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210" yWindow="225" windowWidth="19440" windowHeight="11670"/>
  </bookViews>
  <sheets>
    <sheet name="Summary" sheetId="1" r:id="rId1"/>
    <sheet name="Wet Pond Calcs" sheetId="14" r:id="rId2"/>
    <sheet name="Retention Calcs" sheetId="13" r:id="rId3"/>
    <sheet name="BC-4 Tadlock" sheetId="4" r:id="rId4"/>
    <sheet name="BC-13 Gemini Elem" sheetId="11" r:id="rId5"/>
    <sheet name="BC-14 Melbourne Shores" sheetId="7" r:id="rId6"/>
    <sheet name="BC-21 Long Point Park" sheetId="12" r:id="rId7"/>
    <sheet name="BC-22 Church Street" sheetId="8" r:id="rId8"/>
    <sheet name="BC-23 Church St Pond Clean Out" sheetId="15" r:id="rId9"/>
    <sheet name="BC-26 Street Sweeping" sheetId="16" r:id="rId10"/>
    <sheet name="Valkaria Lakes" sheetId="17" r:id="rId11"/>
    <sheet name="Wheeler Properties" sheetId="18" r:id="rId12"/>
    <sheet name="Micco I" sheetId="19" r:id="rId13"/>
    <sheet name="Micco B" sheetId="20" r:id="rId14"/>
    <sheet name="Mockingbird" sheetId="21" r:id="rId15"/>
    <sheet name="Church St MAPS" sheetId="22" r:id="rId16"/>
  </sheets>
  <definedNames>
    <definedName name="_xlnm.Print_Area" localSheetId="0">Summary!$A$1:$J$34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28" i="1"/>
  <c r="G28"/>
  <c r="I28"/>
  <c r="F28"/>
  <c r="B21" i="13"/>
  <c r="J27" i="1"/>
  <c r="G27"/>
  <c r="I27"/>
  <c r="B30" i="14"/>
  <c r="B29"/>
  <c r="F27" i="1"/>
  <c r="B25" i="14"/>
  <c r="F26" i="1"/>
  <c r="G26" s="1"/>
  <c r="B22" i="14"/>
  <c r="L362" i="17"/>
  <c r="B23" i="14"/>
  <c r="B24" s="1"/>
  <c r="I26" i="1" s="1"/>
  <c r="H31"/>
  <c r="J31" s="1"/>
  <c r="E31"/>
  <c r="G31" s="1"/>
  <c r="N310" i="22"/>
  <c r="O31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M2"/>
  <c r="N2" s="1"/>
  <c r="L2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J239"/>
  <c r="I23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J2"/>
  <c r="I2"/>
  <c r="H30" i="1"/>
  <c r="J30" s="1"/>
  <c r="E30"/>
  <c r="G30" s="1"/>
  <c r="N33" i="21"/>
  <c r="O3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M2"/>
  <c r="N2" s="1"/>
  <c r="L2"/>
  <c r="I29"/>
  <c r="J29"/>
  <c r="I30"/>
  <c r="J30"/>
  <c r="I31"/>
  <c r="J31"/>
  <c r="I32"/>
  <c r="J32"/>
  <c r="J28"/>
  <c r="I2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J2"/>
  <c r="I2"/>
  <c r="H29" i="1"/>
  <c r="J29" s="1"/>
  <c r="E29"/>
  <c r="G29" s="1"/>
  <c r="N114" i="20"/>
  <c r="O11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O2"/>
  <c r="N2"/>
  <c r="M2"/>
  <c r="L2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J81"/>
  <c r="I8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J2"/>
  <c r="I2"/>
  <c r="H28" i="1"/>
  <c r="E28"/>
  <c r="N2" i="19"/>
  <c r="M2"/>
  <c r="O2" s="1"/>
  <c r="L2"/>
  <c r="J2"/>
  <c r="I2"/>
  <c r="H27" i="1"/>
  <c r="E27"/>
  <c r="N3537" i="18"/>
  <c r="O353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2835"/>
  <c r="N2836"/>
  <c r="N2837"/>
  <c r="N2838"/>
  <c r="N2839"/>
  <c r="N2840"/>
  <c r="N2841"/>
  <c r="N2842"/>
  <c r="N2843"/>
  <c r="N2844"/>
  <c r="N2845"/>
  <c r="N2846"/>
  <c r="N2847"/>
  <c r="N2848"/>
  <c r="N2849"/>
  <c r="N2850"/>
  <c r="N2851"/>
  <c r="N2852"/>
  <c r="N2853"/>
  <c r="N2854"/>
  <c r="N2855"/>
  <c r="N2856"/>
  <c r="N2857"/>
  <c r="N2858"/>
  <c r="N2859"/>
  <c r="N2860"/>
  <c r="N2861"/>
  <c r="N2862"/>
  <c r="N2863"/>
  <c r="N2864"/>
  <c r="N2865"/>
  <c r="N2866"/>
  <c r="N2867"/>
  <c r="N2868"/>
  <c r="N2869"/>
  <c r="N2870"/>
  <c r="N2871"/>
  <c r="N2872"/>
  <c r="N2873"/>
  <c r="N2874"/>
  <c r="N2875"/>
  <c r="N2876"/>
  <c r="N2877"/>
  <c r="N2878"/>
  <c r="N2879"/>
  <c r="N2880"/>
  <c r="N2881"/>
  <c r="N2882"/>
  <c r="N2883"/>
  <c r="N2884"/>
  <c r="N2885"/>
  <c r="N2886"/>
  <c r="N2887"/>
  <c r="N2888"/>
  <c r="N2889"/>
  <c r="N2890"/>
  <c r="N2891"/>
  <c r="N2892"/>
  <c r="N2893"/>
  <c r="N2894"/>
  <c r="N2895"/>
  <c r="N2896"/>
  <c r="N2897"/>
  <c r="N2898"/>
  <c r="N2899"/>
  <c r="N2900"/>
  <c r="N2901"/>
  <c r="N2902"/>
  <c r="N2903"/>
  <c r="N2904"/>
  <c r="N2905"/>
  <c r="N2906"/>
  <c r="N2907"/>
  <c r="N2908"/>
  <c r="N2909"/>
  <c r="N2910"/>
  <c r="N2911"/>
  <c r="N2912"/>
  <c r="N2913"/>
  <c r="N2914"/>
  <c r="N2915"/>
  <c r="N2916"/>
  <c r="N2917"/>
  <c r="N2918"/>
  <c r="N2919"/>
  <c r="N2920"/>
  <c r="N2921"/>
  <c r="N2922"/>
  <c r="N2923"/>
  <c r="N2924"/>
  <c r="N2925"/>
  <c r="N2926"/>
  <c r="N2927"/>
  <c r="N2928"/>
  <c r="N2929"/>
  <c r="N2930"/>
  <c r="N2931"/>
  <c r="N2932"/>
  <c r="N2933"/>
  <c r="N2934"/>
  <c r="N2935"/>
  <c r="N2936"/>
  <c r="N2937"/>
  <c r="N2938"/>
  <c r="N2939"/>
  <c r="N2940"/>
  <c r="N2941"/>
  <c r="N2942"/>
  <c r="N2943"/>
  <c r="N2944"/>
  <c r="N2945"/>
  <c r="N2946"/>
  <c r="N2947"/>
  <c r="N2948"/>
  <c r="N2949"/>
  <c r="N2950"/>
  <c r="N2951"/>
  <c r="N2952"/>
  <c r="N2953"/>
  <c r="N2954"/>
  <c r="N2955"/>
  <c r="N2956"/>
  <c r="N2957"/>
  <c r="N2958"/>
  <c r="N2959"/>
  <c r="N2960"/>
  <c r="N2961"/>
  <c r="N2962"/>
  <c r="N2963"/>
  <c r="N2964"/>
  <c r="N2965"/>
  <c r="N2966"/>
  <c r="N2967"/>
  <c r="N2968"/>
  <c r="N2969"/>
  <c r="N2970"/>
  <c r="N2971"/>
  <c r="N2972"/>
  <c r="N2973"/>
  <c r="N2974"/>
  <c r="N2975"/>
  <c r="N2976"/>
  <c r="N2977"/>
  <c r="N2978"/>
  <c r="N2979"/>
  <c r="N2980"/>
  <c r="N2981"/>
  <c r="N2982"/>
  <c r="N2983"/>
  <c r="N2984"/>
  <c r="N2985"/>
  <c r="N2986"/>
  <c r="N2987"/>
  <c r="N2988"/>
  <c r="N2989"/>
  <c r="N2990"/>
  <c r="N2991"/>
  <c r="N2992"/>
  <c r="N2993"/>
  <c r="N2994"/>
  <c r="N2995"/>
  <c r="N2996"/>
  <c r="N2997"/>
  <c r="N2998"/>
  <c r="N2999"/>
  <c r="N3000"/>
  <c r="N3001"/>
  <c r="N3002"/>
  <c r="N3003"/>
  <c r="N3004"/>
  <c r="N3005"/>
  <c r="N3006"/>
  <c r="N3007"/>
  <c r="N3008"/>
  <c r="N3009"/>
  <c r="N3010"/>
  <c r="N3011"/>
  <c r="N3012"/>
  <c r="N3013"/>
  <c r="N3014"/>
  <c r="N3015"/>
  <c r="N3016"/>
  <c r="N3017"/>
  <c r="N3018"/>
  <c r="N3019"/>
  <c r="N3020"/>
  <c r="N3021"/>
  <c r="N3022"/>
  <c r="N3023"/>
  <c r="N3024"/>
  <c r="N3025"/>
  <c r="N3026"/>
  <c r="N3027"/>
  <c r="N3028"/>
  <c r="N3029"/>
  <c r="N3030"/>
  <c r="N3031"/>
  <c r="N3032"/>
  <c r="N3033"/>
  <c r="N3034"/>
  <c r="N3035"/>
  <c r="N3036"/>
  <c r="N3037"/>
  <c r="N3038"/>
  <c r="N3039"/>
  <c r="N3040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3"/>
  <c r="N3064"/>
  <c r="N3065"/>
  <c r="N3066"/>
  <c r="N3067"/>
  <c r="N3068"/>
  <c r="N3069"/>
  <c r="N3070"/>
  <c r="N3071"/>
  <c r="N3072"/>
  <c r="N3073"/>
  <c r="N3074"/>
  <c r="N3075"/>
  <c r="N3076"/>
  <c r="N3077"/>
  <c r="N3078"/>
  <c r="N3079"/>
  <c r="N3080"/>
  <c r="N3081"/>
  <c r="N3082"/>
  <c r="N3083"/>
  <c r="N3084"/>
  <c r="N3085"/>
  <c r="N3086"/>
  <c r="N3087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1"/>
  <c r="N3112"/>
  <c r="N3113"/>
  <c r="N3114"/>
  <c r="N3115"/>
  <c r="N3116"/>
  <c r="N3117"/>
  <c r="N3118"/>
  <c r="N3119"/>
  <c r="N3120"/>
  <c r="N3121"/>
  <c r="N3122"/>
  <c r="N3123"/>
  <c r="N3124"/>
  <c r="N3125"/>
  <c r="N3126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N2"/>
  <c r="M2"/>
  <c r="O2" s="1"/>
  <c r="L2"/>
  <c r="I2983"/>
  <c r="J2983"/>
  <c r="I2984"/>
  <c r="J2984"/>
  <c r="I2985"/>
  <c r="J2985"/>
  <c r="I2986"/>
  <c r="J2986"/>
  <c r="I2987"/>
  <c r="J2987"/>
  <c r="I2988"/>
  <c r="J2988"/>
  <c r="I2989"/>
  <c r="J2989"/>
  <c r="I2990"/>
  <c r="J2990"/>
  <c r="I2991"/>
  <c r="J2991"/>
  <c r="I2992"/>
  <c r="J2992"/>
  <c r="I2993"/>
  <c r="J2993"/>
  <c r="I2994"/>
  <c r="J2994"/>
  <c r="I2995"/>
  <c r="J2995"/>
  <c r="I2996"/>
  <c r="J2996"/>
  <c r="I2997"/>
  <c r="J2997"/>
  <c r="I2998"/>
  <c r="J2998"/>
  <c r="I2999"/>
  <c r="J2999"/>
  <c r="I3000"/>
  <c r="J3000"/>
  <c r="I3001"/>
  <c r="J3001"/>
  <c r="I3002"/>
  <c r="J3002"/>
  <c r="I3003"/>
  <c r="J3003"/>
  <c r="I3004"/>
  <c r="J3004"/>
  <c r="I3005"/>
  <c r="J3005"/>
  <c r="I3006"/>
  <c r="J3006"/>
  <c r="I3007"/>
  <c r="J3007"/>
  <c r="I3008"/>
  <c r="J3008"/>
  <c r="I3009"/>
  <c r="J3009"/>
  <c r="I3010"/>
  <c r="J3010"/>
  <c r="I3011"/>
  <c r="J3011"/>
  <c r="I3012"/>
  <c r="J3012"/>
  <c r="I3013"/>
  <c r="J3013"/>
  <c r="I3014"/>
  <c r="J3014"/>
  <c r="I3015"/>
  <c r="J3015"/>
  <c r="I3016"/>
  <c r="J3016"/>
  <c r="I3017"/>
  <c r="J3017"/>
  <c r="I3018"/>
  <c r="J3018"/>
  <c r="I3019"/>
  <c r="J3019"/>
  <c r="I3020"/>
  <c r="J3020"/>
  <c r="I3021"/>
  <c r="J3021"/>
  <c r="I3022"/>
  <c r="J3022"/>
  <c r="I3023"/>
  <c r="J3023"/>
  <c r="I3024"/>
  <c r="J3024"/>
  <c r="I3025"/>
  <c r="J3025"/>
  <c r="I3026"/>
  <c r="J3026"/>
  <c r="I3027"/>
  <c r="J3027"/>
  <c r="I3028"/>
  <c r="J3028"/>
  <c r="I3029"/>
  <c r="J3029"/>
  <c r="I3030"/>
  <c r="J3030"/>
  <c r="I3031"/>
  <c r="J3031"/>
  <c r="I3032"/>
  <c r="J3032"/>
  <c r="I3033"/>
  <c r="J3033"/>
  <c r="I3034"/>
  <c r="J3034"/>
  <c r="I3035"/>
  <c r="J3035"/>
  <c r="I3036"/>
  <c r="J3036"/>
  <c r="I3037"/>
  <c r="J3037"/>
  <c r="I3038"/>
  <c r="J3038"/>
  <c r="I3039"/>
  <c r="J3039"/>
  <c r="I3040"/>
  <c r="J3040"/>
  <c r="I3041"/>
  <c r="J3041"/>
  <c r="I3042"/>
  <c r="J3042"/>
  <c r="I3043"/>
  <c r="J3043"/>
  <c r="I3044"/>
  <c r="J3044"/>
  <c r="I3045"/>
  <c r="J3045"/>
  <c r="I3046"/>
  <c r="J3046"/>
  <c r="I3047"/>
  <c r="J3047"/>
  <c r="I3048"/>
  <c r="J3048"/>
  <c r="I3049"/>
  <c r="J3049"/>
  <c r="I3050"/>
  <c r="J3050"/>
  <c r="I3051"/>
  <c r="J3051"/>
  <c r="I3052"/>
  <c r="J3052"/>
  <c r="I3053"/>
  <c r="J3053"/>
  <c r="I3054"/>
  <c r="J3054"/>
  <c r="I3055"/>
  <c r="J3055"/>
  <c r="I3056"/>
  <c r="J3056"/>
  <c r="I3057"/>
  <c r="J3057"/>
  <c r="I3058"/>
  <c r="J3058"/>
  <c r="I3059"/>
  <c r="J3059"/>
  <c r="I3060"/>
  <c r="J3060"/>
  <c r="I3061"/>
  <c r="J3061"/>
  <c r="I3062"/>
  <c r="J3062"/>
  <c r="I3063"/>
  <c r="J3063"/>
  <c r="I3064"/>
  <c r="J3064"/>
  <c r="I3065"/>
  <c r="J3065"/>
  <c r="I3066"/>
  <c r="J3066"/>
  <c r="I3067"/>
  <c r="J3067"/>
  <c r="I3068"/>
  <c r="J3068"/>
  <c r="I3069"/>
  <c r="J3069"/>
  <c r="I3070"/>
  <c r="J3070"/>
  <c r="I3071"/>
  <c r="J3071"/>
  <c r="I3072"/>
  <c r="J3072"/>
  <c r="I3073"/>
  <c r="J3073"/>
  <c r="I3074"/>
  <c r="J3074"/>
  <c r="I3075"/>
  <c r="J3075"/>
  <c r="I3076"/>
  <c r="J3076"/>
  <c r="I3077"/>
  <c r="J3077"/>
  <c r="I3078"/>
  <c r="J3078"/>
  <c r="I3079"/>
  <c r="J3079"/>
  <c r="I3080"/>
  <c r="J3080"/>
  <c r="I3081"/>
  <c r="J3081"/>
  <c r="I3082"/>
  <c r="J3082"/>
  <c r="I3083"/>
  <c r="J3083"/>
  <c r="I3084"/>
  <c r="J3084"/>
  <c r="I3085"/>
  <c r="J3085"/>
  <c r="I3086"/>
  <c r="J3086"/>
  <c r="I3087"/>
  <c r="J3087"/>
  <c r="I3088"/>
  <c r="J3088"/>
  <c r="I3089"/>
  <c r="J3089"/>
  <c r="I3090"/>
  <c r="J3090"/>
  <c r="I3091"/>
  <c r="J3091"/>
  <c r="I3092"/>
  <c r="J3092"/>
  <c r="I3093"/>
  <c r="J3093"/>
  <c r="I3094"/>
  <c r="J3094"/>
  <c r="I3095"/>
  <c r="J3095"/>
  <c r="I3096"/>
  <c r="J3096"/>
  <c r="I3097"/>
  <c r="J3097"/>
  <c r="I3098"/>
  <c r="J3098"/>
  <c r="I3099"/>
  <c r="J3099"/>
  <c r="I3100"/>
  <c r="J3100"/>
  <c r="I3101"/>
  <c r="J3101"/>
  <c r="I3102"/>
  <c r="J3102"/>
  <c r="I3103"/>
  <c r="J3103"/>
  <c r="I3104"/>
  <c r="J3104"/>
  <c r="I3105"/>
  <c r="J3105"/>
  <c r="I3106"/>
  <c r="J3106"/>
  <c r="I3107"/>
  <c r="J3107"/>
  <c r="I3108"/>
  <c r="J3108"/>
  <c r="I3109"/>
  <c r="J3109"/>
  <c r="I3110"/>
  <c r="J3110"/>
  <c r="I3111"/>
  <c r="J3111"/>
  <c r="I3112"/>
  <c r="J3112"/>
  <c r="I3113"/>
  <c r="J3113"/>
  <c r="I3114"/>
  <c r="J3114"/>
  <c r="I3115"/>
  <c r="J3115"/>
  <c r="I3116"/>
  <c r="J3116"/>
  <c r="I3117"/>
  <c r="J3117"/>
  <c r="I3118"/>
  <c r="J3118"/>
  <c r="I3119"/>
  <c r="J3119"/>
  <c r="I3120"/>
  <c r="J3120"/>
  <c r="I3121"/>
  <c r="J3121"/>
  <c r="I3122"/>
  <c r="J3122"/>
  <c r="I3123"/>
  <c r="J3123"/>
  <c r="I3124"/>
  <c r="J3124"/>
  <c r="I3125"/>
  <c r="J3125"/>
  <c r="I3126"/>
  <c r="J3126"/>
  <c r="I3127"/>
  <c r="J3127"/>
  <c r="I3128"/>
  <c r="J3128"/>
  <c r="I3129"/>
  <c r="J3129"/>
  <c r="I3130"/>
  <c r="J3130"/>
  <c r="I3131"/>
  <c r="J3131"/>
  <c r="I3132"/>
  <c r="J3132"/>
  <c r="I3133"/>
  <c r="J3133"/>
  <c r="I3134"/>
  <c r="J3134"/>
  <c r="I3135"/>
  <c r="J3135"/>
  <c r="I3136"/>
  <c r="J3136"/>
  <c r="I3137"/>
  <c r="J3137"/>
  <c r="I3138"/>
  <c r="J3138"/>
  <c r="I3139"/>
  <c r="J3139"/>
  <c r="I3140"/>
  <c r="J3140"/>
  <c r="I3141"/>
  <c r="J3141"/>
  <c r="I3142"/>
  <c r="J3142"/>
  <c r="I3143"/>
  <c r="J3143"/>
  <c r="I3144"/>
  <c r="J3144"/>
  <c r="I3145"/>
  <c r="J3145"/>
  <c r="I3146"/>
  <c r="J3146"/>
  <c r="I3147"/>
  <c r="J3147"/>
  <c r="I3148"/>
  <c r="J3148"/>
  <c r="I3149"/>
  <c r="J3149"/>
  <c r="I3150"/>
  <c r="J3150"/>
  <c r="I3151"/>
  <c r="J3151"/>
  <c r="I3152"/>
  <c r="J3152"/>
  <c r="I3153"/>
  <c r="J3153"/>
  <c r="I3154"/>
  <c r="J3154"/>
  <c r="I3155"/>
  <c r="J3155"/>
  <c r="I3156"/>
  <c r="J3156"/>
  <c r="I3157"/>
  <c r="J3157"/>
  <c r="I3158"/>
  <c r="J3158"/>
  <c r="I3159"/>
  <c r="J3159"/>
  <c r="I3160"/>
  <c r="J3160"/>
  <c r="I3161"/>
  <c r="J3161"/>
  <c r="I3162"/>
  <c r="J3162"/>
  <c r="I3163"/>
  <c r="J3163"/>
  <c r="I3164"/>
  <c r="J3164"/>
  <c r="I3165"/>
  <c r="J3165"/>
  <c r="I3166"/>
  <c r="J3166"/>
  <c r="I3167"/>
  <c r="J3167"/>
  <c r="I3168"/>
  <c r="J3168"/>
  <c r="I3169"/>
  <c r="J3169"/>
  <c r="I3170"/>
  <c r="J3170"/>
  <c r="I3171"/>
  <c r="J3171"/>
  <c r="I3172"/>
  <c r="J3172"/>
  <c r="I3173"/>
  <c r="J3173"/>
  <c r="I3174"/>
  <c r="J3174"/>
  <c r="I3175"/>
  <c r="J3175"/>
  <c r="I3176"/>
  <c r="J3176"/>
  <c r="I3177"/>
  <c r="J3177"/>
  <c r="I3178"/>
  <c r="J3178"/>
  <c r="I3179"/>
  <c r="J3179"/>
  <c r="I3180"/>
  <c r="J3180"/>
  <c r="I3181"/>
  <c r="J3181"/>
  <c r="I3182"/>
  <c r="J3182"/>
  <c r="I3183"/>
  <c r="J3183"/>
  <c r="I3184"/>
  <c r="J3184"/>
  <c r="I3185"/>
  <c r="J3185"/>
  <c r="I3186"/>
  <c r="J3186"/>
  <c r="I3187"/>
  <c r="J3187"/>
  <c r="I3188"/>
  <c r="J3188"/>
  <c r="I3189"/>
  <c r="J3189"/>
  <c r="I3190"/>
  <c r="J3190"/>
  <c r="I3191"/>
  <c r="J3191"/>
  <c r="I3192"/>
  <c r="J3192"/>
  <c r="I3193"/>
  <c r="J3193"/>
  <c r="I3194"/>
  <c r="J3194"/>
  <c r="I3195"/>
  <c r="J3195"/>
  <c r="I3196"/>
  <c r="J3196"/>
  <c r="I3197"/>
  <c r="J3197"/>
  <c r="I3198"/>
  <c r="J3198"/>
  <c r="I3199"/>
  <c r="J3199"/>
  <c r="I3200"/>
  <c r="J3200"/>
  <c r="I3201"/>
  <c r="J3201"/>
  <c r="I3202"/>
  <c r="J3202"/>
  <c r="I3203"/>
  <c r="J3203"/>
  <c r="I3204"/>
  <c r="J3204"/>
  <c r="I3205"/>
  <c r="J3205"/>
  <c r="I3206"/>
  <c r="J3206"/>
  <c r="I3207"/>
  <c r="J3207"/>
  <c r="I3208"/>
  <c r="J3208"/>
  <c r="I3209"/>
  <c r="J3209"/>
  <c r="I3210"/>
  <c r="J3210"/>
  <c r="I3211"/>
  <c r="J3211"/>
  <c r="I3212"/>
  <c r="J3212"/>
  <c r="I3213"/>
  <c r="J3213"/>
  <c r="I3214"/>
  <c r="J3214"/>
  <c r="I3215"/>
  <c r="J3215"/>
  <c r="I3216"/>
  <c r="J3216"/>
  <c r="I3217"/>
  <c r="J3217"/>
  <c r="I3218"/>
  <c r="J3218"/>
  <c r="I3219"/>
  <c r="J3219"/>
  <c r="I3220"/>
  <c r="J3220"/>
  <c r="I3221"/>
  <c r="J3221"/>
  <c r="I3222"/>
  <c r="J3222"/>
  <c r="I3223"/>
  <c r="J3223"/>
  <c r="I3224"/>
  <c r="J3224"/>
  <c r="I3225"/>
  <c r="J3225"/>
  <c r="I3226"/>
  <c r="J3226"/>
  <c r="I3227"/>
  <c r="J3227"/>
  <c r="I3228"/>
  <c r="J3228"/>
  <c r="I3229"/>
  <c r="J3229"/>
  <c r="I3230"/>
  <c r="J3230"/>
  <c r="I3231"/>
  <c r="J3231"/>
  <c r="I3232"/>
  <c r="J3232"/>
  <c r="I3233"/>
  <c r="J3233"/>
  <c r="I3234"/>
  <c r="J3234"/>
  <c r="I3235"/>
  <c r="J3235"/>
  <c r="I3236"/>
  <c r="J3236"/>
  <c r="I3237"/>
  <c r="J3237"/>
  <c r="I3238"/>
  <c r="J3238"/>
  <c r="I3239"/>
  <c r="J3239"/>
  <c r="I3240"/>
  <c r="J3240"/>
  <c r="I3241"/>
  <c r="J3241"/>
  <c r="I3242"/>
  <c r="J3242"/>
  <c r="I3243"/>
  <c r="J3243"/>
  <c r="I3244"/>
  <c r="J3244"/>
  <c r="I3245"/>
  <c r="J3245"/>
  <c r="I3246"/>
  <c r="J3246"/>
  <c r="I3247"/>
  <c r="J3247"/>
  <c r="I3248"/>
  <c r="J3248"/>
  <c r="I3249"/>
  <c r="J3249"/>
  <c r="I3250"/>
  <c r="J3250"/>
  <c r="I3251"/>
  <c r="J3251"/>
  <c r="I3252"/>
  <c r="J3252"/>
  <c r="I3253"/>
  <c r="J3253"/>
  <c r="I3254"/>
  <c r="J3254"/>
  <c r="I3255"/>
  <c r="J3255"/>
  <c r="I3256"/>
  <c r="J3256"/>
  <c r="I3257"/>
  <c r="J3257"/>
  <c r="I3258"/>
  <c r="J3258"/>
  <c r="I3259"/>
  <c r="J3259"/>
  <c r="I3260"/>
  <c r="J3260"/>
  <c r="I3261"/>
  <c r="J3261"/>
  <c r="I3262"/>
  <c r="J3262"/>
  <c r="I3263"/>
  <c r="J3263"/>
  <c r="I3264"/>
  <c r="J3264"/>
  <c r="I3265"/>
  <c r="J3265"/>
  <c r="I3266"/>
  <c r="J3266"/>
  <c r="I3267"/>
  <c r="J3267"/>
  <c r="I3268"/>
  <c r="J3268"/>
  <c r="I3269"/>
  <c r="J3269"/>
  <c r="I3270"/>
  <c r="J3270"/>
  <c r="I3271"/>
  <c r="J3271"/>
  <c r="I3272"/>
  <c r="J3272"/>
  <c r="I3273"/>
  <c r="J3273"/>
  <c r="I3274"/>
  <c r="J3274"/>
  <c r="I3275"/>
  <c r="J3275"/>
  <c r="I3276"/>
  <c r="J3276"/>
  <c r="I3277"/>
  <c r="J3277"/>
  <c r="I3278"/>
  <c r="J3278"/>
  <c r="I3279"/>
  <c r="J3279"/>
  <c r="I3280"/>
  <c r="J3280"/>
  <c r="I3281"/>
  <c r="J3281"/>
  <c r="I3282"/>
  <c r="J3282"/>
  <c r="I3283"/>
  <c r="J3283"/>
  <c r="I3284"/>
  <c r="J3284"/>
  <c r="I3285"/>
  <c r="J3285"/>
  <c r="I3286"/>
  <c r="J3286"/>
  <c r="I3287"/>
  <c r="J3287"/>
  <c r="I3288"/>
  <c r="J3288"/>
  <c r="I3289"/>
  <c r="J3289"/>
  <c r="I3290"/>
  <c r="J3290"/>
  <c r="I3291"/>
  <c r="J3291"/>
  <c r="I3292"/>
  <c r="J3292"/>
  <c r="I3293"/>
  <c r="J3293"/>
  <c r="I3294"/>
  <c r="J3294"/>
  <c r="I3295"/>
  <c r="J3295"/>
  <c r="I3296"/>
  <c r="J3296"/>
  <c r="I3297"/>
  <c r="J3297"/>
  <c r="I3298"/>
  <c r="J3298"/>
  <c r="I3299"/>
  <c r="J3299"/>
  <c r="I3300"/>
  <c r="J3300"/>
  <c r="I3301"/>
  <c r="J3301"/>
  <c r="I3302"/>
  <c r="J3302"/>
  <c r="I3303"/>
  <c r="J3303"/>
  <c r="I3304"/>
  <c r="J3304"/>
  <c r="I3305"/>
  <c r="J3305"/>
  <c r="I3306"/>
  <c r="J3306"/>
  <c r="I3307"/>
  <c r="J3307"/>
  <c r="I3308"/>
  <c r="J3308"/>
  <c r="I3309"/>
  <c r="J3309"/>
  <c r="I3310"/>
  <c r="J3310"/>
  <c r="I3311"/>
  <c r="J3311"/>
  <c r="I3312"/>
  <c r="J3312"/>
  <c r="I3313"/>
  <c r="J3313"/>
  <c r="I3314"/>
  <c r="J3314"/>
  <c r="I3315"/>
  <c r="J3315"/>
  <c r="I3316"/>
  <c r="J3316"/>
  <c r="I3317"/>
  <c r="J3317"/>
  <c r="I3318"/>
  <c r="J3318"/>
  <c r="I3319"/>
  <c r="J3319"/>
  <c r="I3320"/>
  <c r="J3320"/>
  <c r="I3321"/>
  <c r="J3321"/>
  <c r="I3322"/>
  <c r="J3322"/>
  <c r="I3323"/>
  <c r="J3323"/>
  <c r="I3324"/>
  <c r="J3324"/>
  <c r="I3325"/>
  <c r="J3325"/>
  <c r="I3326"/>
  <c r="J3326"/>
  <c r="I3327"/>
  <c r="J3327"/>
  <c r="I3328"/>
  <c r="J3328"/>
  <c r="I3329"/>
  <c r="J3329"/>
  <c r="I3330"/>
  <c r="J3330"/>
  <c r="I3331"/>
  <c r="J3331"/>
  <c r="I3332"/>
  <c r="J3332"/>
  <c r="I3333"/>
  <c r="J3333"/>
  <c r="I3334"/>
  <c r="J3334"/>
  <c r="I3335"/>
  <c r="J3335"/>
  <c r="I3336"/>
  <c r="J3336"/>
  <c r="I3337"/>
  <c r="J3337"/>
  <c r="I3338"/>
  <c r="J3338"/>
  <c r="I3339"/>
  <c r="J3339"/>
  <c r="I3340"/>
  <c r="J3340"/>
  <c r="I3341"/>
  <c r="J3341"/>
  <c r="I3342"/>
  <c r="J3342"/>
  <c r="I3343"/>
  <c r="J3343"/>
  <c r="I3344"/>
  <c r="J3344"/>
  <c r="I3345"/>
  <c r="J3345"/>
  <c r="I3346"/>
  <c r="J3346"/>
  <c r="I3347"/>
  <c r="J3347"/>
  <c r="I3348"/>
  <c r="J3348"/>
  <c r="I3349"/>
  <c r="J3349"/>
  <c r="I3350"/>
  <c r="J3350"/>
  <c r="I3351"/>
  <c r="J3351"/>
  <c r="I3352"/>
  <c r="J3352"/>
  <c r="I3353"/>
  <c r="J3353"/>
  <c r="I3354"/>
  <c r="J3354"/>
  <c r="I3355"/>
  <c r="J3355"/>
  <c r="I3356"/>
  <c r="J3356"/>
  <c r="I3357"/>
  <c r="J3357"/>
  <c r="I3358"/>
  <c r="J3358"/>
  <c r="I3359"/>
  <c r="J3359"/>
  <c r="I3360"/>
  <c r="J3360"/>
  <c r="I3361"/>
  <c r="J3361"/>
  <c r="I3362"/>
  <c r="J3362"/>
  <c r="I3363"/>
  <c r="J3363"/>
  <c r="I3364"/>
  <c r="J3364"/>
  <c r="I3365"/>
  <c r="J3365"/>
  <c r="I3366"/>
  <c r="J3366"/>
  <c r="I3367"/>
  <c r="J3367"/>
  <c r="I3368"/>
  <c r="J3368"/>
  <c r="I3369"/>
  <c r="J3369"/>
  <c r="I3370"/>
  <c r="J3370"/>
  <c r="I3371"/>
  <c r="J3371"/>
  <c r="I3372"/>
  <c r="J3372"/>
  <c r="I3373"/>
  <c r="J3373"/>
  <c r="I3374"/>
  <c r="J3374"/>
  <c r="I3375"/>
  <c r="J3375"/>
  <c r="I3376"/>
  <c r="J3376"/>
  <c r="I3377"/>
  <c r="J3377"/>
  <c r="I3378"/>
  <c r="J3378"/>
  <c r="I3379"/>
  <c r="J3379"/>
  <c r="I3380"/>
  <c r="J3380"/>
  <c r="I3381"/>
  <c r="J3381"/>
  <c r="I3382"/>
  <c r="J3382"/>
  <c r="I3383"/>
  <c r="J3383"/>
  <c r="I3384"/>
  <c r="J3384"/>
  <c r="I3385"/>
  <c r="J3385"/>
  <c r="I3386"/>
  <c r="J3386"/>
  <c r="I3387"/>
  <c r="J3387"/>
  <c r="I3388"/>
  <c r="J3388"/>
  <c r="I3389"/>
  <c r="J3389"/>
  <c r="I3390"/>
  <c r="J3390"/>
  <c r="I3391"/>
  <c r="J3391"/>
  <c r="I3392"/>
  <c r="J3392"/>
  <c r="I3393"/>
  <c r="J3393"/>
  <c r="I3394"/>
  <c r="J3394"/>
  <c r="I3395"/>
  <c r="J3395"/>
  <c r="I3396"/>
  <c r="J3396"/>
  <c r="I3397"/>
  <c r="J3397"/>
  <c r="I3398"/>
  <c r="J3398"/>
  <c r="I3399"/>
  <c r="J3399"/>
  <c r="I3400"/>
  <c r="J3400"/>
  <c r="I3401"/>
  <c r="J3401"/>
  <c r="I3402"/>
  <c r="J3402"/>
  <c r="I3403"/>
  <c r="J3403"/>
  <c r="I3404"/>
  <c r="J3404"/>
  <c r="I3405"/>
  <c r="J3405"/>
  <c r="I3406"/>
  <c r="J3406"/>
  <c r="I3407"/>
  <c r="J3407"/>
  <c r="I3408"/>
  <c r="J3408"/>
  <c r="I3409"/>
  <c r="J3409"/>
  <c r="I3410"/>
  <c r="J3410"/>
  <c r="I3411"/>
  <c r="J3411"/>
  <c r="I3412"/>
  <c r="J3412"/>
  <c r="I3413"/>
  <c r="J3413"/>
  <c r="I3414"/>
  <c r="J3414"/>
  <c r="I3415"/>
  <c r="J3415"/>
  <c r="I3416"/>
  <c r="J3416"/>
  <c r="I3417"/>
  <c r="J3417"/>
  <c r="I3418"/>
  <c r="J3418"/>
  <c r="I3419"/>
  <c r="J3419"/>
  <c r="I3420"/>
  <c r="J3420"/>
  <c r="I3421"/>
  <c r="J3421"/>
  <c r="I3422"/>
  <c r="J3422"/>
  <c r="I3423"/>
  <c r="J3423"/>
  <c r="I3424"/>
  <c r="J3424"/>
  <c r="I3425"/>
  <c r="J3425"/>
  <c r="I3426"/>
  <c r="J3426"/>
  <c r="I3427"/>
  <c r="J3427"/>
  <c r="I3428"/>
  <c r="J3428"/>
  <c r="I3429"/>
  <c r="J3429"/>
  <c r="I3430"/>
  <c r="J3430"/>
  <c r="I3431"/>
  <c r="J3431"/>
  <c r="I3432"/>
  <c r="J3432"/>
  <c r="I3433"/>
  <c r="J3433"/>
  <c r="I3434"/>
  <c r="J3434"/>
  <c r="I3435"/>
  <c r="J3435"/>
  <c r="I3436"/>
  <c r="J3436"/>
  <c r="I3437"/>
  <c r="J3437"/>
  <c r="I3438"/>
  <c r="J3438"/>
  <c r="I3439"/>
  <c r="J3439"/>
  <c r="I3440"/>
  <c r="J3440"/>
  <c r="I3441"/>
  <c r="J3441"/>
  <c r="I3442"/>
  <c r="J3442"/>
  <c r="I3443"/>
  <c r="J3443"/>
  <c r="I3444"/>
  <c r="J3444"/>
  <c r="I3445"/>
  <c r="J3445"/>
  <c r="I3446"/>
  <c r="J3446"/>
  <c r="I3447"/>
  <c r="J3447"/>
  <c r="I3448"/>
  <c r="J3448"/>
  <c r="I3449"/>
  <c r="J3449"/>
  <c r="I3450"/>
  <c r="J3450"/>
  <c r="I3451"/>
  <c r="J3451"/>
  <c r="I3452"/>
  <c r="J3452"/>
  <c r="I3453"/>
  <c r="J3453"/>
  <c r="I3454"/>
  <c r="J3454"/>
  <c r="I3455"/>
  <c r="J3455"/>
  <c r="I3456"/>
  <c r="J3456"/>
  <c r="I3457"/>
  <c r="J3457"/>
  <c r="I3458"/>
  <c r="J3458"/>
  <c r="I3459"/>
  <c r="J3459"/>
  <c r="I3460"/>
  <c r="J3460"/>
  <c r="I3461"/>
  <c r="J3461"/>
  <c r="I3462"/>
  <c r="J3462"/>
  <c r="I3463"/>
  <c r="J3463"/>
  <c r="I3464"/>
  <c r="J3464"/>
  <c r="I3465"/>
  <c r="J3465"/>
  <c r="I3466"/>
  <c r="J3466"/>
  <c r="I3467"/>
  <c r="J3467"/>
  <c r="I3468"/>
  <c r="J3468"/>
  <c r="I3469"/>
  <c r="J3469"/>
  <c r="I3470"/>
  <c r="J3470"/>
  <c r="I3471"/>
  <c r="J3471"/>
  <c r="I3472"/>
  <c r="J3472"/>
  <c r="I3473"/>
  <c r="J3473"/>
  <c r="I3474"/>
  <c r="J3474"/>
  <c r="I3475"/>
  <c r="J3475"/>
  <c r="I3476"/>
  <c r="J3476"/>
  <c r="I3477"/>
  <c r="J3477"/>
  <c r="I3478"/>
  <c r="J3478"/>
  <c r="I3479"/>
  <c r="J3479"/>
  <c r="I3480"/>
  <c r="J3480"/>
  <c r="I3481"/>
  <c r="J3481"/>
  <c r="I3482"/>
  <c r="J3482"/>
  <c r="I3483"/>
  <c r="J3483"/>
  <c r="I3484"/>
  <c r="J3484"/>
  <c r="I3485"/>
  <c r="J3485"/>
  <c r="I3486"/>
  <c r="J3486"/>
  <c r="I3487"/>
  <c r="J3487"/>
  <c r="I3488"/>
  <c r="J3488"/>
  <c r="I3489"/>
  <c r="J3489"/>
  <c r="I3490"/>
  <c r="J3490"/>
  <c r="I3491"/>
  <c r="J3491"/>
  <c r="I3492"/>
  <c r="J3492"/>
  <c r="I3493"/>
  <c r="J3493"/>
  <c r="I3494"/>
  <c r="J3494"/>
  <c r="I3495"/>
  <c r="J3495"/>
  <c r="I3496"/>
  <c r="J3496"/>
  <c r="I3497"/>
  <c r="J3497"/>
  <c r="I3498"/>
  <c r="J3498"/>
  <c r="I3499"/>
  <c r="J3499"/>
  <c r="I3500"/>
  <c r="J3500"/>
  <c r="I3501"/>
  <c r="J3501"/>
  <c r="I3502"/>
  <c r="J3502"/>
  <c r="I3503"/>
  <c r="J3503"/>
  <c r="I3504"/>
  <c r="J3504"/>
  <c r="I3505"/>
  <c r="J3505"/>
  <c r="I3506"/>
  <c r="J3506"/>
  <c r="I3507"/>
  <c r="J3507"/>
  <c r="I3508"/>
  <c r="J3508"/>
  <c r="I3509"/>
  <c r="J3509"/>
  <c r="I3510"/>
  <c r="J3510"/>
  <c r="I3511"/>
  <c r="J3511"/>
  <c r="I3512"/>
  <c r="J3512"/>
  <c r="I3513"/>
  <c r="J3513"/>
  <c r="I3514"/>
  <c r="J3514"/>
  <c r="I3515"/>
  <c r="J3515"/>
  <c r="I3516"/>
  <c r="J3516"/>
  <c r="I3517"/>
  <c r="J3517"/>
  <c r="I3518"/>
  <c r="J3518"/>
  <c r="I3519"/>
  <c r="J3519"/>
  <c r="I3520"/>
  <c r="J3520"/>
  <c r="I3521"/>
  <c r="J3521"/>
  <c r="I3522"/>
  <c r="J3522"/>
  <c r="I3523"/>
  <c r="J3523"/>
  <c r="I3524"/>
  <c r="J3524"/>
  <c r="I3525"/>
  <c r="J3525"/>
  <c r="I3526"/>
  <c r="J3526"/>
  <c r="I3527"/>
  <c r="J3527"/>
  <c r="I3528"/>
  <c r="J3528"/>
  <c r="I3529"/>
  <c r="J3529"/>
  <c r="I3530"/>
  <c r="J3530"/>
  <c r="I3531"/>
  <c r="J3531"/>
  <c r="I3532"/>
  <c r="J3532"/>
  <c r="I3533"/>
  <c r="J3533"/>
  <c r="I3534"/>
  <c r="J3534"/>
  <c r="I3535"/>
  <c r="J3535"/>
  <c r="I3536"/>
  <c r="J3536"/>
  <c r="J2982"/>
  <c r="I298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I1336"/>
  <c r="J1336"/>
  <c r="I1337"/>
  <c r="J1337"/>
  <c r="I1338"/>
  <c r="J1338"/>
  <c r="I1339"/>
  <c r="J1339"/>
  <c r="I1340"/>
  <c r="J1340"/>
  <c r="I1341"/>
  <c r="J1341"/>
  <c r="I1342"/>
  <c r="J1342"/>
  <c r="I1343"/>
  <c r="J1343"/>
  <c r="I1344"/>
  <c r="J1344"/>
  <c r="I1345"/>
  <c r="J1345"/>
  <c r="I1346"/>
  <c r="J1346"/>
  <c r="I1347"/>
  <c r="J1347"/>
  <c r="I1348"/>
  <c r="J1348"/>
  <c r="I1349"/>
  <c r="J1349"/>
  <c r="I1350"/>
  <c r="J1350"/>
  <c r="I1351"/>
  <c r="J1351"/>
  <c r="I1352"/>
  <c r="J1352"/>
  <c r="I1353"/>
  <c r="J1353"/>
  <c r="I1354"/>
  <c r="J1354"/>
  <c r="I1355"/>
  <c r="J1355"/>
  <c r="I1356"/>
  <c r="J1356"/>
  <c r="I1357"/>
  <c r="J1357"/>
  <c r="I1358"/>
  <c r="J1358"/>
  <c r="I1359"/>
  <c r="J1359"/>
  <c r="I1360"/>
  <c r="J1360"/>
  <c r="I1361"/>
  <c r="J1361"/>
  <c r="I1362"/>
  <c r="J1362"/>
  <c r="I1363"/>
  <c r="J1363"/>
  <c r="I1364"/>
  <c r="J1364"/>
  <c r="I1365"/>
  <c r="J1365"/>
  <c r="I1366"/>
  <c r="J1366"/>
  <c r="I1367"/>
  <c r="J1367"/>
  <c r="I1368"/>
  <c r="J1368"/>
  <c r="I1369"/>
  <c r="J1369"/>
  <c r="I1370"/>
  <c r="J1370"/>
  <c r="I1371"/>
  <c r="J1371"/>
  <c r="I1372"/>
  <c r="J1372"/>
  <c r="I1373"/>
  <c r="J1373"/>
  <c r="I1374"/>
  <c r="J1374"/>
  <c r="I1375"/>
  <c r="J1375"/>
  <c r="I1376"/>
  <c r="J1376"/>
  <c r="I1377"/>
  <c r="J1377"/>
  <c r="I1378"/>
  <c r="J1378"/>
  <c r="I1379"/>
  <c r="J1379"/>
  <c r="I1380"/>
  <c r="J1380"/>
  <c r="I1381"/>
  <c r="J1381"/>
  <c r="I1382"/>
  <c r="J1382"/>
  <c r="I1383"/>
  <c r="J1383"/>
  <c r="I1384"/>
  <c r="J1384"/>
  <c r="I1385"/>
  <c r="J1385"/>
  <c r="I1386"/>
  <c r="J1386"/>
  <c r="I1387"/>
  <c r="J1387"/>
  <c r="I1388"/>
  <c r="J1388"/>
  <c r="I1389"/>
  <c r="J1389"/>
  <c r="I1390"/>
  <c r="J1390"/>
  <c r="I1391"/>
  <c r="J1391"/>
  <c r="I1392"/>
  <c r="J1392"/>
  <c r="I1393"/>
  <c r="J1393"/>
  <c r="I1394"/>
  <c r="J1394"/>
  <c r="I1395"/>
  <c r="J1395"/>
  <c r="I1396"/>
  <c r="J1396"/>
  <c r="I1397"/>
  <c r="J1397"/>
  <c r="I1398"/>
  <c r="J1398"/>
  <c r="I1399"/>
  <c r="J1399"/>
  <c r="I1400"/>
  <c r="J1400"/>
  <c r="I1401"/>
  <c r="J1401"/>
  <c r="I1402"/>
  <c r="J1402"/>
  <c r="I1403"/>
  <c r="J1403"/>
  <c r="I1404"/>
  <c r="J1404"/>
  <c r="I1405"/>
  <c r="J1405"/>
  <c r="I1406"/>
  <c r="J1406"/>
  <c r="I1407"/>
  <c r="J1407"/>
  <c r="I1408"/>
  <c r="J1408"/>
  <c r="I1409"/>
  <c r="J1409"/>
  <c r="I1410"/>
  <c r="J1410"/>
  <c r="I1411"/>
  <c r="J1411"/>
  <c r="I1412"/>
  <c r="J1412"/>
  <c r="I1413"/>
  <c r="J1413"/>
  <c r="I1414"/>
  <c r="J1414"/>
  <c r="I1415"/>
  <c r="J1415"/>
  <c r="I1416"/>
  <c r="J1416"/>
  <c r="I1417"/>
  <c r="J1417"/>
  <c r="I1418"/>
  <c r="J1418"/>
  <c r="I1419"/>
  <c r="J1419"/>
  <c r="I1420"/>
  <c r="J1420"/>
  <c r="I1421"/>
  <c r="J1421"/>
  <c r="I1422"/>
  <c r="J1422"/>
  <c r="I1423"/>
  <c r="J1423"/>
  <c r="I1424"/>
  <c r="J1424"/>
  <c r="I1425"/>
  <c r="J1425"/>
  <c r="I1426"/>
  <c r="J1426"/>
  <c r="I1427"/>
  <c r="J1427"/>
  <c r="I1428"/>
  <c r="J1428"/>
  <c r="I1429"/>
  <c r="J1429"/>
  <c r="I1430"/>
  <c r="J1430"/>
  <c r="I1431"/>
  <c r="J1431"/>
  <c r="I1432"/>
  <c r="J1432"/>
  <c r="I1433"/>
  <c r="J1433"/>
  <c r="I1434"/>
  <c r="J1434"/>
  <c r="I1435"/>
  <c r="J1435"/>
  <c r="I1436"/>
  <c r="J1436"/>
  <c r="I1437"/>
  <c r="J1437"/>
  <c r="I1438"/>
  <c r="J1438"/>
  <c r="I1439"/>
  <c r="J1439"/>
  <c r="I1440"/>
  <c r="J1440"/>
  <c r="I1441"/>
  <c r="J1441"/>
  <c r="I1442"/>
  <c r="J1442"/>
  <c r="I1443"/>
  <c r="J1443"/>
  <c r="I1444"/>
  <c r="J1444"/>
  <c r="I1445"/>
  <c r="J1445"/>
  <c r="I1446"/>
  <c r="J1446"/>
  <c r="I1447"/>
  <c r="J1447"/>
  <c r="I1448"/>
  <c r="J1448"/>
  <c r="I1449"/>
  <c r="J1449"/>
  <c r="I1450"/>
  <c r="J1450"/>
  <c r="I1451"/>
  <c r="J1451"/>
  <c r="I1452"/>
  <c r="J1452"/>
  <c r="I1453"/>
  <c r="J1453"/>
  <c r="I1454"/>
  <c r="J1454"/>
  <c r="I1455"/>
  <c r="J1455"/>
  <c r="I1456"/>
  <c r="J1456"/>
  <c r="I1457"/>
  <c r="J1457"/>
  <c r="I1458"/>
  <c r="J1458"/>
  <c r="I1459"/>
  <c r="J1459"/>
  <c r="I1460"/>
  <c r="J1460"/>
  <c r="I1461"/>
  <c r="J1461"/>
  <c r="I1462"/>
  <c r="J1462"/>
  <c r="I1463"/>
  <c r="J1463"/>
  <c r="I1464"/>
  <c r="J1464"/>
  <c r="I1465"/>
  <c r="J1465"/>
  <c r="I1466"/>
  <c r="J1466"/>
  <c r="I1467"/>
  <c r="J1467"/>
  <c r="I1468"/>
  <c r="J1468"/>
  <c r="I1469"/>
  <c r="J1469"/>
  <c r="I1470"/>
  <c r="J1470"/>
  <c r="I1471"/>
  <c r="J1471"/>
  <c r="I1472"/>
  <c r="J1472"/>
  <c r="I1473"/>
  <c r="J1473"/>
  <c r="I1474"/>
  <c r="J1474"/>
  <c r="I1475"/>
  <c r="J1475"/>
  <c r="I1476"/>
  <c r="J1476"/>
  <c r="I1477"/>
  <c r="J1477"/>
  <c r="I1478"/>
  <c r="J1478"/>
  <c r="I1479"/>
  <c r="J1479"/>
  <c r="I1480"/>
  <c r="J1480"/>
  <c r="I1481"/>
  <c r="J1481"/>
  <c r="I1482"/>
  <c r="J1482"/>
  <c r="I1483"/>
  <c r="J1483"/>
  <c r="I1484"/>
  <c r="J1484"/>
  <c r="I1485"/>
  <c r="J1485"/>
  <c r="I1486"/>
  <c r="J1486"/>
  <c r="I1487"/>
  <c r="J1487"/>
  <c r="I1488"/>
  <c r="J1488"/>
  <c r="I1489"/>
  <c r="J1489"/>
  <c r="I1490"/>
  <c r="J1490"/>
  <c r="I1491"/>
  <c r="J1491"/>
  <c r="I1492"/>
  <c r="J1492"/>
  <c r="I1493"/>
  <c r="J1493"/>
  <c r="I1494"/>
  <c r="J1494"/>
  <c r="I1495"/>
  <c r="J1495"/>
  <c r="I1496"/>
  <c r="J1496"/>
  <c r="I1497"/>
  <c r="J1497"/>
  <c r="I1498"/>
  <c r="J1498"/>
  <c r="I1499"/>
  <c r="J1499"/>
  <c r="I1500"/>
  <c r="J1500"/>
  <c r="I1501"/>
  <c r="J1501"/>
  <c r="I1502"/>
  <c r="J1502"/>
  <c r="I1503"/>
  <c r="J1503"/>
  <c r="I1504"/>
  <c r="J1504"/>
  <c r="I1505"/>
  <c r="J1505"/>
  <c r="I1506"/>
  <c r="J1506"/>
  <c r="I1507"/>
  <c r="J1507"/>
  <c r="I1508"/>
  <c r="J1508"/>
  <c r="I1509"/>
  <c r="J1509"/>
  <c r="I1510"/>
  <c r="J1510"/>
  <c r="I1511"/>
  <c r="J1511"/>
  <c r="I1512"/>
  <c r="J1512"/>
  <c r="I1513"/>
  <c r="J1513"/>
  <c r="I1514"/>
  <c r="J1514"/>
  <c r="I1515"/>
  <c r="J1515"/>
  <c r="I1516"/>
  <c r="J1516"/>
  <c r="I1517"/>
  <c r="J1517"/>
  <c r="I1518"/>
  <c r="J1518"/>
  <c r="I1519"/>
  <c r="J1519"/>
  <c r="I1520"/>
  <c r="J1520"/>
  <c r="I1521"/>
  <c r="J1521"/>
  <c r="I1522"/>
  <c r="J1522"/>
  <c r="I1523"/>
  <c r="J1523"/>
  <c r="I1524"/>
  <c r="J1524"/>
  <c r="I1525"/>
  <c r="J1525"/>
  <c r="I1526"/>
  <c r="J1526"/>
  <c r="I1527"/>
  <c r="J1527"/>
  <c r="I1528"/>
  <c r="J1528"/>
  <c r="I1529"/>
  <c r="J1529"/>
  <c r="I1530"/>
  <c r="J1530"/>
  <c r="I1531"/>
  <c r="J1531"/>
  <c r="I1532"/>
  <c r="J1532"/>
  <c r="I1533"/>
  <c r="J1533"/>
  <c r="I1534"/>
  <c r="J1534"/>
  <c r="I1535"/>
  <c r="J1535"/>
  <c r="I1536"/>
  <c r="J1536"/>
  <c r="I1537"/>
  <c r="J1537"/>
  <c r="I1538"/>
  <c r="J1538"/>
  <c r="I1539"/>
  <c r="J1539"/>
  <c r="I1540"/>
  <c r="J1540"/>
  <c r="I1541"/>
  <c r="J1541"/>
  <c r="I1542"/>
  <c r="J1542"/>
  <c r="I1543"/>
  <c r="J1543"/>
  <c r="I1544"/>
  <c r="J1544"/>
  <c r="I1545"/>
  <c r="J1545"/>
  <c r="I1546"/>
  <c r="J1546"/>
  <c r="I1547"/>
  <c r="J1547"/>
  <c r="I1548"/>
  <c r="J1548"/>
  <c r="I1549"/>
  <c r="J1549"/>
  <c r="I1550"/>
  <c r="J1550"/>
  <c r="I1551"/>
  <c r="J1551"/>
  <c r="I1552"/>
  <c r="J1552"/>
  <c r="I1553"/>
  <c r="J1553"/>
  <c r="I1554"/>
  <c r="J1554"/>
  <c r="I1555"/>
  <c r="J1555"/>
  <c r="I1556"/>
  <c r="J1556"/>
  <c r="I1557"/>
  <c r="J1557"/>
  <c r="I1558"/>
  <c r="J1558"/>
  <c r="I1559"/>
  <c r="J1559"/>
  <c r="I1560"/>
  <c r="J1560"/>
  <c r="I1561"/>
  <c r="J1561"/>
  <c r="I1562"/>
  <c r="J1562"/>
  <c r="I1563"/>
  <c r="J1563"/>
  <c r="I1564"/>
  <c r="J1564"/>
  <c r="I1565"/>
  <c r="J1565"/>
  <c r="I1566"/>
  <c r="J1566"/>
  <c r="I1567"/>
  <c r="J1567"/>
  <c r="I1568"/>
  <c r="J1568"/>
  <c r="I1569"/>
  <c r="J1569"/>
  <c r="I1570"/>
  <c r="J1570"/>
  <c r="I1571"/>
  <c r="J1571"/>
  <c r="I1572"/>
  <c r="J1572"/>
  <c r="I1573"/>
  <c r="J1573"/>
  <c r="I1574"/>
  <c r="J1574"/>
  <c r="I1575"/>
  <c r="J1575"/>
  <c r="I1576"/>
  <c r="J1576"/>
  <c r="I1577"/>
  <c r="J1577"/>
  <c r="I1578"/>
  <c r="J1578"/>
  <c r="I1579"/>
  <c r="J1579"/>
  <c r="I1580"/>
  <c r="J1580"/>
  <c r="I1581"/>
  <c r="J1581"/>
  <c r="I1582"/>
  <c r="J1582"/>
  <c r="I1583"/>
  <c r="J1583"/>
  <c r="I1584"/>
  <c r="J1584"/>
  <c r="I1585"/>
  <c r="J1585"/>
  <c r="I1586"/>
  <c r="J1586"/>
  <c r="I1587"/>
  <c r="J1587"/>
  <c r="I1588"/>
  <c r="J1588"/>
  <c r="I1589"/>
  <c r="J1589"/>
  <c r="I1590"/>
  <c r="J1590"/>
  <c r="I1591"/>
  <c r="J1591"/>
  <c r="I1592"/>
  <c r="J1592"/>
  <c r="I1593"/>
  <c r="J1593"/>
  <c r="I1594"/>
  <c r="J1594"/>
  <c r="I1595"/>
  <c r="J1595"/>
  <c r="I1596"/>
  <c r="J1596"/>
  <c r="I1597"/>
  <c r="J1597"/>
  <c r="I1598"/>
  <c r="J1598"/>
  <c r="I1599"/>
  <c r="J1599"/>
  <c r="I1600"/>
  <c r="J1600"/>
  <c r="I1601"/>
  <c r="J1601"/>
  <c r="I1602"/>
  <c r="J1602"/>
  <c r="I1603"/>
  <c r="J1603"/>
  <c r="I1604"/>
  <c r="J1604"/>
  <c r="I1605"/>
  <c r="J1605"/>
  <c r="I1606"/>
  <c r="J1606"/>
  <c r="I1607"/>
  <c r="J1607"/>
  <c r="I1608"/>
  <c r="J1608"/>
  <c r="I1609"/>
  <c r="J1609"/>
  <c r="I1610"/>
  <c r="J1610"/>
  <c r="I1611"/>
  <c r="J1611"/>
  <c r="I1612"/>
  <c r="J1612"/>
  <c r="I1613"/>
  <c r="J1613"/>
  <c r="I1614"/>
  <c r="J1614"/>
  <c r="I1615"/>
  <c r="J1615"/>
  <c r="I1616"/>
  <c r="J1616"/>
  <c r="I1617"/>
  <c r="J1617"/>
  <c r="I1618"/>
  <c r="J1618"/>
  <c r="I1619"/>
  <c r="J1619"/>
  <c r="I1620"/>
  <c r="J1620"/>
  <c r="I1621"/>
  <c r="J1621"/>
  <c r="I1622"/>
  <c r="J1622"/>
  <c r="I1623"/>
  <c r="J1623"/>
  <c r="I1624"/>
  <c r="J1624"/>
  <c r="I1625"/>
  <c r="J1625"/>
  <c r="I1626"/>
  <c r="J1626"/>
  <c r="I1627"/>
  <c r="J1627"/>
  <c r="I1628"/>
  <c r="J1628"/>
  <c r="I1629"/>
  <c r="J1629"/>
  <c r="I1630"/>
  <c r="J1630"/>
  <c r="I1631"/>
  <c r="J1631"/>
  <c r="I1632"/>
  <c r="J1632"/>
  <c r="I1633"/>
  <c r="J1633"/>
  <c r="I1634"/>
  <c r="J1634"/>
  <c r="I1635"/>
  <c r="J1635"/>
  <c r="I1636"/>
  <c r="J1636"/>
  <c r="I1637"/>
  <c r="J1637"/>
  <c r="I1638"/>
  <c r="J1638"/>
  <c r="I1639"/>
  <c r="J1639"/>
  <c r="I1640"/>
  <c r="J1640"/>
  <c r="I1641"/>
  <c r="J1641"/>
  <c r="I1642"/>
  <c r="J1642"/>
  <c r="I1643"/>
  <c r="J1643"/>
  <c r="I1644"/>
  <c r="J1644"/>
  <c r="I1645"/>
  <c r="J1645"/>
  <c r="I1646"/>
  <c r="J1646"/>
  <c r="I1647"/>
  <c r="J1647"/>
  <c r="I1648"/>
  <c r="J1648"/>
  <c r="I1649"/>
  <c r="J1649"/>
  <c r="I1650"/>
  <c r="J1650"/>
  <c r="I1651"/>
  <c r="J1651"/>
  <c r="I1652"/>
  <c r="J1652"/>
  <c r="I1653"/>
  <c r="J1653"/>
  <c r="I1654"/>
  <c r="J1654"/>
  <c r="I1655"/>
  <c r="J1655"/>
  <c r="I1656"/>
  <c r="J1656"/>
  <c r="I1657"/>
  <c r="J1657"/>
  <c r="I1658"/>
  <c r="J1658"/>
  <c r="I1659"/>
  <c r="J1659"/>
  <c r="I1660"/>
  <c r="J1660"/>
  <c r="I1661"/>
  <c r="J1661"/>
  <c r="I1662"/>
  <c r="J1662"/>
  <c r="I1663"/>
  <c r="J1663"/>
  <c r="I1664"/>
  <c r="J1664"/>
  <c r="I1665"/>
  <c r="J1665"/>
  <c r="I1666"/>
  <c r="J1666"/>
  <c r="I1667"/>
  <c r="J1667"/>
  <c r="I1668"/>
  <c r="J1668"/>
  <c r="I1669"/>
  <c r="J1669"/>
  <c r="I1670"/>
  <c r="J1670"/>
  <c r="I1671"/>
  <c r="J1671"/>
  <c r="I1672"/>
  <c r="J1672"/>
  <c r="I1673"/>
  <c r="J1673"/>
  <c r="I1674"/>
  <c r="J1674"/>
  <c r="I1675"/>
  <c r="J1675"/>
  <c r="I1676"/>
  <c r="J1676"/>
  <c r="I1677"/>
  <c r="J1677"/>
  <c r="I1678"/>
  <c r="J1678"/>
  <c r="I1679"/>
  <c r="J1679"/>
  <c r="I1680"/>
  <c r="J1680"/>
  <c r="I1681"/>
  <c r="J1681"/>
  <c r="I1682"/>
  <c r="J1682"/>
  <c r="I1683"/>
  <c r="J1683"/>
  <c r="I1684"/>
  <c r="J1684"/>
  <c r="I1685"/>
  <c r="J1685"/>
  <c r="I1686"/>
  <c r="J1686"/>
  <c r="I1687"/>
  <c r="J1687"/>
  <c r="I1688"/>
  <c r="J1688"/>
  <c r="I1689"/>
  <c r="J1689"/>
  <c r="I1690"/>
  <c r="J1690"/>
  <c r="I1691"/>
  <c r="J1691"/>
  <c r="I1692"/>
  <c r="J1692"/>
  <c r="I1693"/>
  <c r="J1693"/>
  <c r="I1694"/>
  <c r="J1694"/>
  <c r="I1695"/>
  <c r="J1695"/>
  <c r="I1696"/>
  <c r="J1696"/>
  <c r="I1697"/>
  <c r="J1697"/>
  <c r="I1698"/>
  <c r="J1698"/>
  <c r="I1699"/>
  <c r="J1699"/>
  <c r="I1700"/>
  <c r="J1700"/>
  <c r="I1701"/>
  <c r="J1701"/>
  <c r="I1702"/>
  <c r="J1702"/>
  <c r="I1703"/>
  <c r="J1703"/>
  <c r="I1704"/>
  <c r="J1704"/>
  <c r="I1705"/>
  <c r="J1705"/>
  <c r="I1706"/>
  <c r="J1706"/>
  <c r="I1707"/>
  <c r="J1707"/>
  <c r="I1708"/>
  <c r="J1708"/>
  <c r="I1709"/>
  <c r="J1709"/>
  <c r="I1710"/>
  <c r="J1710"/>
  <c r="I1711"/>
  <c r="J1711"/>
  <c r="I1712"/>
  <c r="J1712"/>
  <c r="I1713"/>
  <c r="J1713"/>
  <c r="I1714"/>
  <c r="J1714"/>
  <c r="I1715"/>
  <c r="J1715"/>
  <c r="I1716"/>
  <c r="J1716"/>
  <c r="I1717"/>
  <c r="J1717"/>
  <c r="I1718"/>
  <c r="J1718"/>
  <c r="I1719"/>
  <c r="J1719"/>
  <c r="I1720"/>
  <c r="J1720"/>
  <c r="I1721"/>
  <c r="J1721"/>
  <c r="I1722"/>
  <c r="J1722"/>
  <c r="I1723"/>
  <c r="J1723"/>
  <c r="I1724"/>
  <c r="J1724"/>
  <c r="I1725"/>
  <c r="J1725"/>
  <c r="I1726"/>
  <c r="J1726"/>
  <c r="I1727"/>
  <c r="J1727"/>
  <c r="I1728"/>
  <c r="J1728"/>
  <c r="I1729"/>
  <c r="J1729"/>
  <c r="I1730"/>
  <c r="J1730"/>
  <c r="I1731"/>
  <c r="J1731"/>
  <c r="I1732"/>
  <c r="J1732"/>
  <c r="I1733"/>
  <c r="J1733"/>
  <c r="I1734"/>
  <c r="J1734"/>
  <c r="I1735"/>
  <c r="J1735"/>
  <c r="I1736"/>
  <c r="J1736"/>
  <c r="I1737"/>
  <c r="J1737"/>
  <c r="I1738"/>
  <c r="J1738"/>
  <c r="I1739"/>
  <c r="J1739"/>
  <c r="I1740"/>
  <c r="J1740"/>
  <c r="I1741"/>
  <c r="J1741"/>
  <c r="I1742"/>
  <c r="J1742"/>
  <c r="I1743"/>
  <c r="J1743"/>
  <c r="I1744"/>
  <c r="J1744"/>
  <c r="I1745"/>
  <c r="J1745"/>
  <c r="I1746"/>
  <c r="J1746"/>
  <c r="I1747"/>
  <c r="J1747"/>
  <c r="I1748"/>
  <c r="J1748"/>
  <c r="I1749"/>
  <c r="J1749"/>
  <c r="I1750"/>
  <c r="J1750"/>
  <c r="I1751"/>
  <c r="J1751"/>
  <c r="I1752"/>
  <c r="J1752"/>
  <c r="I1753"/>
  <c r="J1753"/>
  <c r="I1754"/>
  <c r="J1754"/>
  <c r="I1755"/>
  <c r="J1755"/>
  <c r="I1756"/>
  <c r="J1756"/>
  <c r="I1757"/>
  <c r="J1757"/>
  <c r="I1758"/>
  <c r="J1758"/>
  <c r="I1759"/>
  <c r="J1759"/>
  <c r="I1760"/>
  <c r="J1760"/>
  <c r="I1761"/>
  <c r="J1761"/>
  <c r="I1762"/>
  <c r="J1762"/>
  <c r="I1763"/>
  <c r="J1763"/>
  <c r="I1764"/>
  <c r="J1764"/>
  <c r="I1765"/>
  <c r="J1765"/>
  <c r="I1766"/>
  <c r="J1766"/>
  <c r="I1767"/>
  <c r="J1767"/>
  <c r="I1768"/>
  <c r="J1768"/>
  <c r="I1769"/>
  <c r="J1769"/>
  <c r="I1770"/>
  <c r="J1770"/>
  <c r="I1771"/>
  <c r="J1771"/>
  <c r="I1772"/>
  <c r="J1772"/>
  <c r="I1773"/>
  <c r="J1773"/>
  <c r="I1774"/>
  <c r="J1774"/>
  <c r="I1775"/>
  <c r="J1775"/>
  <c r="I1776"/>
  <c r="J1776"/>
  <c r="I1777"/>
  <c r="J1777"/>
  <c r="I1778"/>
  <c r="J1778"/>
  <c r="I1779"/>
  <c r="J1779"/>
  <c r="I1780"/>
  <c r="J1780"/>
  <c r="I1781"/>
  <c r="J1781"/>
  <c r="I1782"/>
  <c r="J1782"/>
  <c r="I1783"/>
  <c r="J1783"/>
  <c r="I1784"/>
  <c r="J1784"/>
  <c r="I1785"/>
  <c r="J1785"/>
  <c r="I1786"/>
  <c r="J1786"/>
  <c r="I1787"/>
  <c r="J1787"/>
  <c r="I1788"/>
  <c r="J1788"/>
  <c r="I1789"/>
  <c r="J1789"/>
  <c r="I1790"/>
  <c r="J1790"/>
  <c r="I1791"/>
  <c r="J1791"/>
  <c r="I1792"/>
  <c r="J1792"/>
  <c r="I1793"/>
  <c r="J1793"/>
  <c r="I1794"/>
  <c r="J1794"/>
  <c r="I1795"/>
  <c r="J1795"/>
  <c r="I1796"/>
  <c r="J1796"/>
  <c r="I1797"/>
  <c r="J1797"/>
  <c r="I1798"/>
  <c r="J1798"/>
  <c r="I1799"/>
  <c r="J1799"/>
  <c r="I1800"/>
  <c r="J1800"/>
  <c r="I1801"/>
  <c r="J1801"/>
  <c r="I1802"/>
  <c r="J1802"/>
  <c r="I1803"/>
  <c r="J1803"/>
  <c r="I1804"/>
  <c r="J1804"/>
  <c r="I1805"/>
  <c r="J1805"/>
  <c r="I1806"/>
  <c r="J1806"/>
  <c r="I1807"/>
  <c r="J1807"/>
  <c r="I1808"/>
  <c r="J1808"/>
  <c r="I1809"/>
  <c r="J1809"/>
  <c r="I1810"/>
  <c r="J1810"/>
  <c r="I1811"/>
  <c r="J1811"/>
  <c r="I1812"/>
  <c r="J1812"/>
  <c r="I1813"/>
  <c r="J1813"/>
  <c r="I1814"/>
  <c r="J1814"/>
  <c r="I1815"/>
  <c r="J1815"/>
  <c r="I1816"/>
  <c r="J1816"/>
  <c r="I1817"/>
  <c r="J1817"/>
  <c r="I1818"/>
  <c r="J1818"/>
  <c r="I1819"/>
  <c r="J1819"/>
  <c r="I1820"/>
  <c r="J1820"/>
  <c r="I1821"/>
  <c r="J1821"/>
  <c r="I1822"/>
  <c r="J1822"/>
  <c r="I1823"/>
  <c r="J1823"/>
  <c r="I1824"/>
  <c r="J1824"/>
  <c r="I1825"/>
  <c r="J1825"/>
  <c r="I1826"/>
  <c r="J1826"/>
  <c r="I1827"/>
  <c r="J1827"/>
  <c r="I1828"/>
  <c r="J1828"/>
  <c r="I1829"/>
  <c r="J1829"/>
  <c r="I1830"/>
  <c r="J1830"/>
  <c r="I1831"/>
  <c r="J1831"/>
  <c r="I1832"/>
  <c r="J1832"/>
  <c r="I1833"/>
  <c r="J1833"/>
  <c r="I1834"/>
  <c r="J1834"/>
  <c r="I1835"/>
  <c r="J1835"/>
  <c r="I1836"/>
  <c r="J1836"/>
  <c r="I1837"/>
  <c r="J1837"/>
  <c r="I1838"/>
  <c r="J1838"/>
  <c r="I1839"/>
  <c r="J1839"/>
  <c r="I1840"/>
  <c r="J1840"/>
  <c r="I1841"/>
  <c r="J1841"/>
  <c r="I1842"/>
  <c r="J1842"/>
  <c r="I1843"/>
  <c r="J1843"/>
  <c r="I1844"/>
  <c r="J1844"/>
  <c r="I1845"/>
  <c r="J1845"/>
  <c r="I1846"/>
  <c r="J1846"/>
  <c r="I1847"/>
  <c r="J1847"/>
  <c r="I1848"/>
  <c r="J1848"/>
  <c r="I1849"/>
  <c r="J1849"/>
  <c r="I1850"/>
  <c r="J1850"/>
  <c r="I1851"/>
  <c r="J1851"/>
  <c r="I1852"/>
  <c r="J1852"/>
  <c r="I1853"/>
  <c r="J1853"/>
  <c r="I1854"/>
  <c r="J1854"/>
  <c r="I1855"/>
  <c r="J1855"/>
  <c r="I1856"/>
  <c r="J1856"/>
  <c r="I1857"/>
  <c r="J1857"/>
  <c r="I1858"/>
  <c r="J1858"/>
  <c r="I1859"/>
  <c r="J1859"/>
  <c r="I1860"/>
  <c r="J1860"/>
  <c r="I1861"/>
  <c r="J1861"/>
  <c r="I1862"/>
  <c r="J1862"/>
  <c r="I1863"/>
  <c r="J1863"/>
  <c r="I1864"/>
  <c r="J1864"/>
  <c r="I1865"/>
  <c r="J1865"/>
  <c r="I1866"/>
  <c r="J1866"/>
  <c r="I1867"/>
  <c r="J1867"/>
  <c r="I1868"/>
  <c r="J1868"/>
  <c r="I1869"/>
  <c r="J1869"/>
  <c r="I1870"/>
  <c r="J1870"/>
  <c r="I1871"/>
  <c r="J1871"/>
  <c r="I1872"/>
  <c r="J1872"/>
  <c r="I1873"/>
  <c r="J1873"/>
  <c r="I1874"/>
  <c r="J1874"/>
  <c r="I1875"/>
  <c r="J1875"/>
  <c r="I1876"/>
  <c r="J1876"/>
  <c r="I1877"/>
  <c r="J1877"/>
  <c r="I1878"/>
  <c r="J1878"/>
  <c r="I1879"/>
  <c r="J1879"/>
  <c r="I1880"/>
  <c r="J1880"/>
  <c r="I1881"/>
  <c r="J1881"/>
  <c r="I1882"/>
  <c r="J1882"/>
  <c r="I1883"/>
  <c r="J1883"/>
  <c r="I1884"/>
  <c r="J1884"/>
  <c r="I1885"/>
  <c r="J1885"/>
  <c r="I1886"/>
  <c r="J1886"/>
  <c r="I1887"/>
  <c r="J1887"/>
  <c r="I1888"/>
  <c r="J1888"/>
  <c r="I1889"/>
  <c r="J1889"/>
  <c r="I1890"/>
  <c r="J1890"/>
  <c r="I1891"/>
  <c r="J1891"/>
  <c r="I1892"/>
  <c r="J1892"/>
  <c r="I1893"/>
  <c r="J1893"/>
  <c r="I1894"/>
  <c r="J1894"/>
  <c r="I1895"/>
  <c r="J1895"/>
  <c r="I1896"/>
  <c r="J1896"/>
  <c r="I1897"/>
  <c r="J1897"/>
  <c r="I1898"/>
  <c r="J1898"/>
  <c r="I1899"/>
  <c r="J1899"/>
  <c r="I1900"/>
  <c r="J1900"/>
  <c r="I1901"/>
  <c r="J1901"/>
  <c r="I1902"/>
  <c r="J1902"/>
  <c r="I1903"/>
  <c r="J1903"/>
  <c r="I1904"/>
  <c r="J1904"/>
  <c r="I1905"/>
  <c r="J1905"/>
  <c r="I1906"/>
  <c r="J1906"/>
  <c r="I1907"/>
  <c r="J1907"/>
  <c r="I1908"/>
  <c r="J1908"/>
  <c r="I1909"/>
  <c r="J1909"/>
  <c r="I1910"/>
  <c r="J1910"/>
  <c r="I1911"/>
  <c r="J1911"/>
  <c r="I1912"/>
  <c r="J1912"/>
  <c r="I1913"/>
  <c r="J1913"/>
  <c r="I1914"/>
  <c r="J1914"/>
  <c r="I1915"/>
  <c r="J1915"/>
  <c r="I1916"/>
  <c r="J1916"/>
  <c r="I1917"/>
  <c r="J1917"/>
  <c r="I1918"/>
  <c r="J1918"/>
  <c r="I1919"/>
  <c r="J1919"/>
  <c r="I1920"/>
  <c r="J1920"/>
  <c r="I1921"/>
  <c r="J1921"/>
  <c r="I1922"/>
  <c r="J1922"/>
  <c r="I1923"/>
  <c r="J1923"/>
  <c r="I1924"/>
  <c r="J1924"/>
  <c r="I1925"/>
  <c r="J1925"/>
  <c r="I1926"/>
  <c r="J1926"/>
  <c r="I1927"/>
  <c r="J1927"/>
  <c r="I1928"/>
  <c r="J1928"/>
  <c r="I1929"/>
  <c r="J1929"/>
  <c r="I1930"/>
  <c r="J1930"/>
  <c r="I1931"/>
  <c r="J1931"/>
  <c r="I1932"/>
  <c r="J1932"/>
  <c r="I1933"/>
  <c r="J1933"/>
  <c r="I1934"/>
  <c r="J1934"/>
  <c r="I1935"/>
  <c r="J1935"/>
  <c r="I1936"/>
  <c r="J1936"/>
  <c r="I1937"/>
  <c r="J1937"/>
  <c r="I1938"/>
  <c r="J1938"/>
  <c r="I1939"/>
  <c r="J1939"/>
  <c r="I1940"/>
  <c r="J1940"/>
  <c r="I1941"/>
  <c r="J1941"/>
  <c r="I1942"/>
  <c r="J1942"/>
  <c r="I1943"/>
  <c r="J1943"/>
  <c r="I1944"/>
  <c r="J1944"/>
  <c r="I1945"/>
  <c r="J1945"/>
  <c r="I1946"/>
  <c r="J1946"/>
  <c r="I1947"/>
  <c r="J1947"/>
  <c r="I1948"/>
  <c r="J1948"/>
  <c r="I1949"/>
  <c r="J1949"/>
  <c r="I1950"/>
  <c r="J1950"/>
  <c r="I1951"/>
  <c r="J1951"/>
  <c r="I1952"/>
  <c r="J1952"/>
  <c r="I1953"/>
  <c r="J1953"/>
  <c r="I1954"/>
  <c r="J1954"/>
  <c r="I1955"/>
  <c r="J1955"/>
  <c r="I1956"/>
  <c r="J1956"/>
  <c r="I1957"/>
  <c r="J1957"/>
  <c r="I1958"/>
  <c r="J1958"/>
  <c r="I1959"/>
  <c r="J1959"/>
  <c r="I1960"/>
  <c r="J1960"/>
  <c r="I1961"/>
  <c r="J1961"/>
  <c r="I1962"/>
  <c r="J1962"/>
  <c r="I1963"/>
  <c r="J1963"/>
  <c r="I1964"/>
  <c r="J1964"/>
  <c r="I1965"/>
  <c r="J1965"/>
  <c r="I1966"/>
  <c r="J1966"/>
  <c r="I1967"/>
  <c r="J1967"/>
  <c r="I1968"/>
  <c r="J1968"/>
  <c r="I1969"/>
  <c r="J1969"/>
  <c r="I1970"/>
  <c r="J1970"/>
  <c r="I1971"/>
  <c r="J1971"/>
  <c r="I1972"/>
  <c r="J1972"/>
  <c r="I1973"/>
  <c r="J1973"/>
  <c r="I1974"/>
  <c r="J1974"/>
  <c r="I1975"/>
  <c r="J1975"/>
  <c r="I1976"/>
  <c r="J1976"/>
  <c r="I1977"/>
  <c r="J1977"/>
  <c r="I1978"/>
  <c r="J1978"/>
  <c r="I1979"/>
  <c r="J1979"/>
  <c r="I1980"/>
  <c r="J1980"/>
  <c r="I1981"/>
  <c r="J1981"/>
  <c r="I1982"/>
  <c r="J1982"/>
  <c r="I1983"/>
  <c r="J1983"/>
  <c r="I1984"/>
  <c r="J1984"/>
  <c r="I1985"/>
  <c r="J1985"/>
  <c r="I1986"/>
  <c r="J1986"/>
  <c r="I1987"/>
  <c r="J1987"/>
  <c r="I1988"/>
  <c r="J1988"/>
  <c r="I1989"/>
  <c r="J1989"/>
  <c r="I1990"/>
  <c r="J1990"/>
  <c r="I1991"/>
  <c r="J1991"/>
  <c r="I1992"/>
  <c r="J1992"/>
  <c r="I1993"/>
  <c r="J1993"/>
  <c r="I1994"/>
  <c r="J1994"/>
  <c r="I1995"/>
  <c r="J1995"/>
  <c r="I1996"/>
  <c r="J1996"/>
  <c r="I1997"/>
  <c r="J1997"/>
  <c r="I1998"/>
  <c r="J1998"/>
  <c r="I1999"/>
  <c r="J1999"/>
  <c r="I2000"/>
  <c r="J2000"/>
  <c r="I2001"/>
  <c r="J2001"/>
  <c r="I2002"/>
  <c r="J2002"/>
  <c r="I2003"/>
  <c r="J2003"/>
  <c r="I2004"/>
  <c r="J2004"/>
  <c r="I2005"/>
  <c r="J2005"/>
  <c r="I2006"/>
  <c r="J2006"/>
  <c r="I2007"/>
  <c r="J2007"/>
  <c r="I2008"/>
  <c r="J2008"/>
  <c r="I2009"/>
  <c r="J2009"/>
  <c r="I2010"/>
  <c r="J2010"/>
  <c r="I2011"/>
  <c r="J2011"/>
  <c r="I2012"/>
  <c r="J2012"/>
  <c r="I2013"/>
  <c r="J2013"/>
  <c r="I2014"/>
  <c r="J2014"/>
  <c r="I2015"/>
  <c r="J2015"/>
  <c r="I2016"/>
  <c r="J2016"/>
  <c r="I2017"/>
  <c r="J2017"/>
  <c r="I2018"/>
  <c r="J2018"/>
  <c r="I2019"/>
  <c r="J2019"/>
  <c r="I2020"/>
  <c r="J2020"/>
  <c r="I2021"/>
  <c r="J2021"/>
  <c r="I2022"/>
  <c r="J2022"/>
  <c r="I2023"/>
  <c r="J2023"/>
  <c r="I2024"/>
  <c r="J2024"/>
  <c r="I2025"/>
  <c r="J2025"/>
  <c r="I2026"/>
  <c r="J2026"/>
  <c r="I2027"/>
  <c r="J2027"/>
  <c r="I2028"/>
  <c r="J2028"/>
  <c r="I2029"/>
  <c r="J2029"/>
  <c r="I2030"/>
  <c r="J2030"/>
  <c r="I2031"/>
  <c r="J2031"/>
  <c r="I2032"/>
  <c r="J2032"/>
  <c r="I2033"/>
  <c r="J2033"/>
  <c r="I2034"/>
  <c r="J2034"/>
  <c r="I2035"/>
  <c r="J2035"/>
  <c r="I2036"/>
  <c r="J2036"/>
  <c r="I2037"/>
  <c r="J2037"/>
  <c r="I2038"/>
  <c r="J2038"/>
  <c r="I2039"/>
  <c r="J2039"/>
  <c r="I2040"/>
  <c r="J2040"/>
  <c r="I2041"/>
  <c r="J2041"/>
  <c r="I2042"/>
  <c r="J2042"/>
  <c r="I2043"/>
  <c r="J2043"/>
  <c r="I2044"/>
  <c r="J2044"/>
  <c r="I2045"/>
  <c r="J2045"/>
  <c r="I2046"/>
  <c r="J2046"/>
  <c r="I2047"/>
  <c r="J2047"/>
  <c r="I2048"/>
  <c r="J2048"/>
  <c r="I2049"/>
  <c r="J2049"/>
  <c r="I2050"/>
  <c r="J2050"/>
  <c r="I2051"/>
  <c r="J2051"/>
  <c r="I2052"/>
  <c r="J2052"/>
  <c r="I2053"/>
  <c r="J2053"/>
  <c r="I2054"/>
  <c r="J2054"/>
  <c r="I2055"/>
  <c r="J2055"/>
  <c r="I2056"/>
  <c r="J2056"/>
  <c r="I2057"/>
  <c r="J2057"/>
  <c r="I2058"/>
  <c r="J2058"/>
  <c r="I2059"/>
  <c r="J2059"/>
  <c r="I2060"/>
  <c r="J2060"/>
  <c r="I2061"/>
  <c r="J2061"/>
  <c r="I2062"/>
  <c r="J2062"/>
  <c r="I2063"/>
  <c r="J2063"/>
  <c r="I2064"/>
  <c r="J2064"/>
  <c r="I2065"/>
  <c r="J2065"/>
  <c r="I2066"/>
  <c r="J2066"/>
  <c r="I2067"/>
  <c r="J2067"/>
  <c r="I2068"/>
  <c r="J2068"/>
  <c r="I2069"/>
  <c r="J2069"/>
  <c r="I2070"/>
  <c r="J2070"/>
  <c r="I2071"/>
  <c r="J2071"/>
  <c r="I2072"/>
  <c r="J2072"/>
  <c r="I2073"/>
  <c r="J2073"/>
  <c r="I2074"/>
  <c r="J2074"/>
  <c r="I2075"/>
  <c r="J2075"/>
  <c r="I2076"/>
  <c r="J2076"/>
  <c r="I2077"/>
  <c r="J2077"/>
  <c r="I2078"/>
  <c r="J2078"/>
  <c r="I2079"/>
  <c r="J2079"/>
  <c r="I2080"/>
  <c r="J2080"/>
  <c r="I2081"/>
  <c r="J2081"/>
  <c r="I2082"/>
  <c r="J2082"/>
  <c r="I2083"/>
  <c r="J2083"/>
  <c r="I2084"/>
  <c r="J2084"/>
  <c r="I2085"/>
  <c r="J2085"/>
  <c r="I2086"/>
  <c r="J2086"/>
  <c r="I2087"/>
  <c r="J2087"/>
  <c r="I2088"/>
  <c r="J2088"/>
  <c r="I2089"/>
  <c r="J2089"/>
  <c r="I2090"/>
  <c r="J2090"/>
  <c r="I2091"/>
  <c r="J2091"/>
  <c r="I2092"/>
  <c r="J2092"/>
  <c r="I2093"/>
  <c r="J2093"/>
  <c r="I2094"/>
  <c r="J2094"/>
  <c r="I2095"/>
  <c r="J2095"/>
  <c r="I2096"/>
  <c r="J2096"/>
  <c r="I2097"/>
  <c r="J2097"/>
  <c r="I2098"/>
  <c r="J2098"/>
  <c r="I2099"/>
  <c r="J2099"/>
  <c r="I2100"/>
  <c r="J2100"/>
  <c r="I2101"/>
  <c r="J2101"/>
  <c r="I2102"/>
  <c r="J2102"/>
  <c r="I2103"/>
  <c r="J2103"/>
  <c r="I2104"/>
  <c r="J2104"/>
  <c r="I2105"/>
  <c r="J2105"/>
  <c r="I2106"/>
  <c r="J2106"/>
  <c r="I2107"/>
  <c r="J2107"/>
  <c r="I2108"/>
  <c r="J2108"/>
  <c r="I2109"/>
  <c r="J2109"/>
  <c r="I2110"/>
  <c r="J2110"/>
  <c r="I2111"/>
  <c r="J2111"/>
  <c r="I2112"/>
  <c r="J2112"/>
  <c r="I2113"/>
  <c r="J2113"/>
  <c r="I2114"/>
  <c r="J2114"/>
  <c r="I2115"/>
  <c r="J2115"/>
  <c r="I2116"/>
  <c r="J2116"/>
  <c r="I2117"/>
  <c r="J2117"/>
  <c r="I2118"/>
  <c r="J2118"/>
  <c r="I2119"/>
  <c r="J2119"/>
  <c r="I2120"/>
  <c r="J2120"/>
  <c r="I2121"/>
  <c r="J2121"/>
  <c r="I2122"/>
  <c r="J2122"/>
  <c r="I2123"/>
  <c r="J2123"/>
  <c r="I2124"/>
  <c r="J2124"/>
  <c r="I2125"/>
  <c r="J2125"/>
  <c r="I2126"/>
  <c r="J2126"/>
  <c r="I2127"/>
  <c r="J2127"/>
  <c r="I2128"/>
  <c r="J2128"/>
  <c r="I2129"/>
  <c r="J2129"/>
  <c r="I2130"/>
  <c r="J2130"/>
  <c r="I2131"/>
  <c r="J2131"/>
  <c r="I2132"/>
  <c r="J2132"/>
  <c r="I2133"/>
  <c r="J2133"/>
  <c r="I2134"/>
  <c r="J2134"/>
  <c r="I2135"/>
  <c r="J2135"/>
  <c r="I2136"/>
  <c r="J2136"/>
  <c r="I2137"/>
  <c r="J2137"/>
  <c r="I2138"/>
  <c r="J2138"/>
  <c r="I2139"/>
  <c r="J2139"/>
  <c r="I2140"/>
  <c r="J2140"/>
  <c r="I2141"/>
  <c r="J2141"/>
  <c r="I2142"/>
  <c r="J2142"/>
  <c r="I2143"/>
  <c r="J2143"/>
  <c r="I2144"/>
  <c r="J2144"/>
  <c r="I2145"/>
  <c r="J2145"/>
  <c r="I2146"/>
  <c r="J2146"/>
  <c r="I2147"/>
  <c r="J2147"/>
  <c r="I2148"/>
  <c r="J2148"/>
  <c r="I2149"/>
  <c r="J2149"/>
  <c r="I2150"/>
  <c r="J2150"/>
  <c r="I2151"/>
  <c r="J2151"/>
  <c r="I2152"/>
  <c r="J2152"/>
  <c r="I2153"/>
  <c r="J2153"/>
  <c r="I2154"/>
  <c r="J2154"/>
  <c r="I2155"/>
  <c r="J2155"/>
  <c r="I2156"/>
  <c r="J2156"/>
  <c r="I2157"/>
  <c r="J2157"/>
  <c r="I2158"/>
  <c r="J2158"/>
  <c r="I2159"/>
  <c r="J2159"/>
  <c r="I2160"/>
  <c r="J2160"/>
  <c r="I2161"/>
  <c r="J2161"/>
  <c r="I2162"/>
  <c r="J2162"/>
  <c r="I2163"/>
  <c r="J2163"/>
  <c r="I2164"/>
  <c r="J2164"/>
  <c r="I2165"/>
  <c r="J2165"/>
  <c r="I2166"/>
  <c r="J2166"/>
  <c r="I2167"/>
  <c r="J2167"/>
  <c r="I2168"/>
  <c r="J2168"/>
  <c r="I2169"/>
  <c r="J2169"/>
  <c r="I2170"/>
  <c r="J2170"/>
  <c r="I2171"/>
  <c r="J2171"/>
  <c r="I2172"/>
  <c r="J2172"/>
  <c r="I2173"/>
  <c r="J2173"/>
  <c r="I2174"/>
  <c r="J2174"/>
  <c r="I2175"/>
  <c r="J2175"/>
  <c r="I2176"/>
  <c r="J2176"/>
  <c r="I2177"/>
  <c r="J2177"/>
  <c r="I2178"/>
  <c r="J2178"/>
  <c r="I2179"/>
  <c r="J2179"/>
  <c r="I2180"/>
  <c r="J2180"/>
  <c r="I2181"/>
  <c r="J2181"/>
  <c r="I2182"/>
  <c r="J2182"/>
  <c r="I2183"/>
  <c r="J2183"/>
  <c r="I2184"/>
  <c r="J2184"/>
  <c r="I2185"/>
  <c r="J2185"/>
  <c r="I2186"/>
  <c r="J2186"/>
  <c r="I2187"/>
  <c r="J2187"/>
  <c r="I2188"/>
  <c r="J2188"/>
  <c r="I2189"/>
  <c r="J2189"/>
  <c r="I2190"/>
  <c r="J2190"/>
  <c r="I2191"/>
  <c r="J2191"/>
  <c r="I2192"/>
  <c r="J2192"/>
  <c r="I2193"/>
  <c r="J2193"/>
  <c r="I2194"/>
  <c r="J2194"/>
  <c r="I2195"/>
  <c r="J2195"/>
  <c r="I2196"/>
  <c r="J2196"/>
  <c r="I2197"/>
  <c r="J2197"/>
  <c r="I2198"/>
  <c r="J2198"/>
  <c r="I2199"/>
  <c r="J2199"/>
  <c r="I2200"/>
  <c r="J2200"/>
  <c r="I2201"/>
  <c r="J2201"/>
  <c r="I2202"/>
  <c r="J2202"/>
  <c r="I2203"/>
  <c r="J2203"/>
  <c r="I2204"/>
  <c r="J2204"/>
  <c r="I2205"/>
  <c r="J2205"/>
  <c r="I2206"/>
  <c r="J2206"/>
  <c r="I2207"/>
  <c r="J2207"/>
  <c r="I2208"/>
  <c r="J2208"/>
  <c r="I2209"/>
  <c r="J2209"/>
  <c r="I2210"/>
  <c r="J2210"/>
  <c r="I2211"/>
  <c r="J2211"/>
  <c r="I2212"/>
  <c r="J2212"/>
  <c r="I2213"/>
  <c r="J2213"/>
  <c r="I2214"/>
  <c r="J2214"/>
  <c r="I2215"/>
  <c r="J2215"/>
  <c r="I2216"/>
  <c r="J2216"/>
  <c r="I2217"/>
  <c r="J2217"/>
  <c r="I2218"/>
  <c r="J2218"/>
  <c r="I2219"/>
  <c r="J2219"/>
  <c r="I2220"/>
  <c r="J2220"/>
  <c r="I2221"/>
  <c r="J2221"/>
  <c r="I2222"/>
  <c r="J2222"/>
  <c r="I2223"/>
  <c r="J2223"/>
  <c r="I2224"/>
  <c r="J2224"/>
  <c r="I2225"/>
  <c r="J2225"/>
  <c r="I2226"/>
  <c r="J2226"/>
  <c r="I2227"/>
  <c r="J2227"/>
  <c r="I2228"/>
  <c r="J2228"/>
  <c r="I2229"/>
  <c r="J2229"/>
  <c r="I2230"/>
  <c r="J2230"/>
  <c r="I2231"/>
  <c r="J2231"/>
  <c r="I2232"/>
  <c r="J2232"/>
  <c r="I2233"/>
  <c r="J2233"/>
  <c r="I2234"/>
  <c r="J2234"/>
  <c r="I2235"/>
  <c r="J2235"/>
  <c r="I2236"/>
  <c r="J2236"/>
  <c r="I2237"/>
  <c r="J2237"/>
  <c r="I2238"/>
  <c r="J2238"/>
  <c r="I2239"/>
  <c r="J2239"/>
  <c r="I2240"/>
  <c r="J2240"/>
  <c r="I2241"/>
  <c r="J2241"/>
  <c r="I2242"/>
  <c r="J2242"/>
  <c r="I2243"/>
  <c r="J2243"/>
  <c r="I2244"/>
  <c r="J2244"/>
  <c r="I2245"/>
  <c r="J2245"/>
  <c r="I2246"/>
  <c r="J2246"/>
  <c r="I2247"/>
  <c r="J2247"/>
  <c r="I2248"/>
  <c r="J2248"/>
  <c r="I2249"/>
  <c r="J2249"/>
  <c r="I2250"/>
  <c r="J2250"/>
  <c r="I2251"/>
  <c r="J2251"/>
  <c r="I2252"/>
  <c r="J2252"/>
  <c r="I2253"/>
  <c r="J2253"/>
  <c r="I2254"/>
  <c r="J2254"/>
  <c r="I2255"/>
  <c r="J2255"/>
  <c r="I2256"/>
  <c r="J2256"/>
  <c r="I2257"/>
  <c r="J2257"/>
  <c r="I2258"/>
  <c r="J2258"/>
  <c r="I2259"/>
  <c r="J2259"/>
  <c r="I2260"/>
  <c r="J2260"/>
  <c r="I2261"/>
  <c r="J2261"/>
  <c r="I2262"/>
  <c r="J2262"/>
  <c r="I2263"/>
  <c r="J2263"/>
  <c r="I2264"/>
  <c r="J2264"/>
  <c r="I2265"/>
  <c r="J2265"/>
  <c r="I2266"/>
  <c r="J2266"/>
  <c r="I2267"/>
  <c r="J2267"/>
  <c r="I2268"/>
  <c r="J2268"/>
  <c r="I2269"/>
  <c r="J2269"/>
  <c r="I2270"/>
  <c r="J2270"/>
  <c r="I2271"/>
  <c r="J2271"/>
  <c r="I2272"/>
  <c r="J2272"/>
  <c r="I2273"/>
  <c r="J2273"/>
  <c r="I2274"/>
  <c r="J2274"/>
  <c r="I2275"/>
  <c r="J2275"/>
  <c r="I2276"/>
  <c r="J2276"/>
  <c r="I2277"/>
  <c r="J2277"/>
  <c r="I2278"/>
  <c r="J2278"/>
  <c r="I2279"/>
  <c r="J2279"/>
  <c r="I2280"/>
  <c r="J2280"/>
  <c r="I2281"/>
  <c r="J2281"/>
  <c r="I2282"/>
  <c r="J2282"/>
  <c r="I2283"/>
  <c r="J2283"/>
  <c r="I2284"/>
  <c r="J2284"/>
  <c r="I2285"/>
  <c r="J2285"/>
  <c r="I2286"/>
  <c r="J2286"/>
  <c r="I2287"/>
  <c r="J2287"/>
  <c r="I2288"/>
  <c r="J2288"/>
  <c r="I2289"/>
  <c r="J2289"/>
  <c r="I2290"/>
  <c r="J2290"/>
  <c r="I2291"/>
  <c r="J2291"/>
  <c r="I2292"/>
  <c r="J2292"/>
  <c r="I2293"/>
  <c r="J2293"/>
  <c r="I2294"/>
  <c r="J2294"/>
  <c r="I2295"/>
  <c r="J2295"/>
  <c r="I2296"/>
  <c r="J2296"/>
  <c r="I2297"/>
  <c r="J2297"/>
  <c r="I2298"/>
  <c r="J2298"/>
  <c r="I2299"/>
  <c r="J2299"/>
  <c r="I2300"/>
  <c r="J2300"/>
  <c r="I2301"/>
  <c r="J2301"/>
  <c r="I2302"/>
  <c r="J2302"/>
  <c r="I2303"/>
  <c r="J2303"/>
  <c r="I2304"/>
  <c r="J2304"/>
  <c r="I2305"/>
  <c r="J2305"/>
  <c r="I2306"/>
  <c r="J2306"/>
  <c r="I2307"/>
  <c r="J2307"/>
  <c r="I2308"/>
  <c r="J2308"/>
  <c r="I2309"/>
  <c r="J2309"/>
  <c r="I2310"/>
  <c r="J2310"/>
  <c r="I2311"/>
  <c r="J2311"/>
  <c r="I2312"/>
  <c r="J2312"/>
  <c r="I2313"/>
  <c r="J2313"/>
  <c r="I2314"/>
  <c r="J2314"/>
  <c r="I2315"/>
  <c r="J2315"/>
  <c r="I2316"/>
  <c r="J2316"/>
  <c r="I2317"/>
  <c r="J2317"/>
  <c r="I2318"/>
  <c r="J2318"/>
  <c r="I2319"/>
  <c r="J2319"/>
  <c r="I2320"/>
  <c r="J2320"/>
  <c r="I2321"/>
  <c r="J2321"/>
  <c r="I2322"/>
  <c r="J2322"/>
  <c r="I2323"/>
  <c r="J2323"/>
  <c r="I2324"/>
  <c r="J2324"/>
  <c r="I2325"/>
  <c r="J2325"/>
  <c r="I2326"/>
  <c r="J2326"/>
  <c r="I2327"/>
  <c r="J2327"/>
  <c r="I2328"/>
  <c r="J2328"/>
  <c r="I2329"/>
  <c r="J2329"/>
  <c r="I2330"/>
  <c r="J2330"/>
  <c r="I2331"/>
  <c r="J2331"/>
  <c r="I2332"/>
  <c r="J2332"/>
  <c r="I2333"/>
  <c r="J2333"/>
  <c r="I2334"/>
  <c r="J2334"/>
  <c r="I2335"/>
  <c r="J2335"/>
  <c r="I2336"/>
  <c r="J2336"/>
  <c r="I2337"/>
  <c r="J2337"/>
  <c r="I2338"/>
  <c r="J2338"/>
  <c r="I2339"/>
  <c r="J2339"/>
  <c r="I2340"/>
  <c r="J2340"/>
  <c r="I2341"/>
  <c r="J2341"/>
  <c r="I2342"/>
  <c r="J2342"/>
  <c r="I2343"/>
  <c r="J2343"/>
  <c r="I2344"/>
  <c r="J2344"/>
  <c r="I2345"/>
  <c r="J2345"/>
  <c r="I2346"/>
  <c r="J2346"/>
  <c r="I2347"/>
  <c r="J2347"/>
  <c r="I2348"/>
  <c r="J2348"/>
  <c r="I2349"/>
  <c r="J2349"/>
  <c r="I2350"/>
  <c r="J2350"/>
  <c r="I2351"/>
  <c r="J2351"/>
  <c r="I2352"/>
  <c r="J2352"/>
  <c r="I2353"/>
  <c r="J2353"/>
  <c r="I2354"/>
  <c r="J2354"/>
  <c r="I2355"/>
  <c r="J2355"/>
  <c r="I2356"/>
  <c r="J2356"/>
  <c r="I2357"/>
  <c r="J2357"/>
  <c r="I2358"/>
  <c r="J2358"/>
  <c r="I2359"/>
  <c r="J2359"/>
  <c r="I2360"/>
  <c r="J2360"/>
  <c r="I2361"/>
  <c r="J2361"/>
  <c r="I2362"/>
  <c r="J2362"/>
  <c r="I2363"/>
  <c r="J2363"/>
  <c r="I2364"/>
  <c r="J2364"/>
  <c r="I2365"/>
  <c r="J2365"/>
  <c r="I2366"/>
  <c r="J2366"/>
  <c r="I2367"/>
  <c r="J2367"/>
  <c r="I2368"/>
  <c r="J2368"/>
  <c r="I2369"/>
  <c r="J2369"/>
  <c r="I2370"/>
  <c r="J2370"/>
  <c r="I2371"/>
  <c r="J2371"/>
  <c r="I2372"/>
  <c r="J2372"/>
  <c r="I2373"/>
  <c r="J2373"/>
  <c r="I2374"/>
  <c r="J2374"/>
  <c r="I2375"/>
  <c r="J2375"/>
  <c r="I2376"/>
  <c r="J2376"/>
  <c r="I2377"/>
  <c r="J2377"/>
  <c r="I2378"/>
  <c r="J2378"/>
  <c r="I2379"/>
  <c r="J2379"/>
  <c r="I2380"/>
  <c r="J2380"/>
  <c r="I2381"/>
  <c r="J2381"/>
  <c r="I2382"/>
  <c r="J2382"/>
  <c r="I2383"/>
  <c r="J2383"/>
  <c r="I2384"/>
  <c r="J2384"/>
  <c r="I2385"/>
  <c r="J2385"/>
  <c r="I2386"/>
  <c r="J2386"/>
  <c r="I2387"/>
  <c r="J2387"/>
  <c r="I2388"/>
  <c r="J2388"/>
  <c r="I2389"/>
  <c r="J2389"/>
  <c r="I2390"/>
  <c r="J2390"/>
  <c r="I2391"/>
  <c r="J2391"/>
  <c r="I2392"/>
  <c r="J2392"/>
  <c r="I2393"/>
  <c r="J2393"/>
  <c r="I2394"/>
  <c r="J2394"/>
  <c r="I2395"/>
  <c r="J2395"/>
  <c r="I2396"/>
  <c r="J2396"/>
  <c r="I2397"/>
  <c r="J2397"/>
  <c r="I2398"/>
  <c r="J2398"/>
  <c r="I2399"/>
  <c r="J2399"/>
  <c r="I2400"/>
  <c r="J2400"/>
  <c r="I2401"/>
  <c r="J2401"/>
  <c r="I2402"/>
  <c r="J2402"/>
  <c r="I2403"/>
  <c r="J2403"/>
  <c r="I2404"/>
  <c r="J2404"/>
  <c r="I2405"/>
  <c r="J2405"/>
  <c r="I2406"/>
  <c r="J2406"/>
  <c r="I2407"/>
  <c r="J2407"/>
  <c r="I2408"/>
  <c r="J2408"/>
  <c r="I2409"/>
  <c r="J2409"/>
  <c r="I2410"/>
  <c r="J2410"/>
  <c r="I2411"/>
  <c r="J2411"/>
  <c r="I2412"/>
  <c r="J2412"/>
  <c r="I2413"/>
  <c r="J2413"/>
  <c r="I2414"/>
  <c r="J2414"/>
  <c r="I2415"/>
  <c r="J2415"/>
  <c r="I2416"/>
  <c r="J2416"/>
  <c r="I2417"/>
  <c r="J2417"/>
  <c r="I2418"/>
  <c r="J2418"/>
  <c r="I2419"/>
  <c r="J2419"/>
  <c r="I2420"/>
  <c r="J2420"/>
  <c r="I2421"/>
  <c r="J2421"/>
  <c r="I2422"/>
  <c r="J2422"/>
  <c r="I2423"/>
  <c r="J2423"/>
  <c r="I2424"/>
  <c r="J2424"/>
  <c r="I2425"/>
  <c r="J2425"/>
  <c r="I2426"/>
  <c r="J2426"/>
  <c r="I2427"/>
  <c r="J2427"/>
  <c r="I2428"/>
  <c r="J2428"/>
  <c r="I2429"/>
  <c r="J2429"/>
  <c r="I2430"/>
  <c r="J2430"/>
  <c r="I2431"/>
  <c r="J2431"/>
  <c r="I2432"/>
  <c r="J2432"/>
  <c r="I2433"/>
  <c r="J2433"/>
  <c r="I2434"/>
  <c r="J2434"/>
  <c r="I2435"/>
  <c r="J2435"/>
  <c r="I2436"/>
  <c r="J2436"/>
  <c r="I2437"/>
  <c r="J2437"/>
  <c r="I2438"/>
  <c r="J2438"/>
  <c r="I2439"/>
  <c r="J2439"/>
  <c r="I2440"/>
  <c r="J2440"/>
  <c r="I2441"/>
  <c r="J2441"/>
  <c r="I2442"/>
  <c r="J2442"/>
  <c r="I2443"/>
  <c r="J2443"/>
  <c r="I2444"/>
  <c r="J2444"/>
  <c r="I2445"/>
  <c r="J2445"/>
  <c r="I2446"/>
  <c r="J2446"/>
  <c r="I2447"/>
  <c r="J2447"/>
  <c r="I2448"/>
  <c r="J2448"/>
  <c r="I2449"/>
  <c r="J2449"/>
  <c r="I2450"/>
  <c r="J2450"/>
  <c r="I2451"/>
  <c r="J2451"/>
  <c r="I2452"/>
  <c r="J2452"/>
  <c r="I2453"/>
  <c r="J2453"/>
  <c r="I2454"/>
  <c r="J2454"/>
  <c r="I2455"/>
  <c r="J2455"/>
  <c r="I2456"/>
  <c r="J2456"/>
  <c r="I2457"/>
  <c r="J2457"/>
  <c r="I2458"/>
  <c r="J2458"/>
  <c r="I2459"/>
  <c r="J2459"/>
  <c r="I2460"/>
  <c r="J2460"/>
  <c r="I2461"/>
  <c r="J2461"/>
  <c r="I2462"/>
  <c r="J2462"/>
  <c r="I2463"/>
  <c r="J2463"/>
  <c r="I2464"/>
  <c r="J2464"/>
  <c r="I2465"/>
  <c r="J2465"/>
  <c r="I2466"/>
  <c r="J2466"/>
  <c r="I2467"/>
  <c r="J2467"/>
  <c r="I2468"/>
  <c r="J2468"/>
  <c r="I2469"/>
  <c r="J2469"/>
  <c r="I2470"/>
  <c r="J2470"/>
  <c r="I2471"/>
  <c r="J2471"/>
  <c r="I2472"/>
  <c r="J2472"/>
  <c r="I2473"/>
  <c r="J2473"/>
  <c r="I2474"/>
  <c r="J2474"/>
  <c r="I2475"/>
  <c r="J2475"/>
  <c r="I2476"/>
  <c r="J2476"/>
  <c r="I2477"/>
  <c r="J2477"/>
  <c r="I2478"/>
  <c r="J2478"/>
  <c r="I2479"/>
  <c r="J2479"/>
  <c r="I2480"/>
  <c r="J2480"/>
  <c r="I2481"/>
  <c r="J2481"/>
  <c r="I2482"/>
  <c r="J2482"/>
  <c r="I2483"/>
  <c r="J2483"/>
  <c r="I2484"/>
  <c r="J2484"/>
  <c r="I2485"/>
  <c r="J2485"/>
  <c r="I2486"/>
  <c r="J2486"/>
  <c r="I2487"/>
  <c r="J2487"/>
  <c r="I2488"/>
  <c r="J2488"/>
  <c r="I2489"/>
  <c r="J2489"/>
  <c r="I2490"/>
  <c r="J2490"/>
  <c r="I2491"/>
  <c r="J2491"/>
  <c r="I2492"/>
  <c r="J2492"/>
  <c r="I2493"/>
  <c r="J2493"/>
  <c r="I2494"/>
  <c r="J2494"/>
  <c r="I2495"/>
  <c r="J2495"/>
  <c r="I2496"/>
  <c r="J2496"/>
  <c r="I2497"/>
  <c r="J2497"/>
  <c r="I2498"/>
  <c r="J2498"/>
  <c r="I2499"/>
  <c r="J2499"/>
  <c r="I2500"/>
  <c r="J2500"/>
  <c r="I2501"/>
  <c r="J2501"/>
  <c r="I2502"/>
  <c r="J2502"/>
  <c r="I2503"/>
  <c r="J2503"/>
  <c r="I2504"/>
  <c r="J2504"/>
  <c r="I2505"/>
  <c r="J2505"/>
  <c r="I2506"/>
  <c r="J2506"/>
  <c r="I2507"/>
  <c r="J2507"/>
  <c r="I2508"/>
  <c r="J2508"/>
  <c r="I2509"/>
  <c r="J2509"/>
  <c r="I2510"/>
  <c r="J2510"/>
  <c r="I2511"/>
  <c r="J2511"/>
  <c r="I2512"/>
  <c r="J2512"/>
  <c r="I2513"/>
  <c r="J2513"/>
  <c r="I2514"/>
  <c r="J2514"/>
  <c r="I2515"/>
  <c r="J2515"/>
  <c r="I2516"/>
  <c r="J2516"/>
  <c r="I2517"/>
  <c r="J2517"/>
  <c r="I2518"/>
  <c r="J2518"/>
  <c r="I2519"/>
  <c r="J2519"/>
  <c r="I2520"/>
  <c r="J2520"/>
  <c r="I2521"/>
  <c r="J2521"/>
  <c r="I2522"/>
  <c r="J2522"/>
  <c r="I2523"/>
  <c r="J2523"/>
  <c r="I2524"/>
  <c r="J2524"/>
  <c r="I2525"/>
  <c r="J2525"/>
  <c r="I2526"/>
  <c r="J2526"/>
  <c r="I2527"/>
  <c r="J2527"/>
  <c r="I2528"/>
  <c r="J2528"/>
  <c r="I2529"/>
  <c r="J2529"/>
  <c r="I2530"/>
  <c r="J2530"/>
  <c r="I2531"/>
  <c r="J2531"/>
  <c r="I2532"/>
  <c r="J2532"/>
  <c r="I2533"/>
  <c r="J2533"/>
  <c r="I2534"/>
  <c r="J2534"/>
  <c r="I2535"/>
  <c r="J2535"/>
  <c r="I2536"/>
  <c r="J2536"/>
  <c r="I2537"/>
  <c r="J2537"/>
  <c r="I2538"/>
  <c r="J2538"/>
  <c r="I2539"/>
  <c r="J2539"/>
  <c r="I2540"/>
  <c r="J2540"/>
  <c r="I2541"/>
  <c r="J2541"/>
  <c r="I2542"/>
  <c r="J2542"/>
  <c r="I2543"/>
  <c r="J2543"/>
  <c r="I2544"/>
  <c r="J2544"/>
  <c r="I2545"/>
  <c r="J2545"/>
  <c r="I2546"/>
  <c r="J2546"/>
  <c r="I2547"/>
  <c r="J2547"/>
  <c r="I2548"/>
  <c r="J2548"/>
  <c r="I2549"/>
  <c r="J2549"/>
  <c r="I2550"/>
  <c r="J2550"/>
  <c r="I2551"/>
  <c r="J2551"/>
  <c r="I2552"/>
  <c r="J2552"/>
  <c r="I2553"/>
  <c r="J2553"/>
  <c r="I2554"/>
  <c r="J2554"/>
  <c r="I2555"/>
  <c r="J2555"/>
  <c r="I2556"/>
  <c r="J2556"/>
  <c r="I2557"/>
  <c r="J2557"/>
  <c r="I2558"/>
  <c r="J2558"/>
  <c r="I2559"/>
  <c r="J2559"/>
  <c r="I2560"/>
  <c r="J2560"/>
  <c r="I2561"/>
  <c r="J2561"/>
  <c r="I2562"/>
  <c r="J2562"/>
  <c r="I2563"/>
  <c r="J2563"/>
  <c r="I2564"/>
  <c r="J2564"/>
  <c r="I2565"/>
  <c r="J2565"/>
  <c r="I2566"/>
  <c r="J2566"/>
  <c r="I2567"/>
  <c r="J2567"/>
  <c r="I2568"/>
  <c r="J2568"/>
  <c r="I2569"/>
  <c r="J2569"/>
  <c r="I2570"/>
  <c r="J2570"/>
  <c r="I2571"/>
  <c r="J2571"/>
  <c r="I2572"/>
  <c r="J2572"/>
  <c r="I2573"/>
  <c r="J2573"/>
  <c r="I2574"/>
  <c r="J2574"/>
  <c r="I2575"/>
  <c r="J2575"/>
  <c r="I2576"/>
  <c r="J2576"/>
  <c r="I2577"/>
  <c r="J2577"/>
  <c r="I2578"/>
  <c r="J2578"/>
  <c r="I2579"/>
  <c r="J2579"/>
  <c r="I2580"/>
  <c r="J2580"/>
  <c r="I2581"/>
  <c r="J2581"/>
  <c r="I2582"/>
  <c r="J2582"/>
  <c r="I2583"/>
  <c r="J2583"/>
  <c r="I2584"/>
  <c r="J2584"/>
  <c r="I2585"/>
  <c r="J2585"/>
  <c r="I2586"/>
  <c r="J2586"/>
  <c r="I2587"/>
  <c r="J2587"/>
  <c r="I2588"/>
  <c r="J2588"/>
  <c r="I2589"/>
  <c r="J2589"/>
  <c r="I2590"/>
  <c r="J2590"/>
  <c r="I2591"/>
  <c r="J2591"/>
  <c r="I2592"/>
  <c r="J2592"/>
  <c r="I2593"/>
  <c r="J2593"/>
  <c r="I2594"/>
  <c r="J2594"/>
  <c r="I2595"/>
  <c r="J2595"/>
  <c r="I2596"/>
  <c r="J2596"/>
  <c r="I2597"/>
  <c r="J2597"/>
  <c r="I2598"/>
  <c r="J2598"/>
  <c r="I2599"/>
  <c r="J2599"/>
  <c r="I2600"/>
  <c r="J2600"/>
  <c r="I2601"/>
  <c r="J2601"/>
  <c r="I2602"/>
  <c r="J2602"/>
  <c r="I2603"/>
  <c r="J2603"/>
  <c r="I2604"/>
  <c r="J2604"/>
  <c r="I2605"/>
  <c r="J2605"/>
  <c r="I2606"/>
  <c r="J2606"/>
  <c r="I2607"/>
  <c r="J2607"/>
  <c r="I2608"/>
  <c r="J2608"/>
  <c r="I2609"/>
  <c r="J2609"/>
  <c r="I2610"/>
  <c r="J2610"/>
  <c r="I2611"/>
  <c r="J2611"/>
  <c r="I2612"/>
  <c r="J2612"/>
  <c r="I2613"/>
  <c r="J2613"/>
  <c r="I2614"/>
  <c r="J2614"/>
  <c r="I2615"/>
  <c r="J2615"/>
  <c r="I2616"/>
  <c r="J2616"/>
  <c r="I2617"/>
  <c r="J2617"/>
  <c r="I2618"/>
  <c r="J2618"/>
  <c r="I2619"/>
  <c r="J2619"/>
  <c r="I2620"/>
  <c r="J2620"/>
  <c r="I2621"/>
  <c r="J2621"/>
  <c r="I2622"/>
  <c r="J2622"/>
  <c r="I2623"/>
  <c r="J2623"/>
  <c r="I2624"/>
  <c r="J2624"/>
  <c r="I2625"/>
  <c r="J2625"/>
  <c r="I2626"/>
  <c r="J2626"/>
  <c r="I2627"/>
  <c r="J2627"/>
  <c r="I2628"/>
  <c r="J2628"/>
  <c r="I2629"/>
  <c r="J2629"/>
  <c r="I2630"/>
  <c r="J2630"/>
  <c r="I2631"/>
  <c r="J2631"/>
  <c r="I2632"/>
  <c r="J2632"/>
  <c r="I2633"/>
  <c r="J2633"/>
  <c r="I2634"/>
  <c r="J2634"/>
  <c r="I2635"/>
  <c r="J2635"/>
  <c r="I2636"/>
  <c r="J2636"/>
  <c r="I2637"/>
  <c r="J2637"/>
  <c r="I2638"/>
  <c r="J2638"/>
  <c r="I2639"/>
  <c r="J2639"/>
  <c r="I2640"/>
  <c r="J2640"/>
  <c r="I2641"/>
  <c r="J2641"/>
  <c r="I2642"/>
  <c r="J2642"/>
  <c r="I2643"/>
  <c r="J2643"/>
  <c r="I2644"/>
  <c r="J2644"/>
  <c r="I2645"/>
  <c r="J2645"/>
  <c r="I2646"/>
  <c r="J2646"/>
  <c r="I2647"/>
  <c r="J2647"/>
  <c r="I2648"/>
  <c r="J2648"/>
  <c r="I2649"/>
  <c r="J2649"/>
  <c r="I2650"/>
  <c r="J2650"/>
  <c r="I2651"/>
  <c r="J2651"/>
  <c r="I2652"/>
  <c r="J2652"/>
  <c r="I2653"/>
  <c r="J2653"/>
  <c r="I2654"/>
  <c r="J2654"/>
  <c r="I2655"/>
  <c r="J2655"/>
  <c r="I2656"/>
  <c r="J2656"/>
  <c r="I2657"/>
  <c r="J2657"/>
  <c r="I2658"/>
  <c r="J2658"/>
  <c r="I2659"/>
  <c r="J2659"/>
  <c r="I2660"/>
  <c r="J2660"/>
  <c r="I2661"/>
  <c r="J2661"/>
  <c r="I2662"/>
  <c r="J2662"/>
  <c r="I2663"/>
  <c r="J2663"/>
  <c r="I2664"/>
  <c r="J2664"/>
  <c r="I2665"/>
  <c r="J2665"/>
  <c r="I2666"/>
  <c r="J2666"/>
  <c r="I2667"/>
  <c r="J2667"/>
  <c r="I2668"/>
  <c r="J2668"/>
  <c r="I2669"/>
  <c r="J2669"/>
  <c r="I2670"/>
  <c r="J2670"/>
  <c r="I2671"/>
  <c r="J2671"/>
  <c r="I2672"/>
  <c r="J2672"/>
  <c r="I2673"/>
  <c r="J2673"/>
  <c r="I2674"/>
  <c r="J2674"/>
  <c r="I2675"/>
  <c r="J2675"/>
  <c r="I2676"/>
  <c r="J2676"/>
  <c r="I2677"/>
  <c r="J2677"/>
  <c r="I2678"/>
  <c r="J2678"/>
  <c r="I2679"/>
  <c r="J2679"/>
  <c r="I2680"/>
  <c r="J2680"/>
  <c r="I2681"/>
  <c r="J2681"/>
  <c r="I2682"/>
  <c r="J2682"/>
  <c r="I2683"/>
  <c r="J2683"/>
  <c r="I2684"/>
  <c r="J2684"/>
  <c r="I2685"/>
  <c r="J2685"/>
  <c r="I2686"/>
  <c r="J2686"/>
  <c r="I2687"/>
  <c r="J2687"/>
  <c r="I2688"/>
  <c r="J2688"/>
  <c r="I2689"/>
  <c r="J2689"/>
  <c r="I2690"/>
  <c r="J2690"/>
  <c r="I2691"/>
  <c r="J2691"/>
  <c r="I2692"/>
  <c r="J2692"/>
  <c r="I2693"/>
  <c r="J2693"/>
  <c r="I2694"/>
  <c r="J2694"/>
  <c r="I2695"/>
  <c r="J2695"/>
  <c r="I2696"/>
  <c r="J2696"/>
  <c r="I2697"/>
  <c r="J2697"/>
  <c r="I2698"/>
  <c r="J2698"/>
  <c r="I2699"/>
  <c r="J2699"/>
  <c r="I2700"/>
  <c r="J2700"/>
  <c r="I2701"/>
  <c r="J2701"/>
  <c r="I2702"/>
  <c r="J2702"/>
  <c r="I2703"/>
  <c r="J2703"/>
  <c r="I2704"/>
  <c r="J2704"/>
  <c r="I2705"/>
  <c r="J2705"/>
  <c r="I2706"/>
  <c r="J2706"/>
  <c r="I2707"/>
  <c r="J2707"/>
  <c r="I2708"/>
  <c r="J2708"/>
  <c r="I2709"/>
  <c r="J2709"/>
  <c r="I2710"/>
  <c r="J2710"/>
  <c r="I2711"/>
  <c r="J2711"/>
  <c r="I2712"/>
  <c r="J2712"/>
  <c r="I2713"/>
  <c r="J2713"/>
  <c r="I2714"/>
  <c r="J2714"/>
  <c r="I2715"/>
  <c r="J2715"/>
  <c r="I2716"/>
  <c r="J2716"/>
  <c r="I2717"/>
  <c r="J2717"/>
  <c r="I2718"/>
  <c r="J2718"/>
  <c r="I2719"/>
  <c r="J2719"/>
  <c r="I2720"/>
  <c r="J2720"/>
  <c r="I2721"/>
  <c r="J2721"/>
  <c r="I2722"/>
  <c r="J2722"/>
  <c r="I2723"/>
  <c r="J2723"/>
  <c r="I2724"/>
  <c r="J2724"/>
  <c r="I2725"/>
  <c r="J2725"/>
  <c r="I2726"/>
  <c r="J2726"/>
  <c r="I2727"/>
  <c r="J2727"/>
  <c r="I2728"/>
  <c r="J2728"/>
  <c r="I2729"/>
  <c r="J2729"/>
  <c r="I2730"/>
  <c r="J2730"/>
  <c r="I2731"/>
  <c r="J2731"/>
  <c r="I2732"/>
  <c r="J2732"/>
  <c r="I2733"/>
  <c r="J2733"/>
  <c r="I2734"/>
  <c r="J2734"/>
  <c r="I2735"/>
  <c r="J2735"/>
  <c r="I2736"/>
  <c r="J2736"/>
  <c r="I2737"/>
  <c r="J2737"/>
  <c r="I2738"/>
  <c r="J2738"/>
  <c r="I2739"/>
  <c r="J2739"/>
  <c r="I2740"/>
  <c r="J2740"/>
  <c r="I2741"/>
  <c r="J2741"/>
  <c r="I2742"/>
  <c r="J2742"/>
  <c r="I2743"/>
  <c r="J2743"/>
  <c r="I2744"/>
  <c r="J2744"/>
  <c r="I2745"/>
  <c r="J2745"/>
  <c r="I2746"/>
  <c r="J2746"/>
  <c r="I2747"/>
  <c r="J2747"/>
  <c r="I2748"/>
  <c r="J2748"/>
  <c r="I2749"/>
  <c r="J2749"/>
  <c r="I2750"/>
  <c r="J2750"/>
  <c r="I2751"/>
  <c r="J2751"/>
  <c r="I2752"/>
  <c r="J2752"/>
  <c r="I2753"/>
  <c r="J2753"/>
  <c r="I2754"/>
  <c r="J2754"/>
  <c r="I2755"/>
  <c r="J2755"/>
  <c r="I2756"/>
  <c r="J2756"/>
  <c r="I2757"/>
  <c r="J2757"/>
  <c r="I2758"/>
  <c r="J2758"/>
  <c r="I2759"/>
  <c r="J2759"/>
  <c r="I2760"/>
  <c r="J2760"/>
  <c r="I2761"/>
  <c r="J2761"/>
  <c r="I2762"/>
  <c r="J2762"/>
  <c r="I2763"/>
  <c r="J2763"/>
  <c r="I2764"/>
  <c r="J2764"/>
  <c r="I2765"/>
  <c r="J2765"/>
  <c r="I2766"/>
  <c r="J2766"/>
  <c r="I2767"/>
  <c r="J2767"/>
  <c r="I2768"/>
  <c r="J2768"/>
  <c r="I2769"/>
  <c r="J2769"/>
  <c r="I2770"/>
  <c r="J2770"/>
  <c r="I2771"/>
  <c r="J2771"/>
  <c r="I2772"/>
  <c r="J2772"/>
  <c r="I2773"/>
  <c r="J2773"/>
  <c r="I2774"/>
  <c r="J2774"/>
  <c r="I2775"/>
  <c r="J2775"/>
  <c r="I2776"/>
  <c r="J2776"/>
  <c r="I2777"/>
  <c r="J2777"/>
  <c r="I2778"/>
  <c r="J2778"/>
  <c r="I2779"/>
  <c r="J2779"/>
  <c r="I2780"/>
  <c r="J2780"/>
  <c r="I2781"/>
  <c r="J2781"/>
  <c r="I2782"/>
  <c r="J2782"/>
  <c r="I2783"/>
  <c r="J2783"/>
  <c r="I2784"/>
  <c r="J2784"/>
  <c r="I2785"/>
  <c r="J2785"/>
  <c r="I2786"/>
  <c r="J2786"/>
  <c r="I2787"/>
  <c r="J2787"/>
  <c r="I2788"/>
  <c r="J2788"/>
  <c r="I2789"/>
  <c r="J2789"/>
  <c r="I2790"/>
  <c r="J2790"/>
  <c r="I2791"/>
  <c r="J2791"/>
  <c r="I2792"/>
  <c r="J2792"/>
  <c r="I2793"/>
  <c r="J2793"/>
  <c r="I2794"/>
  <c r="J2794"/>
  <c r="I2795"/>
  <c r="J2795"/>
  <c r="I2796"/>
  <c r="J2796"/>
  <c r="I2797"/>
  <c r="J2797"/>
  <c r="I2798"/>
  <c r="J2798"/>
  <c r="I2799"/>
  <c r="J2799"/>
  <c r="I2800"/>
  <c r="J2800"/>
  <c r="I2801"/>
  <c r="J2801"/>
  <c r="I2802"/>
  <c r="J2802"/>
  <c r="I2803"/>
  <c r="J2803"/>
  <c r="I2804"/>
  <c r="J2804"/>
  <c r="I2805"/>
  <c r="J2805"/>
  <c r="I2806"/>
  <c r="J2806"/>
  <c r="I2807"/>
  <c r="J2807"/>
  <c r="I2808"/>
  <c r="J2808"/>
  <c r="I2809"/>
  <c r="J2809"/>
  <c r="I2810"/>
  <c r="J2810"/>
  <c r="I2811"/>
  <c r="J2811"/>
  <c r="I2812"/>
  <c r="J2812"/>
  <c r="I2813"/>
  <c r="J2813"/>
  <c r="I2814"/>
  <c r="J2814"/>
  <c r="I2815"/>
  <c r="J2815"/>
  <c r="I2816"/>
  <c r="J2816"/>
  <c r="I2817"/>
  <c r="J2817"/>
  <c r="I2818"/>
  <c r="J2818"/>
  <c r="I2819"/>
  <c r="J2819"/>
  <c r="I2820"/>
  <c r="J2820"/>
  <c r="I2821"/>
  <c r="J2821"/>
  <c r="I2822"/>
  <c r="J2822"/>
  <c r="I2823"/>
  <c r="J2823"/>
  <c r="I2824"/>
  <c r="J2824"/>
  <c r="I2825"/>
  <c r="J2825"/>
  <c r="I2826"/>
  <c r="J2826"/>
  <c r="I2827"/>
  <c r="J2827"/>
  <c r="I2828"/>
  <c r="J2828"/>
  <c r="I2829"/>
  <c r="J2829"/>
  <c r="I2830"/>
  <c r="J2830"/>
  <c r="I2831"/>
  <c r="J2831"/>
  <c r="I2832"/>
  <c r="J2832"/>
  <c r="I2833"/>
  <c r="J2833"/>
  <c r="I2834"/>
  <c r="J2834"/>
  <c r="I2835"/>
  <c r="J2835"/>
  <c r="I2836"/>
  <c r="J2836"/>
  <c r="I2837"/>
  <c r="J2837"/>
  <c r="I2838"/>
  <c r="J2838"/>
  <c r="I2839"/>
  <c r="J2839"/>
  <c r="I2840"/>
  <c r="J2840"/>
  <c r="I2841"/>
  <c r="J2841"/>
  <c r="I2842"/>
  <c r="J2842"/>
  <c r="I2843"/>
  <c r="J2843"/>
  <c r="I2844"/>
  <c r="J2844"/>
  <c r="I2845"/>
  <c r="J2845"/>
  <c r="I2846"/>
  <c r="J2846"/>
  <c r="I2847"/>
  <c r="J2847"/>
  <c r="I2848"/>
  <c r="J2848"/>
  <c r="I2849"/>
  <c r="J2849"/>
  <c r="I2850"/>
  <c r="J2850"/>
  <c r="I2851"/>
  <c r="J2851"/>
  <c r="I2852"/>
  <c r="J2852"/>
  <c r="I2853"/>
  <c r="J2853"/>
  <c r="I2854"/>
  <c r="J2854"/>
  <c r="I2855"/>
  <c r="J2855"/>
  <c r="I2856"/>
  <c r="J2856"/>
  <c r="I2857"/>
  <c r="J2857"/>
  <c r="I2858"/>
  <c r="J2858"/>
  <c r="I2859"/>
  <c r="J2859"/>
  <c r="I2860"/>
  <c r="J2860"/>
  <c r="I2861"/>
  <c r="J2861"/>
  <c r="I2862"/>
  <c r="J2862"/>
  <c r="I2863"/>
  <c r="J2863"/>
  <c r="I2864"/>
  <c r="J2864"/>
  <c r="I2865"/>
  <c r="J2865"/>
  <c r="I2866"/>
  <c r="J2866"/>
  <c r="I2867"/>
  <c r="J2867"/>
  <c r="I2868"/>
  <c r="J2868"/>
  <c r="I2869"/>
  <c r="J2869"/>
  <c r="I2870"/>
  <c r="J2870"/>
  <c r="I2871"/>
  <c r="J2871"/>
  <c r="I2872"/>
  <c r="J2872"/>
  <c r="I2873"/>
  <c r="J2873"/>
  <c r="I2874"/>
  <c r="J2874"/>
  <c r="I2875"/>
  <c r="J2875"/>
  <c r="I2876"/>
  <c r="J2876"/>
  <c r="I2877"/>
  <c r="J2877"/>
  <c r="I2878"/>
  <c r="J2878"/>
  <c r="I2879"/>
  <c r="J2879"/>
  <c r="I2880"/>
  <c r="J2880"/>
  <c r="I2881"/>
  <c r="J2881"/>
  <c r="I2882"/>
  <c r="J2882"/>
  <c r="I2883"/>
  <c r="J2883"/>
  <c r="I2884"/>
  <c r="J2884"/>
  <c r="I2885"/>
  <c r="J2885"/>
  <c r="I2886"/>
  <c r="J2886"/>
  <c r="I2887"/>
  <c r="J2887"/>
  <c r="I2888"/>
  <c r="J2888"/>
  <c r="I2889"/>
  <c r="J2889"/>
  <c r="I2890"/>
  <c r="J2890"/>
  <c r="I2891"/>
  <c r="J2891"/>
  <c r="I2892"/>
  <c r="J2892"/>
  <c r="I2893"/>
  <c r="J2893"/>
  <c r="I2894"/>
  <c r="J2894"/>
  <c r="I2895"/>
  <c r="J2895"/>
  <c r="I2896"/>
  <c r="J2896"/>
  <c r="I2897"/>
  <c r="J2897"/>
  <c r="I2898"/>
  <c r="J2898"/>
  <c r="I2899"/>
  <c r="J2899"/>
  <c r="I2900"/>
  <c r="J2900"/>
  <c r="I2901"/>
  <c r="J2901"/>
  <c r="I2902"/>
  <c r="J2902"/>
  <c r="I2903"/>
  <c r="J2903"/>
  <c r="I2904"/>
  <c r="J2904"/>
  <c r="I2905"/>
  <c r="J2905"/>
  <c r="I2906"/>
  <c r="J2906"/>
  <c r="I2907"/>
  <c r="J2907"/>
  <c r="I2908"/>
  <c r="J2908"/>
  <c r="I2909"/>
  <c r="J2909"/>
  <c r="I2910"/>
  <c r="J2910"/>
  <c r="I2911"/>
  <c r="J2911"/>
  <c r="I2912"/>
  <c r="J2912"/>
  <c r="I2913"/>
  <c r="J2913"/>
  <c r="I2914"/>
  <c r="J2914"/>
  <c r="I2915"/>
  <c r="J2915"/>
  <c r="I2916"/>
  <c r="J2916"/>
  <c r="I2917"/>
  <c r="J2917"/>
  <c r="I2918"/>
  <c r="J2918"/>
  <c r="I2919"/>
  <c r="J2919"/>
  <c r="I2920"/>
  <c r="J2920"/>
  <c r="I2921"/>
  <c r="J2921"/>
  <c r="I2922"/>
  <c r="J2922"/>
  <c r="I2923"/>
  <c r="J2923"/>
  <c r="I2924"/>
  <c r="J2924"/>
  <c r="I2925"/>
  <c r="J2925"/>
  <c r="I2926"/>
  <c r="J2926"/>
  <c r="I2927"/>
  <c r="J2927"/>
  <c r="I2928"/>
  <c r="J2928"/>
  <c r="I2929"/>
  <c r="J2929"/>
  <c r="I2930"/>
  <c r="J2930"/>
  <c r="I2931"/>
  <c r="J2931"/>
  <c r="I2932"/>
  <c r="J2932"/>
  <c r="I2933"/>
  <c r="J2933"/>
  <c r="I2934"/>
  <c r="J2934"/>
  <c r="I2935"/>
  <c r="J2935"/>
  <c r="I2936"/>
  <c r="J2936"/>
  <c r="I2937"/>
  <c r="J2937"/>
  <c r="I2938"/>
  <c r="J2938"/>
  <c r="I2939"/>
  <c r="J2939"/>
  <c r="I2940"/>
  <c r="J2940"/>
  <c r="I2941"/>
  <c r="J2941"/>
  <c r="I2942"/>
  <c r="J2942"/>
  <c r="I2943"/>
  <c r="J2943"/>
  <c r="I2944"/>
  <c r="J2944"/>
  <c r="I2945"/>
  <c r="J2945"/>
  <c r="I2946"/>
  <c r="J2946"/>
  <c r="I2947"/>
  <c r="J2947"/>
  <c r="I2948"/>
  <c r="J2948"/>
  <c r="I2949"/>
  <c r="J2949"/>
  <c r="I2950"/>
  <c r="J2950"/>
  <c r="I2951"/>
  <c r="J2951"/>
  <c r="I2952"/>
  <c r="J2952"/>
  <c r="I2953"/>
  <c r="J2953"/>
  <c r="I2954"/>
  <c r="J2954"/>
  <c r="I2955"/>
  <c r="J2955"/>
  <c r="I2956"/>
  <c r="J2956"/>
  <c r="I2957"/>
  <c r="J2957"/>
  <c r="I2958"/>
  <c r="J2958"/>
  <c r="I2959"/>
  <c r="J2959"/>
  <c r="I2960"/>
  <c r="J2960"/>
  <c r="I2961"/>
  <c r="J2961"/>
  <c r="I2962"/>
  <c r="J2962"/>
  <c r="I2963"/>
  <c r="J2963"/>
  <c r="I2964"/>
  <c r="J2964"/>
  <c r="I2965"/>
  <c r="J2965"/>
  <c r="I2966"/>
  <c r="J2966"/>
  <c r="I2967"/>
  <c r="J2967"/>
  <c r="I2968"/>
  <c r="J2968"/>
  <c r="I2969"/>
  <c r="J2969"/>
  <c r="I2970"/>
  <c r="J2970"/>
  <c r="I2971"/>
  <c r="J2971"/>
  <c r="I2972"/>
  <c r="J2972"/>
  <c r="I2973"/>
  <c r="J2973"/>
  <c r="I2974"/>
  <c r="J2974"/>
  <c r="I2975"/>
  <c r="J2975"/>
  <c r="I2976"/>
  <c r="J2976"/>
  <c r="I2977"/>
  <c r="J2977"/>
  <c r="I2978"/>
  <c r="J2978"/>
  <c r="I2979"/>
  <c r="J2979"/>
  <c r="I2980"/>
  <c r="J2980"/>
  <c r="I2981"/>
  <c r="J2981"/>
  <c r="J2"/>
  <c r="I2"/>
  <c r="C3537"/>
  <c r="H26" i="1"/>
  <c r="J26" s="1"/>
  <c r="E26"/>
  <c r="N362" i="17"/>
  <c r="O36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M2"/>
  <c r="N2" s="1"/>
  <c r="L2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J281"/>
  <c r="I28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J2"/>
  <c r="I2"/>
  <c r="C362"/>
  <c r="J25" i="1"/>
  <c r="G25"/>
  <c r="O2" i="22" l="1"/>
  <c r="O2" i="21"/>
  <c r="O2" i="17"/>
  <c r="A12" i="16"/>
  <c r="A13" s="1"/>
  <c r="A8"/>
  <c r="A9" s="1"/>
  <c r="J19" i="1"/>
  <c r="J18"/>
  <c r="J17"/>
  <c r="J16"/>
  <c r="J13"/>
  <c r="J12"/>
  <c r="J11"/>
  <c r="J10"/>
  <c r="J9"/>
  <c r="J8"/>
  <c r="J7"/>
  <c r="J6"/>
  <c r="J3"/>
  <c r="J4"/>
  <c r="J2"/>
  <c r="G17"/>
  <c r="G18"/>
  <c r="G19"/>
  <c r="G16"/>
  <c r="G7"/>
  <c r="G8"/>
  <c r="G9"/>
  <c r="G10"/>
  <c r="G11"/>
  <c r="G12"/>
  <c r="G13"/>
  <c r="G6"/>
  <c r="G3"/>
  <c r="G4"/>
  <c r="G2"/>
  <c r="J22" l="1"/>
  <c r="G22"/>
  <c r="I21"/>
  <c r="F21"/>
  <c r="C16" i="13"/>
  <c r="I20" i="1" s="1"/>
  <c r="D14" i="13"/>
  <c r="D13"/>
  <c r="B5" i="14"/>
  <c r="B6" s="1"/>
  <c r="B3" i="13"/>
  <c r="F20" i="1" l="1"/>
  <c r="I15"/>
  <c r="B7" i="14"/>
  <c r="F15" i="1" s="1"/>
  <c r="H21" l="1"/>
  <c r="E21"/>
  <c r="G21" s="1"/>
  <c r="C310" i="8"/>
  <c r="N310"/>
  <c r="O31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M2"/>
  <c r="N2" s="1"/>
  <c r="L2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J239"/>
  <c r="I23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J2"/>
  <c r="I2"/>
  <c r="H20" i="1"/>
  <c r="J20" s="1"/>
  <c r="E20"/>
  <c r="G20" s="1"/>
  <c r="C49" i="12"/>
  <c r="N49"/>
  <c r="O4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N2" s="1"/>
  <c r="L2"/>
  <c r="I43"/>
  <c r="J43"/>
  <c r="I44"/>
  <c r="J44"/>
  <c r="I45"/>
  <c r="J45"/>
  <c r="I46"/>
  <c r="J46"/>
  <c r="I47"/>
  <c r="J47"/>
  <c r="I48"/>
  <c r="J48"/>
  <c r="J42"/>
  <c r="I4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J2"/>
  <c r="I2"/>
  <c r="H15" i="1"/>
  <c r="J15" s="1"/>
  <c r="E15"/>
  <c r="G15" s="1"/>
  <c r="C100" i="7"/>
  <c r="N100"/>
  <c r="O10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O2"/>
  <c r="N2"/>
  <c r="M2"/>
  <c r="L2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J69"/>
  <c r="I6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J2"/>
  <c r="I2"/>
  <c r="H14" i="1"/>
  <c r="B6" i="13" s="1"/>
  <c r="B10" s="1"/>
  <c r="E14" i="1"/>
  <c r="B5" i="13" s="1"/>
  <c r="B9" s="1"/>
  <c r="G14" i="1" s="1"/>
  <c r="C4" i="11"/>
  <c r="N4"/>
  <c r="O4"/>
  <c r="O3"/>
  <c r="N3"/>
  <c r="M3"/>
  <c r="L3"/>
  <c r="N2"/>
  <c r="M2"/>
  <c r="O2" s="1"/>
  <c r="L2"/>
  <c r="J3"/>
  <c r="I3"/>
  <c r="J2"/>
  <c r="I2"/>
  <c r="H5" i="1"/>
  <c r="J5" s="1"/>
  <c r="E5"/>
  <c r="G5" s="1"/>
  <c r="G34" s="1"/>
  <c r="C76" i="4"/>
  <c r="N76"/>
  <c r="O7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M2"/>
  <c r="N2" s="1"/>
  <c r="L2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J59"/>
  <c r="I5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J2"/>
  <c r="I2"/>
  <c r="C9" i="13" l="1"/>
  <c r="J21" i="1"/>
  <c r="C10" i="13"/>
  <c r="J14" i="1"/>
  <c r="J34" s="1"/>
  <c r="O2" i="8"/>
  <c r="O2" i="12"/>
  <c r="O2" i="4"/>
</calcChain>
</file>

<file path=xl/sharedStrings.xml><?xml version="1.0" encoding="utf-8"?>
<sst xmlns="http://schemas.openxmlformats.org/spreadsheetml/2006/main" count="5306" uniqueCount="151">
  <si>
    <t>Project Name</t>
  </si>
  <si>
    <t>Project Number</t>
  </si>
  <si>
    <t>Curb Inlet Basket</t>
  </si>
  <si>
    <t>Sediment Trap</t>
  </si>
  <si>
    <t>Baffle Box</t>
  </si>
  <si>
    <t>Rosewood 1902</t>
  </si>
  <si>
    <t>Rosewood 1904</t>
  </si>
  <si>
    <t>Rosewood 1905</t>
  </si>
  <si>
    <t>Rosewood 1906</t>
  </si>
  <si>
    <t>Rosewood 2102</t>
  </si>
  <si>
    <t>Rosewood 2201</t>
  </si>
  <si>
    <t>Rosewood 2202</t>
  </si>
  <si>
    <t>Long Point Park</t>
  </si>
  <si>
    <t>Church and Mosby</t>
  </si>
  <si>
    <t>Fooshe and Mosby NE</t>
  </si>
  <si>
    <t>Fooshe and Mosby SE</t>
  </si>
  <si>
    <t>Fooshe and Mosby SW</t>
  </si>
  <si>
    <t>Gradick East</t>
  </si>
  <si>
    <t>Gradick West</t>
  </si>
  <si>
    <t>Leghorn 3800</t>
  </si>
  <si>
    <t>Tadlock and Goat Creek Baffle Box</t>
  </si>
  <si>
    <t>Pond</t>
  </si>
  <si>
    <t>Church Street Pond</t>
  </si>
  <si>
    <t>Melbourne Shores Ponds</t>
  </si>
  <si>
    <t>Oak Street Drainage Improvements (Gemini Elem.)</t>
  </si>
  <si>
    <t>Project Type</t>
  </si>
  <si>
    <t>BC-1</t>
  </si>
  <si>
    <t>BC-2</t>
  </si>
  <si>
    <t>BC-3</t>
  </si>
  <si>
    <t>BC-4</t>
  </si>
  <si>
    <t>BC-5</t>
  </si>
  <si>
    <t>BC-6</t>
  </si>
  <si>
    <t>BC-7</t>
  </si>
  <si>
    <t>BC-8</t>
  </si>
  <si>
    <t>BC-9</t>
  </si>
  <si>
    <t>BC-10</t>
  </si>
  <si>
    <t>BC-11</t>
  </si>
  <si>
    <t>BC-12</t>
  </si>
  <si>
    <t>BC-13</t>
  </si>
  <si>
    <t>BC-14</t>
  </si>
  <si>
    <t>BC-17</t>
  </si>
  <si>
    <t>BC-18</t>
  </si>
  <si>
    <t>BC-19</t>
  </si>
  <si>
    <t>BC-20</t>
  </si>
  <si>
    <t>BC-21</t>
  </si>
  <si>
    <t>BC-22</t>
  </si>
  <si>
    <t>BC-23</t>
  </si>
  <si>
    <t>BC-24</t>
  </si>
  <si>
    <t>Education Efforts</t>
  </si>
  <si>
    <t>Street Sweeping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</si>
  <si>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</si>
  <si>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</si>
  <si>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</si>
  <si>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</si>
  <si>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</si>
  <si>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</si>
  <si>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</si>
  <si>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</si>
  <si>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</si>
  <si>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</si>
  <si>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</si>
  <si>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</si>
  <si>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</si>
  <si>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</si>
  <si>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</si>
  <si>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</si>
  <si>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</si>
  <si>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Entity</t>
  </si>
  <si>
    <t>Brevard County</t>
  </si>
  <si>
    <t>EMC TN</t>
  </si>
  <si>
    <t>EMC TP</t>
  </si>
  <si>
    <t>Annual Runoff (ac-ft)</t>
  </si>
  <si>
    <t>Annual Runoff (m3)</t>
  </si>
  <si>
    <t>TN Load (lbs/yr)</t>
  </si>
  <si>
    <t>TP Load (lbs/yr)</t>
  </si>
  <si>
    <t xml:space="preserve">Education </t>
  </si>
  <si>
    <t>Church Street Pond Cleanout</t>
  </si>
  <si>
    <t>Parcels with Stormwater Treatment Pre-1989</t>
  </si>
  <si>
    <t>BC-25</t>
  </si>
  <si>
    <t>BC-26</t>
  </si>
  <si>
    <t>BC-27</t>
  </si>
  <si>
    <t>Cleanout</t>
  </si>
  <si>
    <t>BC-28</t>
  </si>
  <si>
    <t>Swale, Baffle Box</t>
  </si>
  <si>
    <t>retention</t>
  </si>
  <si>
    <t>inches</t>
  </si>
  <si>
    <t>efficiency</t>
  </si>
  <si>
    <t>%</t>
  </si>
  <si>
    <t>13%/0.5%</t>
  </si>
  <si>
    <t>13%/2.3%</t>
  </si>
  <si>
    <t>TN base</t>
  </si>
  <si>
    <t>TP base</t>
  </si>
  <si>
    <t>TN credit</t>
  </si>
  <si>
    <t>Swale</t>
  </si>
  <si>
    <t>TP credit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</si>
  <si>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</si>
  <si>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</si>
  <si>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</si>
  <si>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</si>
  <si>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</si>
  <si>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</si>
  <si>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days</t>
  </si>
  <si>
    <t>TP efficiency</t>
  </si>
  <si>
    <t>TN efficiency</t>
  </si>
  <si>
    <t>Project BC-14</t>
  </si>
  <si>
    <t>no additional treatment</t>
  </si>
  <si>
    <t>required</t>
  </si>
  <si>
    <t>provided</t>
  </si>
  <si>
    <t>req eff</t>
  </si>
  <si>
    <t>prov eff</t>
  </si>
  <si>
    <t>no additional treatment - purpose only for sediment removal</t>
  </si>
  <si>
    <t>credit</t>
  </si>
  <si>
    <t>tons/yr</t>
  </si>
  <si>
    <t>TP</t>
  </si>
  <si>
    <t>mg/kg (lab analysis)</t>
  </si>
  <si>
    <t>TN</t>
  </si>
  <si>
    <t>lbs/yr</t>
  </si>
  <si>
    <t>N/A</t>
  </si>
  <si>
    <t>residence time</t>
  </si>
  <si>
    <t>BB</t>
  </si>
  <si>
    <t>Rosewood 1908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</si>
  <si>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</si>
  <si>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</si>
  <si>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</si>
  <si>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</si>
  <si>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</si>
  <si>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</si>
  <si>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TP reduction</t>
  </si>
  <si>
    <t>Project Zone</t>
  </si>
  <si>
    <t>Central A</t>
  </si>
  <si>
    <t>Central SEB</t>
  </si>
  <si>
    <t>County wide</t>
  </si>
  <si>
    <t>Treatment</t>
  </si>
  <si>
    <t>Not quantified</t>
  </si>
  <si>
    <t>BC-29</t>
  </si>
  <si>
    <t>BC-30</t>
  </si>
  <si>
    <t>BC-31</t>
  </si>
  <si>
    <t>BC-32</t>
  </si>
  <si>
    <t>Valkaria Lakes</t>
  </si>
  <si>
    <t>Wheeler Properties</t>
  </si>
  <si>
    <t>Micco I</t>
  </si>
  <si>
    <t>Micco B</t>
  </si>
  <si>
    <t>Mockingbird Pond</t>
  </si>
  <si>
    <t>Wet detention pond</t>
  </si>
  <si>
    <t>Exfiltration</t>
  </si>
  <si>
    <t>Dry detention</t>
  </si>
  <si>
    <t>MAPS</t>
  </si>
  <si>
    <t>TN EMC</t>
  </si>
  <si>
    <t>TP EMC</t>
  </si>
  <si>
    <t xml:space="preserve">Entity </t>
  </si>
  <si>
    <t>Wheeler</t>
  </si>
</sst>
</file>

<file path=xl/styles.xml><?xml version="1.0" encoding="utf-8"?>
<styleSheet xmlns="http://schemas.openxmlformats.org/spreadsheetml/2006/main">
  <numFmts count="7">
    <numFmt numFmtId="164" formatCode="0.00000000000"/>
    <numFmt numFmtId="165" formatCode="0.0000000000"/>
    <numFmt numFmtId="166" formatCode="0.0"/>
    <numFmt numFmtId="167" formatCode="0.000"/>
    <numFmt numFmtId="168" formatCode="0.0%"/>
    <numFmt numFmtId="169" formatCode="#,##0.0"/>
    <numFmt numFmtId="170" formatCode="0.000000000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12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</cellStyleXfs>
  <cellXfs count="71">
    <xf numFmtId="0" fontId="0" fillId="0" borderId="0" xfId="0"/>
    <xf numFmtId="0" fontId="30" fillId="0" borderId="0" xfId="0" applyFont="1" applyFill="1" applyBorder="1" applyAlignment="1">
      <alignment wrapText="1"/>
    </xf>
    <xf numFmtId="0" fontId="30" fillId="0" borderId="1" xfId="0" applyFont="1" applyFill="1" applyBorder="1"/>
    <xf numFmtId="1" fontId="5" fillId="0" borderId="1" xfId="44" applyNumberFormat="1" applyFont="1" applyBorder="1" applyAlignment="1"/>
    <xf numFmtId="0" fontId="30" fillId="0" borderId="0" xfId="0" applyFont="1" applyBorder="1"/>
    <xf numFmtId="0" fontId="31" fillId="0" borderId="1" xfId="0" applyFont="1" applyFill="1" applyBorder="1" applyAlignment="1">
      <alignment wrapText="1"/>
    </xf>
    <xf numFmtId="0" fontId="30" fillId="0" borderId="0" xfId="0" applyFont="1" applyFill="1" applyBorder="1"/>
    <xf numFmtId="1" fontId="5" fillId="0" borderId="1" xfId="44" applyNumberFormat="1" applyFont="1" applyFill="1" applyBorder="1" applyAlignment="1"/>
    <xf numFmtId="0" fontId="30" fillId="0" borderId="0" xfId="0" applyFont="1" applyBorder="1" applyAlignment="1">
      <alignment horizontal="left"/>
    </xf>
    <xf numFmtId="2" fontId="30" fillId="0" borderId="0" xfId="0" applyNumberFormat="1" applyFont="1" applyBorder="1" applyAlignment="1">
      <alignment horizont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7" fillId="33" borderId="1" xfId="0" applyFont="1" applyFill="1" applyBorder="1" applyAlignment="1">
      <alignment horizontal="center" wrapText="1"/>
    </xf>
    <xf numFmtId="0" fontId="29" fillId="33" borderId="1" xfId="0" applyFont="1" applyFill="1" applyBorder="1" applyAlignment="1">
      <alignment horizontal="center" wrapText="1"/>
    </xf>
    <xf numFmtId="2" fontId="29" fillId="33" borderId="1" xfId="0" applyNumberFormat="1" applyFont="1" applyFill="1" applyBorder="1" applyAlignment="1">
      <alignment horizontal="center" wrapText="1"/>
    </xf>
    <xf numFmtId="0" fontId="0" fillId="0" borderId="0" xfId="0" applyFont="1"/>
    <xf numFmtId="0" fontId="27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3" fontId="27" fillId="0" borderId="0" xfId="0" applyNumberFormat="1" applyFont="1" applyFill="1" applyBorder="1"/>
    <xf numFmtId="1" fontId="12" fillId="0" borderId="0" xfId="0" applyNumberFormat="1" applyFont="1"/>
    <xf numFmtId="167" fontId="12" fillId="0" borderId="0" xfId="0" applyNumberFormat="1" applyFont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4" fontId="12" fillId="0" borderId="0" xfId="0" applyNumberFormat="1" applyFont="1"/>
    <xf numFmtId="1" fontId="4" fillId="0" borderId="1" xfId="44" applyNumberFormat="1" applyFont="1" applyFill="1" applyBorder="1" applyAlignment="1"/>
    <xf numFmtId="0" fontId="32" fillId="0" borderId="0" xfId="0" applyFont="1"/>
    <xf numFmtId="0" fontId="12" fillId="0" borderId="0" xfId="0" applyFont="1"/>
    <xf numFmtId="3" fontId="0" fillId="0" borderId="0" xfId="0" applyNumberFormat="1"/>
    <xf numFmtId="0" fontId="0" fillId="34" borderId="0" xfId="0" applyFill="1"/>
    <xf numFmtId="0" fontId="30" fillId="0" borderId="1" xfId="0" applyNumberFormat="1" applyFont="1" applyFill="1" applyBorder="1" applyAlignment="1">
      <alignment horizontal="right"/>
    </xf>
    <xf numFmtId="169" fontId="0" fillId="0" borderId="0" xfId="0" applyNumberFormat="1"/>
    <xf numFmtId="169" fontId="31" fillId="0" borderId="1" xfId="0" applyNumberFormat="1" applyFont="1" applyFill="1" applyBorder="1" applyAlignment="1">
      <alignment horizontal="right" wrapText="1"/>
    </xf>
    <xf numFmtId="3" fontId="30" fillId="0" borderId="1" xfId="0" applyNumberFormat="1" applyFont="1" applyBorder="1" applyAlignment="1">
      <alignment horizontal="right"/>
    </xf>
    <xf numFmtId="168" fontId="30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3" fontId="30" fillId="0" borderId="1" xfId="0" applyNumberFormat="1" applyFont="1" applyFill="1" applyBorder="1" applyAlignment="1">
      <alignment horizontal="right"/>
    </xf>
    <xf numFmtId="0" fontId="30" fillId="0" borderId="1" xfId="0" applyFont="1" applyFill="1" applyBorder="1" applyAlignment="1">
      <alignment horizontal="right"/>
    </xf>
    <xf numFmtId="168" fontId="30" fillId="0" borderId="1" xfId="0" applyNumberFormat="1" applyFont="1" applyFill="1" applyBorder="1" applyAlignment="1">
      <alignment horizontal="right"/>
    </xf>
    <xf numFmtId="3" fontId="12" fillId="0" borderId="0" xfId="0" applyNumberFormat="1" applyFont="1"/>
    <xf numFmtId="0" fontId="12" fillId="0" borderId="0" xfId="0" applyFont="1" applyAlignment="1">
      <alignment horizontal="right"/>
    </xf>
    <xf numFmtId="0" fontId="0" fillId="0" borderId="0" xfId="0" applyFill="1"/>
    <xf numFmtId="166" fontId="0" fillId="0" borderId="0" xfId="0" applyNumberFormat="1" applyFill="1"/>
    <xf numFmtId="168" fontId="30" fillId="0" borderId="1" xfId="0" applyNumberFormat="1" applyFont="1" applyBorder="1" applyAlignment="1">
      <alignment horizontal="left"/>
    </xf>
    <xf numFmtId="169" fontId="30" fillId="0" borderId="1" xfId="0" applyNumberFormat="1" applyFont="1" applyFill="1" applyBorder="1" applyAlignment="1">
      <alignment horizontal="left"/>
    </xf>
    <xf numFmtId="169" fontId="31" fillId="0" borderId="1" xfId="0" applyNumberFormat="1" applyFont="1" applyFill="1" applyBorder="1" applyAlignment="1">
      <alignment horizontal="left" wrapText="1"/>
    </xf>
    <xf numFmtId="169" fontId="30" fillId="0" borderId="1" xfId="45" applyNumberFormat="1" applyFont="1" applyFill="1" applyBorder="1" applyAlignment="1">
      <alignment horizontal="left"/>
    </xf>
    <xf numFmtId="1" fontId="2" fillId="0" borderId="1" xfId="44" applyNumberFormat="1" applyFont="1" applyFill="1" applyBorder="1" applyAlignment="1"/>
    <xf numFmtId="0" fontId="30" fillId="0" borderId="1" xfId="0" applyFont="1" applyFill="1" applyBorder="1" applyAlignment="1">
      <alignment horizontal="left"/>
    </xf>
    <xf numFmtId="2" fontId="30" fillId="0" borderId="1" xfId="0" applyNumberFormat="1" applyFont="1" applyFill="1" applyBorder="1" applyAlignment="1">
      <alignment horizontal="left"/>
    </xf>
    <xf numFmtId="2" fontId="5" fillId="0" borderId="1" xfId="44" applyNumberFormat="1" applyFont="1" applyFill="1" applyBorder="1" applyAlignment="1">
      <alignment wrapText="1"/>
    </xf>
    <xf numFmtId="2" fontId="5" fillId="0" borderId="1" xfId="61" applyNumberFormat="1" applyFont="1" applyFill="1" applyBorder="1" applyAlignment="1">
      <alignment wrapText="1"/>
    </xf>
    <xf numFmtId="2" fontId="3" fillId="0" borderId="1" xfId="44" applyNumberFormat="1" applyFont="1" applyFill="1" applyBorder="1" applyAlignment="1">
      <alignment wrapText="1"/>
    </xf>
    <xf numFmtId="2" fontId="4" fillId="0" borderId="1" xfId="44" applyNumberFormat="1" applyFont="1" applyFill="1" applyBorder="1" applyAlignment="1">
      <alignment wrapText="1"/>
    </xf>
    <xf numFmtId="2" fontId="4" fillId="0" borderId="1" xfId="61" applyNumberFormat="1" applyFont="1" applyFill="1" applyBorder="1" applyAlignment="1">
      <alignment wrapText="1"/>
    </xf>
    <xf numFmtId="2" fontId="30" fillId="0" borderId="0" xfId="0" applyNumberFormat="1" applyFont="1" applyBorder="1" applyAlignment="1">
      <alignment wrapText="1"/>
    </xf>
    <xf numFmtId="1" fontId="31" fillId="0" borderId="1" xfId="1" applyNumberFormat="1" applyFont="1" applyFill="1" applyBorder="1" applyAlignment="1">
      <alignment wrapText="1"/>
    </xf>
    <xf numFmtId="0" fontId="31" fillId="0" borderId="1" xfId="1" applyFont="1" applyFill="1" applyBorder="1" applyAlignment="1">
      <alignment wrapText="1"/>
    </xf>
    <xf numFmtId="1" fontId="1" fillId="0" borderId="1" xfId="44" applyNumberFormat="1" applyFont="1" applyFill="1" applyBorder="1" applyAlignment="1">
      <alignment wrapText="1"/>
    </xf>
    <xf numFmtId="170" fontId="0" fillId="0" borderId="0" xfId="0" applyNumberFormat="1"/>
    <xf numFmtId="169" fontId="27" fillId="33" borderId="1" xfId="0" applyNumberFormat="1" applyFont="1" applyFill="1" applyBorder="1" applyAlignment="1">
      <alignment horizontal="center" wrapText="1"/>
    </xf>
    <xf numFmtId="169" fontId="30" fillId="0" borderId="1" xfId="0" applyNumberFormat="1" applyFont="1" applyBorder="1" applyAlignment="1">
      <alignment horizontal="right"/>
    </xf>
    <xf numFmtId="169" fontId="30" fillId="0" borderId="1" xfId="0" applyNumberFormat="1" applyFont="1" applyFill="1" applyBorder="1" applyAlignment="1">
      <alignment horizontal="right"/>
    </xf>
    <xf numFmtId="169" fontId="0" fillId="0" borderId="0" xfId="0" applyNumberFormat="1" applyFont="1" applyAlignment="1">
      <alignment horizontal="center"/>
    </xf>
    <xf numFmtId="169" fontId="0" fillId="0" borderId="0" xfId="0" applyNumberFormat="1" applyFont="1"/>
    <xf numFmtId="169" fontId="30" fillId="0" borderId="0" xfId="0" applyNumberFormat="1" applyFont="1" applyBorder="1"/>
    <xf numFmtId="169" fontId="27" fillId="0" borderId="0" xfId="0" applyNumberFormat="1" applyFont="1" applyAlignment="1">
      <alignment horizontal="center"/>
    </xf>
    <xf numFmtId="169" fontId="27" fillId="0" borderId="0" xfId="0" applyNumberFormat="1" applyFont="1"/>
    <xf numFmtId="168" fontId="0" fillId="0" borderId="0" xfId="0" applyNumberFormat="1"/>
    <xf numFmtId="0" fontId="31" fillId="0" borderId="1" xfId="1" applyFont="1" applyFill="1" applyBorder="1" applyAlignment="1">
      <alignment horizontal="left" wrapText="1"/>
    </xf>
  </cellXfs>
  <cellStyles count="89">
    <cellStyle name="20% - Accent1" xfId="19" builtinId="30" customBuiltin="1"/>
    <cellStyle name="20% - Accent1 2" xfId="47"/>
    <cellStyle name="20% - Accent1 3" xfId="63"/>
    <cellStyle name="20% - Accent1 4" xfId="77"/>
    <cellStyle name="20% - Accent2" xfId="23" builtinId="34" customBuiltin="1"/>
    <cellStyle name="20% - Accent2 2" xfId="49"/>
    <cellStyle name="20% - Accent2 3" xfId="65"/>
    <cellStyle name="20% - Accent2 4" xfId="79"/>
    <cellStyle name="20% - Accent3" xfId="27" builtinId="38" customBuiltin="1"/>
    <cellStyle name="20% - Accent3 2" xfId="51"/>
    <cellStyle name="20% - Accent3 3" xfId="67"/>
    <cellStyle name="20% - Accent3 4" xfId="81"/>
    <cellStyle name="20% - Accent4" xfId="31" builtinId="42" customBuiltin="1"/>
    <cellStyle name="20% - Accent4 2" xfId="53"/>
    <cellStyle name="20% - Accent4 3" xfId="69"/>
    <cellStyle name="20% - Accent4 4" xfId="83"/>
    <cellStyle name="20% - Accent5" xfId="35" builtinId="46" customBuiltin="1"/>
    <cellStyle name="20% - Accent5 2" xfId="55"/>
    <cellStyle name="20% - Accent5 3" xfId="71"/>
    <cellStyle name="20% - Accent5 4" xfId="85"/>
    <cellStyle name="20% - Accent6" xfId="39" builtinId="50" customBuiltin="1"/>
    <cellStyle name="20% - Accent6 2" xfId="57"/>
    <cellStyle name="20% - Accent6 3" xfId="73"/>
    <cellStyle name="20% - Accent6 4" xfId="87"/>
    <cellStyle name="40% - Accent1" xfId="20" builtinId="31" customBuiltin="1"/>
    <cellStyle name="40% - Accent1 2" xfId="48"/>
    <cellStyle name="40% - Accent1 3" xfId="64"/>
    <cellStyle name="40% - Accent1 4" xfId="78"/>
    <cellStyle name="40% - Accent2" xfId="24" builtinId="35" customBuiltin="1"/>
    <cellStyle name="40% - Accent2 2" xfId="50"/>
    <cellStyle name="40% - Accent2 3" xfId="66"/>
    <cellStyle name="40% - Accent2 4" xfId="80"/>
    <cellStyle name="40% - Accent3" xfId="28" builtinId="39" customBuiltin="1"/>
    <cellStyle name="40% - Accent3 2" xfId="52"/>
    <cellStyle name="40% - Accent3 3" xfId="68"/>
    <cellStyle name="40% - Accent3 4" xfId="82"/>
    <cellStyle name="40% - Accent4" xfId="32" builtinId="43" customBuiltin="1"/>
    <cellStyle name="40% - Accent4 2" xfId="54"/>
    <cellStyle name="40% - Accent4 3" xfId="70"/>
    <cellStyle name="40% - Accent4 4" xfId="84"/>
    <cellStyle name="40% - Accent5" xfId="36" builtinId="47" customBuiltin="1"/>
    <cellStyle name="40% - Accent5 2" xfId="56"/>
    <cellStyle name="40% - Accent5 3" xfId="72"/>
    <cellStyle name="40% - Accent5 4" xfId="86"/>
    <cellStyle name="40% - Accent6" xfId="40" builtinId="51" customBuiltin="1"/>
    <cellStyle name="40% - Accent6 2" xfId="58"/>
    <cellStyle name="40% - Accent6 3" xfId="74"/>
    <cellStyle name="40% - Accent6 4" xfId="88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9"/>
    <cellStyle name="Normal 4" xfId="44"/>
    <cellStyle name="Normal 5" xfId="45"/>
    <cellStyle name="Normal 6" xfId="61"/>
    <cellStyle name="Normal 7" xfId="75"/>
    <cellStyle name="Note 2" xfId="43"/>
    <cellStyle name="Note 2 2" xfId="60"/>
    <cellStyle name="Note 3" xfId="46"/>
    <cellStyle name="Note 4" xfId="62"/>
    <cellStyle name="Note 5" xfId="76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zoomScaleNormal="100" zoomScaleSheetLayoutView="100" workbookViewId="0">
      <selection activeCell="E26" sqref="E26"/>
    </sheetView>
  </sheetViews>
  <sheetFormatPr defaultRowHeight="15"/>
  <cols>
    <col min="1" max="1" width="9.140625" style="4"/>
    <col min="2" max="2" width="37.28515625" style="56" customWidth="1"/>
    <col min="3" max="3" width="20.28515625" style="8" bestFit="1" customWidth="1"/>
    <col min="4" max="4" width="13.140625" style="9" customWidth="1"/>
    <col min="5" max="5" width="14.140625" style="4" customWidth="1"/>
    <col min="6" max="7" width="14.140625" style="4" bestFit="1" customWidth="1"/>
    <col min="8" max="8" width="14.28515625" style="66" customWidth="1"/>
    <col min="9" max="9" width="14.140625" style="4" bestFit="1" customWidth="1"/>
    <col min="10" max="10" width="14.140625" style="66" bestFit="1" customWidth="1"/>
    <col min="11" max="16384" width="9.140625" style="4"/>
  </cols>
  <sheetData>
    <row r="1" spans="1:10" s="1" customFormat="1" ht="30">
      <c r="A1" s="14" t="s">
        <v>1</v>
      </c>
      <c r="B1" s="15" t="s">
        <v>0</v>
      </c>
      <c r="C1" s="14" t="s">
        <v>25</v>
      </c>
      <c r="D1" s="15" t="s">
        <v>128</v>
      </c>
      <c r="E1" s="13" t="s">
        <v>58</v>
      </c>
      <c r="F1" s="13" t="s">
        <v>59</v>
      </c>
      <c r="G1" s="13" t="s">
        <v>60</v>
      </c>
      <c r="H1" s="61" t="s">
        <v>61</v>
      </c>
      <c r="I1" s="13" t="s">
        <v>62</v>
      </c>
      <c r="J1" s="61" t="s">
        <v>63</v>
      </c>
    </row>
    <row r="2" spans="1:10">
      <c r="A2" s="2" t="s">
        <v>26</v>
      </c>
      <c r="B2" s="51" t="s">
        <v>19</v>
      </c>
      <c r="C2" s="3" t="s">
        <v>3</v>
      </c>
      <c r="D2" s="44" t="s">
        <v>129</v>
      </c>
      <c r="E2" s="34">
        <v>107.3</v>
      </c>
      <c r="F2" s="35" t="s">
        <v>117</v>
      </c>
      <c r="G2" s="36">
        <f>ROUND(E2*0.45359237*1169*0.0000022046226218,0)</f>
        <v>0</v>
      </c>
      <c r="H2" s="62">
        <v>107.3</v>
      </c>
      <c r="I2" s="35" t="s">
        <v>117</v>
      </c>
      <c r="J2" s="62">
        <f>ROUND(H2*0.45359237*382.7*0.0000022046226218,1)</f>
        <v>0</v>
      </c>
    </row>
    <row r="3" spans="1:10">
      <c r="A3" s="2" t="s">
        <v>27</v>
      </c>
      <c r="B3" s="51" t="s">
        <v>18</v>
      </c>
      <c r="C3" s="3" t="s">
        <v>3</v>
      </c>
      <c r="D3" s="44" t="s">
        <v>129</v>
      </c>
      <c r="E3" s="34">
        <v>2262</v>
      </c>
      <c r="F3" s="35" t="s">
        <v>117</v>
      </c>
      <c r="G3" s="36">
        <f t="shared" ref="G3:G13" si="0">ROUND(E3*0.45359237*1169*0.0000022046226218,0)</f>
        <v>3</v>
      </c>
      <c r="H3" s="62">
        <v>2262</v>
      </c>
      <c r="I3" s="35" t="s">
        <v>117</v>
      </c>
      <c r="J3" s="62">
        <f t="shared" ref="J3:J13" si="1">ROUND(H3*0.45359237*382.7*0.0000022046226218,1)</f>
        <v>0.9</v>
      </c>
    </row>
    <row r="4" spans="1:10">
      <c r="A4" s="2" t="s">
        <v>28</v>
      </c>
      <c r="B4" s="51" t="s">
        <v>17</v>
      </c>
      <c r="C4" s="3" t="s">
        <v>3</v>
      </c>
      <c r="D4" s="44" t="s">
        <v>129</v>
      </c>
      <c r="E4" s="34">
        <v>989.7</v>
      </c>
      <c r="F4" s="35" t="s">
        <v>117</v>
      </c>
      <c r="G4" s="36">
        <f t="shared" si="0"/>
        <v>1</v>
      </c>
      <c r="H4" s="62">
        <v>989.7</v>
      </c>
      <c r="I4" s="35" t="s">
        <v>117</v>
      </c>
      <c r="J4" s="62">
        <f t="shared" si="1"/>
        <v>0.4</v>
      </c>
    </row>
    <row r="5" spans="1:10">
      <c r="A5" s="2" t="s">
        <v>29</v>
      </c>
      <c r="B5" s="52" t="s">
        <v>20</v>
      </c>
      <c r="C5" s="5" t="s">
        <v>4</v>
      </c>
      <c r="D5" s="45" t="s">
        <v>129</v>
      </c>
      <c r="E5" s="34">
        <f>'BC-4 Tadlock'!N76</f>
        <v>136</v>
      </c>
      <c r="F5" s="35">
        <v>5.0000000000000001E-3</v>
      </c>
      <c r="G5" s="36">
        <f>ROUND(E5*F5,0)</f>
        <v>1</v>
      </c>
      <c r="H5" s="62">
        <f>'BC-4 Tadlock'!O76</f>
        <v>18.099999999999998</v>
      </c>
      <c r="I5" s="35">
        <v>2.3E-2</v>
      </c>
      <c r="J5" s="62">
        <f>ROUND(H5*I5,1)</f>
        <v>0.4</v>
      </c>
    </row>
    <row r="6" spans="1:10">
      <c r="A6" s="2" t="s">
        <v>30</v>
      </c>
      <c r="B6" s="51" t="s">
        <v>11</v>
      </c>
      <c r="C6" s="7" t="s">
        <v>2</v>
      </c>
      <c r="D6" s="44" t="s">
        <v>129</v>
      </c>
      <c r="E6" s="34">
        <v>51.3</v>
      </c>
      <c r="F6" s="35" t="s">
        <v>117</v>
      </c>
      <c r="G6" s="36">
        <f t="shared" si="0"/>
        <v>0</v>
      </c>
      <c r="H6" s="62">
        <v>51.3</v>
      </c>
      <c r="I6" s="35" t="s">
        <v>117</v>
      </c>
      <c r="J6" s="62">
        <f t="shared" si="1"/>
        <v>0</v>
      </c>
    </row>
    <row r="7" spans="1:10">
      <c r="A7" s="2" t="s">
        <v>31</v>
      </c>
      <c r="B7" s="51" t="s">
        <v>10</v>
      </c>
      <c r="C7" s="7" t="s">
        <v>2</v>
      </c>
      <c r="D7" s="44" t="s">
        <v>129</v>
      </c>
      <c r="E7" s="34">
        <v>79</v>
      </c>
      <c r="F7" s="35" t="s">
        <v>117</v>
      </c>
      <c r="G7" s="36">
        <f t="shared" si="0"/>
        <v>0</v>
      </c>
      <c r="H7" s="62">
        <v>79</v>
      </c>
      <c r="I7" s="35" t="s">
        <v>117</v>
      </c>
      <c r="J7" s="62">
        <f t="shared" si="1"/>
        <v>0</v>
      </c>
    </row>
    <row r="8" spans="1:10">
      <c r="A8" s="2" t="s">
        <v>32</v>
      </c>
      <c r="B8" s="51" t="s">
        <v>9</v>
      </c>
      <c r="C8" s="7" t="s">
        <v>2</v>
      </c>
      <c r="D8" s="44" t="s">
        <v>129</v>
      </c>
      <c r="E8" s="34">
        <v>76.7</v>
      </c>
      <c r="F8" s="35" t="s">
        <v>117</v>
      </c>
      <c r="G8" s="36">
        <f t="shared" si="0"/>
        <v>0</v>
      </c>
      <c r="H8" s="62">
        <v>76.7</v>
      </c>
      <c r="I8" s="35" t="s">
        <v>117</v>
      </c>
      <c r="J8" s="62">
        <f t="shared" si="1"/>
        <v>0</v>
      </c>
    </row>
    <row r="9" spans="1:10">
      <c r="A9" s="2" t="s">
        <v>33</v>
      </c>
      <c r="B9" s="53" t="s">
        <v>120</v>
      </c>
      <c r="C9" s="7" t="s">
        <v>2</v>
      </c>
      <c r="D9" s="44" t="s">
        <v>129</v>
      </c>
      <c r="E9" s="34">
        <v>62</v>
      </c>
      <c r="F9" s="35" t="s">
        <v>117</v>
      </c>
      <c r="G9" s="36">
        <f t="shared" si="0"/>
        <v>0</v>
      </c>
      <c r="H9" s="62">
        <v>62</v>
      </c>
      <c r="I9" s="35" t="s">
        <v>117</v>
      </c>
      <c r="J9" s="62">
        <f t="shared" si="1"/>
        <v>0</v>
      </c>
    </row>
    <row r="10" spans="1:10">
      <c r="A10" s="2" t="s">
        <v>34</v>
      </c>
      <c r="B10" s="51" t="s">
        <v>6</v>
      </c>
      <c r="C10" s="7" t="s">
        <v>2</v>
      </c>
      <c r="D10" s="44" t="s">
        <v>129</v>
      </c>
      <c r="E10" s="34">
        <v>64.7</v>
      </c>
      <c r="F10" s="35" t="s">
        <v>117</v>
      </c>
      <c r="G10" s="36">
        <f t="shared" si="0"/>
        <v>0</v>
      </c>
      <c r="H10" s="62">
        <v>64.7</v>
      </c>
      <c r="I10" s="35" t="s">
        <v>117</v>
      </c>
      <c r="J10" s="62">
        <f t="shared" si="1"/>
        <v>0</v>
      </c>
    </row>
    <row r="11" spans="1:10">
      <c r="A11" s="2" t="s">
        <v>35</v>
      </c>
      <c r="B11" s="51" t="s">
        <v>7</v>
      </c>
      <c r="C11" s="7" t="s">
        <v>2</v>
      </c>
      <c r="D11" s="44" t="s">
        <v>129</v>
      </c>
      <c r="E11" s="34">
        <v>96.3</v>
      </c>
      <c r="F11" s="35" t="s">
        <v>117</v>
      </c>
      <c r="G11" s="36">
        <f t="shared" si="0"/>
        <v>0</v>
      </c>
      <c r="H11" s="62">
        <v>96.3</v>
      </c>
      <c r="I11" s="35" t="s">
        <v>117</v>
      </c>
      <c r="J11" s="62">
        <f t="shared" si="1"/>
        <v>0</v>
      </c>
    </row>
    <row r="12" spans="1:10">
      <c r="A12" s="2" t="s">
        <v>36</v>
      </c>
      <c r="B12" s="51" t="s">
        <v>8</v>
      </c>
      <c r="C12" s="7" t="s">
        <v>2</v>
      </c>
      <c r="D12" s="44" t="s">
        <v>129</v>
      </c>
      <c r="E12" s="34">
        <v>216.7</v>
      </c>
      <c r="F12" s="35" t="s">
        <v>117</v>
      </c>
      <c r="G12" s="36">
        <f t="shared" si="0"/>
        <v>0</v>
      </c>
      <c r="H12" s="62">
        <v>216.7</v>
      </c>
      <c r="I12" s="35" t="s">
        <v>117</v>
      </c>
      <c r="J12" s="62">
        <f t="shared" si="1"/>
        <v>0.1</v>
      </c>
    </row>
    <row r="13" spans="1:10">
      <c r="A13" s="2" t="s">
        <v>37</v>
      </c>
      <c r="B13" s="51" t="s">
        <v>5</v>
      </c>
      <c r="C13" s="7" t="s">
        <v>2</v>
      </c>
      <c r="D13" s="44" t="s">
        <v>129</v>
      </c>
      <c r="E13" s="34">
        <v>75</v>
      </c>
      <c r="F13" s="35" t="s">
        <v>117</v>
      </c>
      <c r="G13" s="36">
        <f t="shared" si="0"/>
        <v>0</v>
      </c>
      <c r="H13" s="62">
        <v>75</v>
      </c>
      <c r="I13" s="35" t="s">
        <v>117</v>
      </c>
      <c r="J13" s="62">
        <f t="shared" si="1"/>
        <v>0</v>
      </c>
    </row>
    <row r="14" spans="1:10" s="6" customFormat="1" ht="30">
      <c r="A14" s="2" t="s">
        <v>38</v>
      </c>
      <c r="B14" s="52" t="s">
        <v>24</v>
      </c>
      <c r="C14" s="5" t="s">
        <v>83</v>
      </c>
      <c r="D14" s="44" t="s">
        <v>129</v>
      </c>
      <c r="E14" s="37">
        <f>'BC-13 Gemini Elem'!N4</f>
        <v>5</v>
      </c>
      <c r="F14" s="31" t="s">
        <v>88</v>
      </c>
      <c r="G14" s="36">
        <f>ROUND('Retention Calcs'!B9,0)</f>
        <v>1</v>
      </c>
      <c r="H14" s="63">
        <f>'BC-13 Gemini Elem'!O4</f>
        <v>1.2</v>
      </c>
      <c r="I14" s="31" t="s">
        <v>89</v>
      </c>
      <c r="J14" s="62">
        <f>ROUND('Retention Calcs'!B10,1)</f>
        <v>0.2</v>
      </c>
    </row>
    <row r="15" spans="1:10" s="6" customFormat="1">
      <c r="A15" s="2" t="s">
        <v>39</v>
      </c>
      <c r="B15" s="52" t="s">
        <v>23</v>
      </c>
      <c r="C15" s="7" t="s">
        <v>21</v>
      </c>
      <c r="D15" s="44" t="s">
        <v>129</v>
      </c>
      <c r="E15" s="37">
        <f>'BC-14 Melbourne Shores'!N100</f>
        <v>670</v>
      </c>
      <c r="F15" s="39">
        <f>'Wet Pond Calcs'!B7/100</f>
        <v>0.23300000000000001</v>
      </c>
      <c r="G15" s="36">
        <f t="shared" ref="G15" si="2">ROUND(E15*F15,0)</f>
        <v>156</v>
      </c>
      <c r="H15" s="63">
        <f>'BC-14 Melbourne Shores'!O100</f>
        <v>88.39999999999992</v>
      </c>
      <c r="I15" s="39">
        <f>'Wet Pond Calcs'!B6/100</f>
        <v>0.54799999999999993</v>
      </c>
      <c r="J15" s="62">
        <f t="shared" ref="J15" si="3">ROUND(H15*I15,1)</f>
        <v>48.4</v>
      </c>
    </row>
    <row r="16" spans="1:10" s="6" customFormat="1">
      <c r="A16" s="2" t="s">
        <v>40</v>
      </c>
      <c r="B16" s="51" t="s">
        <v>16</v>
      </c>
      <c r="C16" s="7" t="s">
        <v>3</v>
      </c>
      <c r="D16" s="44" t="s">
        <v>130</v>
      </c>
      <c r="E16" s="37">
        <v>78</v>
      </c>
      <c r="F16" s="35" t="s">
        <v>117</v>
      </c>
      <c r="G16" s="36">
        <f t="shared" ref="G16:G19" si="4">ROUND(E16*0.45359237*1169*0.0000022046226218,0)</f>
        <v>0</v>
      </c>
      <c r="H16" s="63">
        <v>78</v>
      </c>
      <c r="I16" s="35" t="s">
        <v>117</v>
      </c>
      <c r="J16" s="62">
        <f t="shared" ref="J16:J19" si="5">ROUND(H16*0.45359237*382.7*0.0000022046226218,1)</f>
        <v>0</v>
      </c>
    </row>
    <row r="17" spans="1:10" s="6" customFormat="1">
      <c r="A17" s="2" t="s">
        <v>41</v>
      </c>
      <c r="B17" s="51" t="s">
        <v>14</v>
      </c>
      <c r="C17" s="7" t="s">
        <v>3</v>
      </c>
      <c r="D17" s="44" t="s">
        <v>130</v>
      </c>
      <c r="E17" s="37">
        <v>26</v>
      </c>
      <c r="F17" s="35" t="s">
        <v>117</v>
      </c>
      <c r="G17" s="36">
        <f t="shared" si="4"/>
        <v>0</v>
      </c>
      <c r="H17" s="63">
        <v>26</v>
      </c>
      <c r="I17" s="35" t="s">
        <v>117</v>
      </c>
      <c r="J17" s="62">
        <f t="shared" si="5"/>
        <v>0</v>
      </c>
    </row>
    <row r="18" spans="1:10" s="6" customFormat="1">
      <c r="A18" s="2" t="s">
        <v>42</v>
      </c>
      <c r="B18" s="51" t="s">
        <v>15</v>
      </c>
      <c r="C18" s="7" t="s">
        <v>3</v>
      </c>
      <c r="D18" s="44" t="s">
        <v>130</v>
      </c>
      <c r="E18" s="37">
        <v>26</v>
      </c>
      <c r="F18" s="35" t="s">
        <v>117</v>
      </c>
      <c r="G18" s="36">
        <f t="shared" si="4"/>
        <v>0</v>
      </c>
      <c r="H18" s="63">
        <v>26</v>
      </c>
      <c r="I18" s="35" t="s">
        <v>117</v>
      </c>
      <c r="J18" s="62">
        <f t="shared" si="5"/>
        <v>0</v>
      </c>
    </row>
    <row r="19" spans="1:10" s="6" customFormat="1">
      <c r="A19" s="2" t="s">
        <v>43</v>
      </c>
      <c r="B19" s="51" t="s">
        <v>13</v>
      </c>
      <c r="C19" s="7" t="s">
        <v>3</v>
      </c>
      <c r="D19" s="44" t="s">
        <v>130</v>
      </c>
      <c r="E19" s="37">
        <v>128.30000000000001</v>
      </c>
      <c r="F19" s="35" t="s">
        <v>117</v>
      </c>
      <c r="G19" s="36">
        <f t="shared" si="4"/>
        <v>0</v>
      </c>
      <c r="H19" s="63">
        <v>128.30000000000001</v>
      </c>
      <c r="I19" s="35" t="s">
        <v>117</v>
      </c>
      <c r="J19" s="62">
        <f t="shared" si="5"/>
        <v>0</v>
      </c>
    </row>
    <row r="20" spans="1:10" s="6" customFormat="1">
      <c r="A20" s="2" t="s">
        <v>44</v>
      </c>
      <c r="B20" s="51" t="s">
        <v>12</v>
      </c>
      <c r="C20" s="7" t="s">
        <v>21</v>
      </c>
      <c r="D20" s="44" t="s">
        <v>130</v>
      </c>
      <c r="E20" s="37">
        <f>'BC-21 Long Point Park'!N49</f>
        <v>455</v>
      </c>
      <c r="F20" s="39">
        <f>'Retention Calcs'!C16</f>
        <v>0</v>
      </c>
      <c r="G20" s="36">
        <f t="shared" ref="G20:G21" si="6">ROUND(E20*F20,0)</f>
        <v>0</v>
      </c>
      <c r="H20" s="63">
        <f>'BC-21 Long Point Park'!O49</f>
        <v>116.3</v>
      </c>
      <c r="I20" s="39">
        <f>'Retention Calcs'!C16</f>
        <v>0</v>
      </c>
      <c r="J20" s="62">
        <f t="shared" ref="J20:J21" si="7">ROUND(H20*I20,1)</f>
        <v>0</v>
      </c>
    </row>
    <row r="21" spans="1:10" s="6" customFormat="1">
      <c r="A21" s="2" t="s">
        <v>45</v>
      </c>
      <c r="B21" s="51" t="s">
        <v>22</v>
      </c>
      <c r="C21" s="7" t="s">
        <v>21</v>
      </c>
      <c r="D21" s="44" t="s">
        <v>130</v>
      </c>
      <c r="E21" s="37">
        <f>'BC-22 Church Street'!N310</f>
        <v>1084</v>
      </c>
      <c r="F21" s="39">
        <f>'Wet Pond Calcs'!B17</f>
        <v>0</v>
      </c>
      <c r="G21" s="38">
        <f t="shared" si="6"/>
        <v>0</v>
      </c>
      <c r="H21" s="63">
        <f>'BC-22 Church Street'!O310</f>
        <v>185.59999999999965</v>
      </c>
      <c r="I21" s="39">
        <f>'Wet Pond Calcs'!B17</f>
        <v>0</v>
      </c>
      <c r="J21" s="63">
        <f t="shared" si="7"/>
        <v>0</v>
      </c>
    </row>
    <row r="22" spans="1:10" s="6" customFormat="1">
      <c r="A22" s="2" t="s">
        <v>46</v>
      </c>
      <c r="B22" s="54" t="s">
        <v>76</v>
      </c>
      <c r="C22" s="26" t="s">
        <v>81</v>
      </c>
      <c r="D22" s="46" t="s">
        <v>130</v>
      </c>
      <c r="E22" s="33" t="s">
        <v>117</v>
      </c>
      <c r="F22" s="33" t="s">
        <v>117</v>
      </c>
      <c r="G22" s="36">
        <f>'BC-23 Church St Pond Clean Out'!B5</f>
        <v>136.9</v>
      </c>
      <c r="H22" s="33" t="s">
        <v>117</v>
      </c>
      <c r="I22" s="33" t="s">
        <v>117</v>
      </c>
      <c r="J22" s="62">
        <f>'BC-23 Church St Pond Clean Out'!B6</f>
        <v>25.5</v>
      </c>
    </row>
    <row r="23" spans="1:10">
      <c r="A23" s="2" t="s">
        <v>47</v>
      </c>
      <c r="B23" s="52" t="s">
        <v>48</v>
      </c>
      <c r="C23" s="7" t="s">
        <v>75</v>
      </c>
      <c r="D23" s="47" t="s">
        <v>131</v>
      </c>
      <c r="E23" s="37" t="s">
        <v>133</v>
      </c>
      <c r="F23" s="39">
        <v>0.05</v>
      </c>
      <c r="G23" s="37" t="s">
        <v>133</v>
      </c>
      <c r="H23" s="63" t="s">
        <v>133</v>
      </c>
      <c r="I23" s="39">
        <v>0.05</v>
      </c>
      <c r="J23" s="63" t="s">
        <v>133</v>
      </c>
    </row>
    <row r="24" spans="1:10" ht="30">
      <c r="A24" s="2" t="s">
        <v>78</v>
      </c>
      <c r="B24" s="55" t="s">
        <v>77</v>
      </c>
      <c r="C24" s="48" t="s">
        <v>132</v>
      </c>
      <c r="D24" s="47" t="s">
        <v>131</v>
      </c>
      <c r="E24" s="37" t="s">
        <v>133</v>
      </c>
      <c r="F24" s="37" t="s">
        <v>133</v>
      </c>
      <c r="G24" s="37" t="s">
        <v>133</v>
      </c>
      <c r="H24" s="63" t="s">
        <v>133</v>
      </c>
      <c r="I24" s="39" t="s">
        <v>133</v>
      </c>
      <c r="J24" s="63" t="s">
        <v>133</v>
      </c>
    </row>
    <row r="25" spans="1:10">
      <c r="A25" s="2" t="s">
        <v>79</v>
      </c>
      <c r="B25" s="52" t="s">
        <v>49</v>
      </c>
      <c r="C25" s="7" t="s">
        <v>49</v>
      </c>
      <c r="D25" s="44" t="s">
        <v>129</v>
      </c>
      <c r="E25" s="35" t="s">
        <v>117</v>
      </c>
      <c r="F25" s="35" t="s">
        <v>117</v>
      </c>
      <c r="G25" s="38">
        <f>ROUND('BC-26 Street Sweeping'!A9,0)</f>
        <v>60</v>
      </c>
      <c r="H25" s="62" t="s">
        <v>117</v>
      </c>
      <c r="I25" s="35" t="s">
        <v>117</v>
      </c>
      <c r="J25" s="63">
        <f>ROUND('BC-26 Street Sweeping'!A13,1)</f>
        <v>26.9</v>
      </c>
    </row>
    <row r="26" spans="1:10" s="6" customFormat="1">
      <c r="A26" s="2" t="s">
        <v>80</v>
      </c>
      <c r="B26" s="57" t="s">
        <v>138</v>
      </c>
      <c r="C26" s="49" t="s">
        <v>143</v>
      </c>
      <c r="D26" s="50" t="s">
        <v>129</v>
      </c>
      <c r="E26" s="37">
        <f>'Valkaria Lakes'!N362</f>
        <v>1655</v>
      </c>
      <c r="F26" s="39">
        <f>'Wet Pond Calcs'!B25</f>
        <v>0.42299999999999999</v>
      </c>
      <c r="G26" s="37">
        <f t="shared" ref="G26:G31" si="8">ROUND(E26*F26,0)</f>
        <v>700</v>
      </c>
      <c r="H26" s="63">
        <f>'Valkaria Lakes'!O362</f>
        <v>213.99999999999955</v>
      </c>
      <c r="I26" s="39">
        <f>'Wet Pond Calcs'!B24</f>
        <v>0.77599999999999991</v>
      </c>
      <c r="J26" s="63">
        <f t="shared" ref="J26:J31" si="9">ROUND(H26*I26,1)</f>
        <v>166.1</v>
      </c>
    </row>
    <row r="27" spans="1:10" s="6" customFormat="1">
      <c r="A27" s="2" t="s">
        <v>82</v>
      </c>
      <c r="B27" s="70" t="s">
        <v>139</v>
      </c>
      <c r="C27" s="49" t="s">
        <v>143</v>
      </c>
      <c r="D27" s="50" t="s">
        <v>130</v>
      </c>
      <c r="E27" s="37">
        <f>'Wheeler Properties'!N3537</f>
        <v>86365</v>
      </c>
      <c r="F27" s="39">
        <f>'Wet Pond Calcs'!B30</f>
        <v>0.33299999999999996</v>
      </c>
      <c r="G27" s="37">
        <f t="shared" si="8"/>
        <v>28760</v>
      </c>
      <c r="H27" s="63">
        <f>'Wheeler Properties'!O3537</f>
        <v>14983.200000000126</v>
      </c>
      <c r="I27" s="39">
        <f>'Wet Pond Calcs'!B29</f>
        <v>0.61799999999999999</v>
      </c>
      <c r="J27" s="63">
        <f t="shared" si="9"/>
        <v>9259.6</v>
      </c>
    </row>
    <row r="28" spans="1:10" s="6" customFormat="1">
      <c r="A28" s="2" t="s">
        <v>134</v>
      </c>
      <c r="B28" s="57" t="s">
        <v>140</v>
      </c>
      <c r="C28" s="49" t="s">
        <v>144</v>
      </c>
      <c r="D28" s="50" t="s">
        <v>130</v>
      </c>
      <c r="E28" s="37">
        <f>'Micco I'!N2</f>
        <v>48</v>
      </c>
      <c r="F28" s="39">
        <f>'Retention Calcs'!B21</f>
        <v>0.64</v>
      </c>
      <c r="G28" s="37">
        <f t="shared" si="8"/>
        <v>31</v>
      </c>
      <c r="H28" s="63">
        <f>'Micco I'!O2</f>
        <v>6.8</v>
      </c>
      <c r="I28" s="39">
        <f>'Retention Calcs'!B21</f>
        <v>0.64</v>
      </c>
      <c r="J28" s="63">
        <f t="shared" si="9"/>
        <v>4.4000000000000004</v>
      </c>
    </row>
    <row r="29" spans="1:10">
      <c r="A29" s="2" t="s">
        <v>135</v>
      </c>
      <c r="B29" s="58" t="s">
        <v>141</v>
      </c>
      <c r="C29" s="49" t="s">
        <v>145</v>
      </c>
      <c r="D29" s="50" t="s">
        <v>130</v>
      </c>
      <c r="E29" s="37">
        <f>'Micco B'!N114</f>
        <v>231</v>
      </c>
      <c r="F29" s="39">
        <v>0.1</v>
      </c>
      <c r="G29" s="37">
        <f t="shared" si="8"/>
        <v>23</v>
      </c>
      <c r="H29" s="63">
        <f>'Micco B'!O114</f>
        <v>42.200000000000024</v>
      </c>
      <c r="I29" s="39">
        <v>0.1</v>
      </c>
      <c r="J29" s="63">
        <f t="shared" si="9"/>
        <v>4.2</v>
      </c>
    </row>
    <row r="30" spans="1:10">
      <c r="A30" s="2" t="s">
        <v>136</v>
      </c>
      <c r="B30" s="5" t="s">
        <v>142</v>
      </c>
      <c r="C30" s="49" t="s">
        <v>146</v>
      </c>
      <c r="D30" s="50" t="s">
        <v>130</v>
      </c>
      <c r="E30" s="37">
        <f>Mockingbird!N33</f>
        <v>137</v>
      </c>
      <c r="F30" s="39">
        <v>0.2</v>
      </c>
      <c r="G30" s="37">
        <f t="shared" si="8"/>
        <v>27</v>
      </c>
      <c r="H30" s="63">
        <f>Mockingbird!O33</f>
        <v>16.399999999999999</v>
      </c>
      <c r="I30" s="39">
        <v>0.2</v>
      </c>
      <c r="J30" s="63">
        <f t="shared" si="9"/>
        <v>3.3</v>
      </c>
    </row>
    <row r="31" spans="1:10">
      <c r="A31" s="2" t="s">
        <v>137</v>
      </c>
      <c r="B31" s="59" t="s">
        <v>22</v>
      </c>
      <c r="C31" s="49" t="s">
        <v>146</v>
      </c>
      <c r="D31" s="50" t="s">
        <v>130</v>
      </c>
      <c r="E31" s="37">
        <f>'Church St MAPS'!N310</f>
        <v>1084</v>
      </c>
      <c r="F31" s="39">
        <v>0.2</v>
      </c>
      <c r="G31" s="37">
        <f t="shared" si="8"/>
        <v>217</v>
      </c>
      <c r="H31" s="63">
        <f>'Church St MAPS'!O310</f>
        <v>185.59999999999965</v>
      </c>
      <c r="I31" s="39">
        <v>0.2</v>
      </c>
      <c r="J31" s="63">
        <f t="shared" si="9"/>
        <v>37.1</v>
      </c>
    </row>
    <row r="33" spans="6:10">
      <c r="F33" s="16"/>
      <c r="G33" s="17" t="s">
        <v>64</v>
      </c>
      <c r="H33" s="64"/>
      <c r="I33" s="18"/>
      <c r="J33" s="67" t="s">
        <v>65</v>
      </c>
    </row>
    <row r="34" spans="6:10">
      <c r="F34" s="19" t="s">
        <v>66</v>
      </c>
      <c r="G34" s="20">
        <f>SUM(G2:G31)</f>
        <v>30116.9</v>
      </c>
      <c r="H34" s="65"/>
      <c r="I34" s="16"/>
      <c r="J34" s="68">
        <f>SUM(J2:J31)</f>
        <v>9577.5</v>
      </c>
    </row>
  </sheetData>
  <phoneticPr fontId="10" type="noConversion"/>
  <printOptions gridLines="1"/>
  <pageMargins left="0.5" right="0.25" top="1" bottom="1" header="0.5" footer="0.5"/>
  <pageSetup scale="80" fitToWidth="2" fitToHeight="3" orientation="landscape" blackAndWhite="1" r:id="rId1"/>
  <headerFooter alignWithMargins="0">
    <oddHeader>&amp;C&amp;"Arial,Bold"Central IRL Basin Management Action Plan (BMAP)
Brevard County Projects</oddHeader>
    <oddFooter>&amp;C&amp;P of &amp;N&amp;RFebruary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2" sqref="A2"/>
    </sheetView>
  </sheetViews>
  <sheetFormatPr defaultRowHeight="12.75"/>
  <cols>
    <col min="1" max="1" width="9.7109375" customWidth="1"/>
  </cols>
  <sheetData>
    <row r="1" spans="1:2">
      <c r="A1">
        <v>32573</v>
      </c>
      <c r="B1" t="s">
        <v>121</v>
      </c>
    </row>
    <row r="3" spans="1:2">
      <c r="A3" t="s">
        <v>122</v>
      </c>
    </row>
    <row r="4" spans="1:2">
      <c r="A4">
        <v>374.9</v>
      </c>
      <c r="B4" t="s">
        <v>123</v>
      </c>
    </row>
    <row r="5" spans="1:2">
      <c r="A5">
        <v>832.4</v>
      </c>
      <c r="B5" t="s">
        <v>124</v>
      </c>
    </row>
    <row r="7" spans="1:2">
      <c r="A7" t="s">
        <v>125</v>
      </c>
    </row>
    <row r="8" spans="1:2">
      <c r="A8">
        <f>A1*A5</f>
        <v>27113765.199999999</v>
      </c>
      <c r="B8" t="s">
        <v>126</v>
      </c>
    </row>
    <row r="9" spans="1:2">
      <c r="A9">
        <f>A8*0.0000022046226218</f>
        <v>59.775620122093599</v>
      </c>
      <c r="B9" t="s">
        <v>116</v>
      </c>
    </row>
    <row r="11" spans="1:2">
      <c r="A11" t="s">
        <v>127</v>
      </c>
    </row>
    <row r="12" spans="1:2">
      <c r="A12">
        <f>A1*A4</f>
        <v>12211617.699999999</v>
      </c>
      <c r="B12" t="s">
        <v>126</v>
      </c>
    </row>
    <row r="13" spans="1:2">
      <c r="A13">
        <f>A12*0.0000022046226218</f>
        <v>26.922008630193286</v>
      </c>
      <c r="B13" t="s">
        <v>116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62"/>
  <sheetViews>
    <sheetView workbookViewId="0">
      <pane ySplit="1" topLeftCell="A341" activePane="bottomLeft" state="frozen"/>
      <selection pane="bottomLeft" activeCell="L372" sqref="L372"/>
    </sheetView>
  </sheetViews>
  <sheetFormatPr defaultRowHeight="12.75"/>
  <cols>
    <col min="1" max="1" width="13.7109375" style="10" bestFit="1" customWidth="1"/>
    <col min="2" max="2" width="8.5703125" style="10" bestFit="1" customWidth="1"/>
    <col min="3" max="3" width="12.5703125" style="60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8.85546875" style="11" bestFit="1" customWidth="1"/>
    <col min="12" max="12" width="14.140625" customWidth="1"/>
    <col min="13" max="13" width="12.42578125" customWidth="1"/>
  </cols>
  <sheetData>
    <row r="1" spans="1:15" ht="25.5">
      <c r="A1" s="10" t="s">
        <v>67</v>
      </c>
      <c r="B1" s="10" t="s">
        <v>50</v>
      </c>
      <c r="C1" s="60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11" t="s">
        <v>69</v>
      </c>
      <c r="J1" s="11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10" t="s">
        <v>68</v>
      </c>
      <c r="B2" s="10">
        <v>4110</v>
      </c>
      <c r="C2" s="60">
        <v>0.310292717</v>
      </c>
      <c r="D2" s="11">
        <v>0.41299999999999998</v>
      </c>
      <c r="E2" s="11">
        <v>48.29</v>
      </c>
      <c r="F2" s="11">
        <v>0.7</v>
      </c>
      <c r="G2" s="11">
        <v>0.09</v>
      </c>
      <c r="H2" s="10">
        <v>1</v>
      </c>
      <c r="I2" s="11">
        <f>F2</f>
        <v>0.7</v>
      </c>
      <c r="J2" s="11">
        <f>G2</f>
        <v>0.09</v>
      </c>
      <c r="K2" s="11">
        <v>624.79999999999995</v>
      </c>
      <c r="L2" s="10">
        <f>E2*D2*C2/12</f>
        <v>0.51570054837692403</v>
      </c>
      <c r="M2">
        <f>ROUND(E2*D2*C2*102.79,0)</f>
        <v>636</v>
      </c>
      <c r="N2">
        <f>ROUND(I2*M2*0.002205,0)</f>
        <v>1</v>
      </c>
      <c r="O2">
        <f>ROUND(J2*M2*0.002205,1)</f>
        <v>0.1</v>
      </c>
    </row>
    <row r="3" spans="1:15">
      <c r="A3" s="10" t="s">
        <v>68</v>
      </c>
      <c r="B3" s="10">
        <v>4110</v>
      </c>
      <c r="C3" s="60">
        <v>0.41102080099999999</v>
      </c>
      <c r="D3" s="11">
        <v>0.41299999999999998</v>
      </c>
      <c r="E3" s="11">
        <v>48.29</v>
      </c>
      <c r="F3" s="11">
        <v>0.7</v>
      </c>
      <c r="G3" s="11">
        <v>0.09</v>
      </c>
      <c r="H3" s="10">
        <v>1</v>
      </c>
      <c r="I3" s="11">
        <f t="shared" ref="I3:I66" si="0">F3</f>
        <v>0.7</v>
      </c>
      <c r="J3" s="11">
        <f t="shared" ref="J3:J66" si="1">G3</f>
        <v>0.09</v>
      </c>
      <c r="K3" s="11">
        <v>2423</v>
      </c>
      <c r="L3" s="10">
        <f t="shared" ref="L3:L66" si="2">E3*D3*C3/12</f>
        <v>0.68310869336331403</v>
      </c>
      <c r="M3">
        <f t="shared" ref="M3:M66" si="3">ROUND(E3*D3*C3*102.79,0)</f>
        <v>843</v>
      </c>
      <c r="N3">
        <f t="shared" ref="N3:N66" si="4">ROUND(I3*M3*0.002205,0)</f>
        <v>1</v>
      </c>
      <c r="O3">
        <f t="shared" ref="O3:O66" si="5">ROUND(J3*M3*0.002205,1)</f>
        <v>0.2</v>
      </c>
    </row>
    <row r="4" spans="1:15">
      <c r="A4" s="10" t="s">
        <v>68</v>
      </c>
      <c r="B4" s="10">
        <v>4110</v>
      </c>
      <c r="C4" s="60">
        <v>9.7962828000000002E-2</v>
      </c>
      <c r="D4" s="11">
        <v>0.41299999999999998</v>
      </c>
      <c r="E4" s="11">
        <v>48.29</v>
      </c>
      <c r="F4" s="11">
        <v>0.7</v>
      </c>
      <c r="G4" s="11">
        <v>0.09</v>
      </c>
      <c r="H4" s="10">
        <v>1</v>
      </c>
      <c r="I4" s="11">
        <f t="shared" si="0"/>
        <v>0.7</v>
      </c>
      <c r="J4" s="11">
        <f t="shared" si="1"/>
        <v>0.09</v>
      </c>
      <c r="K4" s="11">
        <v>197.3</v>
      </c>
      <c r="L4" s="10">
        <f t="shared" si="2"/>
        <v>0.16281234251512997</v>
      </c>
      <c r="M4">
        <f t="shared" si="3"/>
        <v>201</v>
      </c>
      <c r="N4">
        <f t="shared" si="4"/>
        <v>0</v>
      </c>
      <c r="O4">
        <f t="shared" si="5"/>
        <v>0</v>
      </c>
    </row>
    <row r="5" spans="1:15">
      <c r="A5" s="10" t="s">
        <v>68</v>
      </c>
      <c r="B5" s="10">
        <v>6460</v>
      </c>
      <c r="C5" s="60">
        <v>2.7108739999999998E-3</v>
      </c>
      <c r="D5" s="11">
        <v>0.30299999999999999</v>
      </c>
      <c r="E5" s="11">
        <v>48.29</v>
      </c>
      <c r="F5" s="11">
        <v>0</v>
      </c>
      <c r="G5" s="11">
        <v>0</v>
      </c>
      <c r="H5" s="10">
        <v>1</v>
      </c>
      <c r="I5" s="11">
        <f t="shared" si="0"/>
        <v>0</v>
      </c>
      <c r="J5" s="11">
        <f t="shared" si="1"/>
        <v>0</v>
      </c>
      <c r="K5" s="11">
        <v>4</v>
      </c>
      <c r="L5" s="10">
        <f t="shared" si="2"/>
        <v>3.3054296628649994E-3</v>
      </c>
      <c r="M5">
        <f t="shared" si="3"/>
        <v>4</v>
      </c>
      <c r="N5">
        <f t="shared" si="4"/>
        <v>0</v>
      </c>
      <c r="O5">
        <f t="shared" si="5"/>
        <v>0</v>
      </c>
    </row>
    <row r="6" spans="1:15">
      <c r="A6" s="10" t="s">
        <v>68</v>
      </c>
      <c r="B6" s="10">
        <v>2110</v>
      </c>
      <c r="C6" s="60">
        <v>1.5243183E-2</v>
      </c>
      <c r="D6" s="11">
        <v>0.40500000000000003</v>
      </c>
      <c r="E6" s="11">
        <v>48.29</v>
      </c>
      <c r="F6" s="11">
        <v>2.7</v>
      </c>
      <c r="G6" s="11">
        <v>0.57599999999999996</v>
      </c>
      <c r="H6" s="10">
        <v>1</v>
      </c>
      <c r="I6" s="11">
        <f t="shared" si="0"/>
        <v>2.7</v>
      </c>
      <c r="J6" s="11">
        <f t="shared" si="1"/>
        <v>0.57599999999999996</v>
      </c>
      <c r="K6" s="11">
        <v>529.20000000000005</v>
      </c>
      <c r="L6" s="10">
        <f t="shared" si="2"/>
        <v>2.48431491136125E-2</v>
      </c>
      <c r="M6">
        <f t="shared" si="3"/>
        <v>31</v>
      </c>
      <c r="N6">
        <f t="shared" si="4"/>
        <v>0</v>
      </c>
      <c r="O6">
        <f t="shared" si="5"/>
        <v>0</v>
      </c>
    </row>
    <row r="7" spans="1:15">
      <c r="A7" s="10" t="s">
        <v>68</v>
      </c>
      <c r="B7" s="10">
        <v>2110</v>
      </c>
      <c r="C7" s="60">
        <v>6.3830579999999998E-2</v>
      </c>
      <c r="D7" s="11">
        <v>0.40500000000000003</v>
      </c>
      <c r="E7" s="11">
        <v>48.29</v>
      </c>
      <c r="F7" s="11">
        <v>2.7</v>
      </c>
      <c r="G7" s="11">
        <v>0.57599999999999996</v>
      </c>
      <c r="H7" s="10">
        <v>1</v>
      </c>
      <c r="I7" s="11">
        <f t="shared" si="0"/>
        <v>2.7</v>
      </c>
      <c r="J7" s="11">
        <f t="shared" si="1"/>
        <v>0.57599999999999996</v>
      </c>
      <c r="K7" s="11">
        <v>22952.5</v>
      </c>
      <c r="L7" s="10">
        <f t="shared" si="2"/>
        <v>0.10403028140174998</v>
      </c>
      <c r="M7">
        <f t="shared" si="3"/>
        <v>128</v>
      </c>
      <c r="N7">
        <f t="shared" si="4"/>
        <v>1</v>
      </c>
      <c r="O7">
        <f t="shared" si="5"/>
        <v>0.2</v>
      </c>
    </row>
    <row r="8" spans="1:15">
      <c r="A8" s="10" t="s">
        <v>68</v>
      </c>
      <c r="B8" s="10">
        <v>2110</v>
      </c>
      <c r="C8" s="60">
        <v>4.0281826999999999E-2</v>
      </c>
      <c r="D8" s="11">
        <v>0.40500000000000003</v>
      </c>
      <c r="E8" s="11">
        <v>48.29</v>
      </c>
      <c r="F8" s="11">
        <v>2.7</v>
      </c>
      <c r="G8" s="11">
        <v>0.57599999999999996</v>
      </c>
      <c r="H8" s="10">
        <v>1</v>
      </c>
      <c r="I8" s="11">
        <f t="shared" si="0"/>
        <v>2.7</v>
      </c>
      <c r="J8" s="11">
        <f t="shared" si="1"/>
        <v>0.57599999999999996</v>
      </c>
      <c r="K8" s="11">
        <v>532.1</v>
      </c>
      <c r="L8" s="10">
        <f t="shared" si="2"/>
        <v>6.5650818121762503E-2</v>
      </c>
      <c r="M8">
        <f t="shared" si="3"/>
        <v>81</v>
      </c>
      <c r="N8">
        <f t="shared" si="4"/>
        <v>0</v>
      </c>
      <c r="O8">
        <f t="shared" si="5"/>
        <v>0.1</v>
      </c>
    </row>
    <row r="9" spans="1:15">
      <c r="A9" s="10" t="s">
        <v>68</v>
      </c>
      <c r="B9" s="10">
        <v>2110</v>
      </c>
      <c r="C9" s="60">
        <v>2.9057544000000001E-2</v>
      </c>
      <c r="D9" s="11">
        <v>0.40500000000000003</v>
      </c>
      <c r="E9" s="11">
        <v>48.29</v>
      </c>
      <c r="F9" s="11">
        <v>2.7</v>
      </c>
      <c r="G9" s="11">
        <v>0.57599999999999996</v>
      </c>
      <c r="H9" s="10">
        <v>1</v>
      </c>
      <c r="I9" s="11">
        <f t="shared" si="0"/>
        <v>2.7</v>
      </c>
      <c r="J9" s="11">
        <f t="shared" si="1"/>
        <v>0.57599999999999996</v>
      </c>
      <c r="K9" s="11">
        <v>146.19999999999999</v>
      </c>
      <c r="L9" s="10">
        <f t="shared" si="2"/>
        <v>4.7357621991900002E-2</v>
      </c>
      <c r="M9">
        <f t="shared" si="3"/>
        <v>58</v>
      </c>
      <c r="N9">
        <f t="shared" si="4"/>
        <v>0</v>
      </c>
      <c r="O9">
        <f t="shared" si="5"/>
        <v>0.1</v>
      </c>
    </row>
    <row r="10" spans="1:15">
      <c r="A10" s="10" t="s">
        <v>68</v>
      </c>
      <c r="B10" s="10">
        <v>3200</v>
      </c>
      <c r="C10" s="60">
        <v>0.76803307799999998</v>
      </c>
      <c r="D10" s="11">
        <v>0.4</v>
      </c>
      <c r="E10" s="11">
        <v>48.29</v>
      </c>
      <c r="F10" s="11">
        <v>1.2</v>
      </c>
      <c r="G10" s="11">
        <v>6.4000000000000001E-2</v>
      </c>
      <c r="H10" s="10">
        <v>1</v>
      </c>
      <c r="I10" s="11">
        <f t="shared" si="0"/>
        <v>1.2</v>
      </c>
      <c r="J10" s="11">
        <f t="shared" si="1"/>
        <v>6.4000000000000001E-2</v>
      </c>
      <c r="K10" s="11">
        <v>11284.5</v>
      </c>
      <c r="L10" s="10">
        <f t="shared" si="2"/>
        <v>1.2362772445540002</v>
      </c>
      <c r="M10">
        <f t="shared" si="3"/>
        <v>1525</v>
      </c>
      <c r="N10">
        <f t="shared" si="4"/>
        <v>4</v>
      </c>
      <c r="O10">
        <f t="shared" si="5"/>
        <v>0.2</v>
      </c>
    </row>
    <row r="11" spans="1:15">
      <c r="A11" s="10" t="s">
        <v>68</v>
      </c>
      <c r="B11" s="10">
        <v>4110</v>
      </c>
      <c r="C11" s="60">
        <v>1.9085551999999999E-2</v>
      </c>
      <c r="D11" s="11">
        <v>0.41299999999999998</v>
      </c>
      <c r="E11" s="11">
        <v>48.29</v>
      </c>
      <c r="F11" s="11">
        <v>0.7</v>
      </c>
      <c r="G11" s="11">
        <v>0.09</v>
      </c>
      <c r="H11" s="10">
        <v>1</v>
      </c>
      <c r="I11" s="11">
        <f t="shared" si="0"/>
        <v>0.7</v>
      </c>
      <c r="J11" s="11">
        <f t="shared" si="1"/>
        <v>0.09</v>
      </c>
      <c r="K11" s="11">
        <v>36466.199999999997</v>
      </c>
      <c r="L11" s="10">
        <f t="shared" si="2"/>
        <v>3.1719821617586658E-2</v>
      </c>
      <c r="M11">
        <f t="shared" si="3"/>
        <v>39</v>
      </c>
      <c r="N11">
        <f t="shared" si="4"/>
        <v>0</v>
      </c>
      <c r="O11">
        <f t="shared" si="5"/>
        <v>0</v>
      </c>
    </row>
    <row r="12" spans="1:15">
      <c r="A12" s="10" t="s">
        <v>68</v>
      </c>
      <c r="B12" s="10">
        <v>4110</v>
      </c>
      <c r="C12" s="60">
        <v>6.364769742</v>
      </c>
      <c r="D12" s="11">
        <v>0.41299999999999998</v>
      </c>
      <c r="E12" s="11">
        <v>48.29</v>
      </c>
      <c r="F12" s="11">
        <v>0.7</v>
      </c>
      <c r="G12" s="11">
        <v>0.09</v>
      </c>
      <c r="H12" s="10">
        <v>1</v>
      </c>
      <c r="I12" s="11">
        <f t="shared" si="0"/>
        <v>0.7</v>
      </c>
      <c r="J12" s="11">
        <f t="shared" si="1"/>
        <v>0.09</v>
      </c>
      <c r="K12" s="11">
        <v>28121.8</v>
      </c>
      <c r="L12" s="10">
        <f t="shared" si="2"/>
        <v>10.578125319783943</v>
      </c>
      <c r="M12">
        <f t="shared" si="3"/>
        <v>13048</v>
      </c>
      <c r="N12">
        <f t="shared" si="4"/>
        <v>20</v>
      </c>
      <c r="O12">
        <f t="shared" si="5"/>
        <v>2.6</v>
      </c>
    </row>
    <row r="13" spans="1:15">
      <c r="A13" s="10" t="s">
        <v>68</v>
      </c>
      <c r="B13" s="10">
        <v>4110</v>
      </c>
      <c r="C13" s="60">
        <v>90.493906534999994</v>
      </c>
      <c r="D13" s="11">
        <v>0.41299999999999998</v>
      </c>
      <c r="E13" s="11">
        <v>48.29</v>
      </c>
      <c r="F13" s="11">
        <v>0.7</v>
      </c>
      <c r="G13" s="11">
        <v>0.09</v>
      </c>
      <c r="H13" s="10">
        <v>1</v>
      </c>
      <c r="I13" s="11">
        <f t="shared" si="0"/>
        <v>0.7</v>
      </c>
      <c r="J13" s="11">
        <f t="shared" si="1"/>
        <v>0.09</v>
      </c>
      <c r="K13" s="11">
        <v>209862</v>
      </c>
      <c r="L13" s="10">
        <f t="shared" si="2"/>
        <v>150.39913819462805</v>
      </c>
      <c r="M13">
        <f t="shared" si="3"/>
        <v>185514</v>
      </c>
      <c r="N13">
        <f t="shared" si="4"/>
        <v>286</v>
      </c>
      <c r="O13">
        <f t="shared" si="5"/>
        <v>36.799999999999997</v>
      </c>
    </row>
    <row r="14" spans="1:15">
      <c r="A14" s="10" t="s">
        <v>68</v>
      </c>
      <c r="B14" s="10">
        <v>4110</v>
      </c>
      <c r="C14" s="60">
        <v>16.326178681999998</v>
      </c>
      <c r="D14" s="11">
        <v>0.41299999999999998</v>
      </c>
      <c r="E14" s="11">
        <v>48.29</v>
      </c>
      <c r="F14" s="11">
        <v>0.7</v>
      </c>
      <c r="G14" s="11">
        <v>0.09</v>
      </c>
      <c r="H14" s="10">
        <v>1</v>
      </c>
      <c r="I14" s="11">
        <f t="shared" si="0"/>
        <v>0.7</v>
      </c>
      <c r="J14" s="11">
        <f t="shared" si="1"/>
        <v>0.09</v>
      </c>
      <c r="K14" s="11">
        <v>37993.5</v>
      </c>
      <c r="L14" s="10">
        <f t="shared" si="2"/>
        <v>27.133796051059253</v>
      </c>
      <c r="M14">
        <f t="shared" si="3"/>
        <v>33469</v>
      </c>
      <c r="N14">
        <f t="shared" si="4"/>
        <v>52</v>
      </c>
      <c r="O14">
        <f t="shared" si="5"/>
        <v>6.6</v>
      </c>
    </row>
    <row r="15" spans="1:15">
      <c r="A15" s="10" t="s">
        <v>68</v>
      </c>
      <c r="B15" s="10">
        <v>8140</v>
      </c>
      <c r="C15" s="60">
        <v>1.428738466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1">
        <f t="shared" si="0"/>
        <v>1.2</v>
      </c>
      <c r="J15" s="11">
        <f t="shared" si="1"/>
        <v>0.48</v>
      </c>
      <c r="K15" s="11">
        <v>86351.4</v>
      </c>
      <c r="L15" s="10">
        <f t="shared" si="2"/>
        <v>4.0418856423139511</v>
      </c>
      <c r="M15">
        <f t="shared" si="3"/>
        <v>4986</v>
      </c>
      <c r="N15">
        <f t="shared" si="4"/>
        <v>13</v>
      </c>
      <c r="O15">
        <f t="shared" si="5"/>
        <v>5.3</v>
      </c>
    </row>
    <row r="16" spans="1:15">
      <c r="A16" s="10" t="s">
        <v>68</v>
      </c>
      <c r="B16" s="10">
        <v>4110</v>
      </c>
      <c r="C16" s="60">
        <v>0.16018031699999999</v>
      </c>
      <c r="D16" s="11">
        <v>0.41299999999999998</v>
      </c>
      <c r="E16" s="11">
        <v>48.29</v>
      </c>
      <c r="F16" s="11">
        <v>0.7</v>
      </c>
      <c r="G16" s="11">
        <v>0.09</v>
      </c>
      <c r="H16" s="10">
        <v>1</v>
      </c>
      <c r="I16" s="11">
        <f t="shared" si="0"/>
        <v>0.7</v>
      </c>
      <c r="J16" s="11">
        <f t="shared" si="1"/>
        <v>0.09</v>
      </c>
      <c r="K16" s="11">
        <v>322.5</v>
      </c>
      <c r="L16" s="10">
        <f t="shared" si="2"/>
        <v>0.26621661673125746</v>
      </c>
      <c r="M16">
        <f t="shared" si="3"/>
        <v>328</v>
      </c>
      <c r="N16">
        <f t="shared" si="4"/>
        <v>1</v>
      </c>
      <c r="O16">
        <f t="shared" si="5"/>
        <v>0.1</v>
      </c>
    </row>
    <row r="17" spans="1:15">
      <c r="A17" s="10" t="s">
        <v>68</v>
      </c>
      <c r="B17" s="10">
        <v>6430</v>
      </c>
      <c r="C17" s="60">
        <v>7.2749479000000006E-2</v>
      </c>
      <c r="D17" s="11">
        <v>0.30299999999999999</v>
      </c>
      <c r="E17" s="11">
        <v>48.29</v>
      </c>
      <c r="F17" s="11">
        <v>0</v>
      </c>
      <c r="G17" s="11">
        <v>0</v>
      </c>
      <c r="H17" s="10">
        <v>1</v>
      </c>
      <c r="I17" s="11">
        <f t="shared" si="0"/>
        <v>0</v>
      </c>
      <c r="J17" s="11">
        <f t="shared" si="1"/>
        <v>0</v>
      </c>
      <c r="K17" s="11">
        <v>107.5</v>
      </c>
      <c r="L17" s="10">
        <f t="shared" si="2"/>
        <v>8.8705076607977495E-2</v>
      </c>
      <c r="M17">
        <f t="shared" si="3"/>
        <v>109</v>
      </c>
      <c r="N17">
        <f t="shared" si="4"/>
        <v>0</v>
      </c>
      <c r="O17">
        <f t="shared" si="5"/>
        <v>0</v>
      </c>
    </row>
    <row r="18" spans="1:15">
      <c r="A18" s="10" t="s">
        <v>68</v>
      </c>
      <c r="B18" s="10">
        <v>6430</v>
      </c>
      <c r="C18" s="60">
        <v>0.134535553</v>
      </c>
      <c r="D18" s="11">
        <v>0.30299999999999999</v>
      </c>
      <c r="E18" s="11">
        <v>48.29</v>
      </c>
      <c r="F18" s="11">
        <v>0</v>
      </c>
      <c r="G18" s="11">
        <v>0</v>
      </c>
      <c r="H18" s="10">
        <v>1</v>
      </c>
      <c r="I18" s="11">
        <f t="shared" si="0"/>
        <v>0</v>
      </c>
      <c r="J18" s="11">
        <f t="shared" si="1"/>
        <v>0</v>
      </c>
      <c r="K18" s="11">
        <v>198.7</v>
      </c>
      <c r="L18" s="10">
        <f t="shared" si="2"/>
        <v>0.1640422268228425</v>
      </c>
      <c r="M18">
        <f t="shared" si="3"/>
        <v>202</v>
      </c>
      <c r="N18">
        <f t="shared" si="4"/>
        <v>0</v>
      </c>
      <c r="O18">
        <f t="shared" si="5"/>
        <v>0</v>
      </c>
    </row>
    <row r="19" spans="1:15">
      <c r="A19" s="10" t="s">
        <v>68</v>
      </c>
      <c r="B19" s="10">
        <v>6430</v>
      </c>
      <c r="C19" s="60">
        <v>0.93853249800000005</v>
      </c>
      <c r="D19" s="11">
        <v>0.30299999999999999</v>
      </c>
      <c r="E19" s="11">
        <v>48.29</v>
      </c>
      <c r="F19" s="11">
        <v>0</v>
      </c>
      <c r="G19" s="11">
        <v>0</v>
      </c>
      <c r="H19" s="10">
        <v>1</v>
      </c>
      <c r="I19" s="11">
        <f t="shared" si="0"/>
        <v>0</v>
      </c>
      <c r="J19" s="11">
        <f t="shared" si="1"/>
        <v>0</v>
      </c>
      <c r="K19" s="11">
        <v>1386.6</v>
      </c>
      <c r="L19" s="10">
        <f t="shared" si="2"/>
        <v>1.1443737917926049</v>
      </c>
      <c r="M19">
        <f t="shared" si="3"/>
        <v>1412</v>
      </c>
      <c r="N19">
        <f t="shared" si="4"/>
        <v>0</v>
      </c>
      <c r="O19">
        <f t="shared" si="5"/>
        <v>0</v>
      </c>
    </row>
    <row r="20" spans="1:15">
      <c r="A20" s="10" t="s">
        <v>68</v>
      </c>
      <c r="B20" s="10">
        <v>3200</v>
      </c>
      <c r="C20" s="60">
        <v>3.6587061859999999</v>
      </c>
      <c r="D20" s="11">
        <v>0.4</v>
      </c>
      <c r="E20" s="11">
        <v>48.29</v>
      </c>
      <c r="F20" s="11">
        <v>1.2</v>
      </c>
      <c r="G20" s="11">
        <v>6.4000000000000001E-2</v>
      </c>
      <c r="H20" s="10">
        <v>1</v>
      </c>
      <c r="I20" s="11">
        <f t="shared" si="0"/>
        <v>1.2</v>
      </c>
      <c r="J20" s="11">
        <f t="shared" si="1"/>
        <v>6.4000000000000001E-2</v>
      </c>
      <c r="K20" s="11">
        <v>13773</v>
      </c>
      <c r="L20" s="10">
        <f t="shared" si="2"/>
        <v>5.8892973907313335</v>
      </c>
      <c r="M20">
        <f t="shared" si="3"/>
        <v>7264</v>
      </c>
      <c r="N20">
        <f t="shared" si="4"/>
        <v>19</v>
      </c>
      <c r="O20">
        <f t="shared" si="5"/>
        <v>1</v>
      </c>
    </row>
    <row r="21" spans="1:15">
      <c r="A21" s="10" t="s">
        <v>68</v>
      </c>
      <c r="B21" s="10">
        <v>3200</v>
      </c>
      <c r="C21" s="60">
        <v>3.6858278840000001</v>
      </c>
      <c r="D21" s="11">
        <v>0.4</v>
      </c>
      <c r="E21" s="11">
        <v>48.29</v>
      </c>
      <c r="F21" s="11">
        <v>1.2</v>
      </c>
      <c r="G21" s="11">
        <v>6.4000000000000001E-2</v>
      </c>
      <c r="H21" s="10">
        <v>1</v>
      </c>
      <c r="I21" s="11">
        <f t="shared" si="0"/>
        <v>1.2</v>
      </c>
      <c r="J21" s="11">
        <f t="shared" si="1"/>
        <v>6.4000000000000001E-2</v>
      </c>
      <c r="K21" s="11">
        <v>13116</v>
      </c>
      <c r="L21" s="10">
        <f t="shared" si="2"/>
        <v>5.9329542839453344</v>
      </c>
      <c r="M21">
        <f t="shared" si="3"/>
        <v>7318</v>
      </c>
      <c r="N21">
        <f t="shared" si="4"/>
        <v>19</v>
      </c>
      <c r="O21">
        <f t="shared" si="5"/>
        <v>1</v>
      </c>
    </row>
    <row r="22" spans="1:15">
      <c r="A22" s="10" t="s">
        <v>68</v>
      </c>
      <c r="B22" s="10">
        <v>1100</v>
      </c>
      <c r="C22" s="60">
        <v>8.7055479330000001</v>
      </c>
      <c r="D22" s="11">
        <v>0.34200000000000003</v>
      </c>
      <c r="E22" s="11">
        <v>48.29</v>
      </c>
      <c r="F22" s="11">
        <v>1.85</v>
      </c>
      <c r="G22" s="11">
        <v>0.22</v>
      </c>
      <c r="H22" s="10">
        <v>1</v>
      </c>
      <c r="I22" s="11">
        <f t="shared" si="0"/>
        <v>1.85</v>
      </c>
      <c r="J22" s="11">
        <f t="shared" si="1"/>
        <v>0.22</v>
      </c>
      <c r="K22" s="11">
        <v>16772.2</v>
      </c>
      <c r="L22" s="10">
        <f t="shared" si="2"/>
        <v>11.981140926010246</v>
      </c>
      <c r="M22">
        <f t="shared" si="3"/>
        <v>14778</v>
      </c>
      <c r="N22">
        <f t="shared" si="4"/>
        <v>60</v>
      </c>
      <c r="O22">
        <f t="shared" si="5"/>
        <v>7.2</v>
      </c>
    </row>
    <row r="23" spans="1:15">
      <c r="A23" s="10" t="s">
        <v>68</v>
      </c>
      <c r="B23" s="10">
        <v>1100</v>
      </c>
      <c r="C23" s="60">
        <v>7.3004404850000002</v>
      </c>
      <c r="D23" s="11">
        <v>0.34200000000000003</v>
      </c>
      <c r="E23" s="11">
        <v>48.29</v>
      </c>
      <c r="F23" s="11">
        <v>1.85</v>
      </c>
      <c r="G23" s="11">
        <v>0.22</v>
      </c>
      <c r="H23" s="10">
        <v>1</v>
      </c>
      <c r="I23" s="11">
        <f t="shared" si="0"/>
        <v>1.85</v>
      </c>
      <c r="J23" s="11">
        <f t="shared" si="1"/>
        <v>0.22</v>
      </c>
      <c r="K23" s="11">
        <v>14537.1</v>
      </c>
      <c r="L23" s="10">
        <f t="shared" si="2"/>
        <v>10.047340724088526</v>
      </c>
      <c r="M23">
        <f t="shared" si="3"/>
        <v>12393</v>
      </c>
      <c r="N23">
        <f t="shared" si="4"/>
        <v>51</v>
      </c>
      <c r="O23">
        <f t="shared" si="5"/>
        <v>6</v>
      </c>
    </row>
    <row r="24" spans="1:15">
      <c r="A24" s="10" t="s">
        <v>68</v>
      </c>
      <c r="B24" s="10">
        <v>1100</v>
      </c>
      <c r="C24" s="60">
        <v>1.2763708250000001</v>
      </c>
      <c r="D24" s="11">
        <v>0.34200000000000003</v>
      </c>
      <c r="E24" s="11">
        <v>48.29</v>
      </c>
      <c r="F24" s="11">
        <v>1.85</v>
      </c>
      <c r="G24" s="11">
        <v>0.22</v>
      </c>
      <c r="H24" s="10">
        <v>1</v>
      </c>
      <c r="I24" s="11">
        <f t="shared" si="0"/>
        <v>1.85</v>
      </c>
      <c r="J24" s="11">
        <f t="shared" si="1"/>
        <v>0.22</v>
      </c>
      <c r="K24" s="11">
        <v>3322.7</v>
      </c>
      <c r="L24" s="10">
        <f t="shared" si="2"/>
        <v>1.7566244934686253</v>
      </c>
      <c r="M24">
        <f t="shared" si="3"/>
        <v>2167</v>
      </c>
      <c r="N24">
        <f t="shared" si="4"/>
        <v>9</v>
      </c>
      <c r="O24">
        <f t="shared" si="5"/>
        <v>1.1000000000000001</v>
      </c>
    </row>
    <row r="25" spans="1:15">
      <c r="A25" s="10" t="s">
        <v>68</v>
      </c>
      <c r="B25" s="10">
        <v>4110</v>
      </c>
      <c r="C25" s="60">
        <v>3.8750540000000002E-3</v>
      </c>
      <c r="D25" s="11">
        <v>0.41299999999999998</v>
      </c>
      <c r="E25" s="11">
        <v>48.29</v>
      </c>
      <c r="F25" s="11">
        <v>0.7</v>
      </c>
      <c r="G25" s="11">
        <v>0.09</v>
      </c>
      <c r="H25" s="10">
        <v>1</v>
      </c>
      <c r="I25" s="11">
        <f t="shared" si="0"/>
        <v>0.7</v>
      </c>
      <c r="J25" s="11">
        <f t="shared" si="1"/>
        <v>0.09</v>
      </c>
      <c r="K25" s="11">
        <v>7.8</v>
      </c>
      <c r="L25" s="10">
        <f t="shared" si="2"/>
        <v>6.4402654761316659E-3</v>
      </c>
      <c r="M25">
        <f t="shared" si="3"/>
        <v>8</v>
      </c>
      <c r="N25">
        <f t="shared" si="4"/>
        <v>0</v>
      </c>
      <c r="O25">
        <f t="shared" si="5"/>
        <v>0</v>
      </c>
    </row>
    <row r="26" spans="1:15">
      <c r="A26" s="10" t="s">
        <v>68</v>
      </c>
      <c r="B26" s="10">
        <v>6430</v>
      </c>
      <c r="C26" s="60">
        <v>7.7488224999999994E-2</v>
      </c>
      <c r="D26" s="11">
        <v>0.30299999999999999</v>
      </c>
      <c r="E26" s="11">
        <v>48.29</v>
      </c>
      <c r="F26" s="11">
        <v>0</v>
      </c>
      <c r="G26" s="11">
        <v>0</v>
      </c>
      <c r="H26" s="10">
        <v>1</v>
      </c>
      <c r="I26" s="11">
        <f t="shared" si="0"/>
        <v>0</v>
      </c>
      <c r="J26" s="11">
        <f t="shared" si="1"/>
        <v>0</v>
      </c>
      <c r="K26" s="11">
        <v>114.5</v>
      </c>
      <c r="L26" s="10">
        <f t="shared" si="2"/>
        <v>9.4483136227562492E-2</v>
      </c>
      <c r="M26">
        <f t="shared" si="3"/>
        <v>117</v>
      </c>
      <c r="N26">
        <f t="shared" si="4"/>
        <v>0</v>
      </c>
      <c r="O26">
        <f t="shared" si="5"/>
        <v>0</v>
      </c>
    </row>
    <row r="27" spans="1:15">
      <c r="A27" s="10" t="s">
        <v>68</v>
      </c>
      <c r="B27" s="10">
        <v>1600</v>
      </c>
      <c r="C27" s="60">
        <v>0.70433844700000003</v>
      </c>
      <c r="D27" s="11">
        <v>0.30399999999999999</v>
      </c>
      <c r="E27" s="11">
        <v>48.29</v>
      </c>
      <c r="F27" s="11">
        <v>1.18</v>
      </c>
      <c r="G27" s="11">
        <v>0.15</v>
      </c>
      <c r="H27" s="10">
        <v>1</v>
      </c>
      <c r="I27" s="11">
        <f t="shared" si="0"/>
        <v>1.18</v>
      </c>
      <c r="J27" s="11">
        <f t="shared" si="1"/>
        <v>0.15</v>
      </c>
      <c r="K27" s="11">
        <v>1230.7</v>
      </c>
      <c r="L27" s="10">
        <f t="shared" si="2"/>
        <v>0.86165009134262671</v>
      </c>
      <c r="M27">
        <f t="shared" si="3"/>
        <v>1063</v>
      </c>
      <c r="N27">
        <f t="shared" si="4"/>
        <v>3</v>
      </c>
      <c r="O27">
        <f t="shared" si="5"/>
        <v>0.4</v>
      </c>
    </row>
    <row r="28" spans="1:15">
      <c r="A28" s="10" t="s">
        <v>68</v>
      </c>
      <c r="B28" s="10">
        <v>4110</v>
      </c>
      <c r="C28" s="60">
        <v>0.186165258</v>
      </c>
      <c r="D28" s="11">
        <v>0.41299999999999998</v>
      </c>
      <c r="E28" s="11">
        <v>48.29</v>
      </c>
      <c r="F28" s="11">
        <v>0.7</v>
      </c>
      <c r="G28" s="11">
        <v>0.09</v>
      </c>
      <c r="H28" s="10">
        <v>1</v>
      </c>
      <c r="I28" s="11">
        <f t="shared" si="0"/>
        <v>0.7</v>
      </c>
      <c r="J28" s="11">
        <f t="shared" si="1"/>
        <v>0.09</v>
      </c>
      <c r="K28" s="11">
        <v>374.9</v>
      </c>
      <c r="L28" s="10">
        <f t="shared" si="2"/>
        <v>0.30940309062855492</v>
      </c>
      <c r="M28">
        <f t="shared" si="3"/>
        <v>382</v>
      </c>
      <c r="N28">
        <f t="shared" si="4"/>
        <v>1</v>
      </c>
      <c r="O28">
        <f t="shared" si="5"/>
        <v>0.1</v>
      </c>
    </row>
    <row r="29" spans="1:15">
      <c r="A29" s="10" t="s">
        <v>68</v>
      </c>
      <c r="B29" s="10">
        <v>4110</v>
      </c>
      <c r="C29" s="60">
        <v>5.2369840000000001E-3</v>
      </c>
      <c r="D29" s="11">
        <v>0.41299999999999998</v>
      </c>
      <c r="E29" s="11">
        <v>48.29</v>
      </c>
      <c r="F29" s="11">
        <v>0.7</v>
      </c>
      <c r="G29" s="11">
        <v>0.09</v>
      </c>
      <c r="H29" s="10">
        <v>1</v>
      </c>
      <c r="I29" s="11">
        <f t="shared" si="0"/>
        <v>0.7</v>
      </c>
      <c r="J29" s="11">
        <f t="shared" si="1"/>
        <v>0.09</v>
      </c>
      <c r="K29" s="11">
        <v>10.5</v>
      </c>
      <c r="L29" s="10">
        <f t="shared" si="2"/>
        <v>8.7037670324733325E-3</v>
      </c>
      <c r="M29">
        <f t="shared" si="3"/>
        <v>11</v>
      </c>
      <c r="N29">
        <f t="shared" si="4"/>
        <v>0</v>
      </c>
      <c r="O29">
        <f t="shared" si="5"/>
        <v>0</v>
      </c>
    </row>
    <row r="30" spans="1:15">
      <c r="A30" s="10" t="s">
        <v>68</v>
      </c>
      <c r="B30" s="10">
        <v>6410</v>
      </c>
      <c r="C30" s="60">
        <v>6.0572765000000001E-2</v>
      </c>
      <c r="D30" s="11">
        <v>0.30299999999999999</v>
      </c>
      <c r="E30" s="11">
        <v>48.29</v>
      </c>
      <c r="F30" s="11">
        <v>0</v>
      </c>
      <c r="G30" s="11">
        <v>0</v>
      </c>
      <c r="H30" s="10">
        <v>1</v>
      </c>
      <c r="I30" s="11">
        <f t="shared" si="0"/>
        <v>0</v>
      </c>
      <c r="J30" s="11">
        <f t="shared" si="1"/>
        <v>0</v>
      </c>
      <c r="K30" s="11">
        <v>89.5</v>
      </c>
      <c r="L30" s="10">
        <f t="shared" si="2"/>
        <v>7.3857735251712506E-2</v>
      </c>
      <c r="M30">
        <f t="shared" si="3"/>
        <v>91</v>
      </c>
      <c r="N30">
        <f t="shared" si="4"/>
        <v>0</v>
      </c>
      <c r="O30">
        <f t="shared" si="5"/>
        <v>0</v>
      </c>
    </row>
    <row r="31" spans="1:15">
      <c r="A31" s="10" t="s">
        <v>68</v>
      </c>
      <c r="B31" s="10">
        <v>6410</v>
      </c>
      <c r="C31" s="60">
        <v>1.1520994410000001</v>
      </c>
      <c r="D31" s="11">
        <v>0.30299999999999999</v>
      </c>
      <c r="E31" s="11">
        <v>48.29</v>
      </c>
      <c r="F31" s="11">
        <v>0</v>
      </c>
      <c r="G31" s="11">
        <v>0</v>
      </c>
      <c r="H31" s="10">
        <v>1</v>
      </c>
      <c r="I31" s="11">
        <f t="shared" si="0"/>
        <v>0</v>
      </c>
      <c r="J31" s="11">
        <f t="shared" si="1"/>
        <v>0</v>
      </c>
      <c r="K31" s="11">
        <v>1702.1</v>
      </c>
      <c r="L31" s="10">
        <f t="shared" si="2"/>
        <v>1.4047807706487225</v>
      </c>
      <c r="M31">
        <f t="shared" si="3"/>
        <v>1733</v>
      </c>
      <c r="N31">
        <f t="shared" si="4"/>
        <v>0</v>
      </c>
      <c r="O31">
        <f t="shared" si="5"/>
        <v>0</v>
      </c>
    </row>
    <row r="32" spans="1:15">
      <c r="A32" s="10" t="s">
        <v>68</v>
      </c>
      <c r="B32" s="10">
        <v>6410</v>
      </c>
      <c r="C32" s="60">
        <v>16.528630517</v>
      </c>
      <c r="D32" s="11">
        <v>0.30299999999999999</v>
      </c>
      <c r="E32" s="11">
        <v>48.29</v>
      </c>
      <c r="F32" s="11">
        <v>0</v>
      </c>
      <c r="G32" s="11">
        <v>0</v>
      </c>
      <c r="H32" s="10">
        <v>1</v>
      </c>
      <c r="I32" s="11">
        <f t="shared" si="0"/>
        <v>0</v>
      </c>
      <c r="J32" s="11">
        <f t="shared" si="1"/>
        <v>0</v>
      </c>
      <c r="K32" s="11">
        <v>24418.7</v>
      </c>
      <c r="L32" s="10">
        <f t="shared" si="2"/>
        <v>20.153731083564733</v>
      </c>
      <c r="M32">
        <f t="shared" si="3"/>
        <v>24859</v>
      </c>
      <c r="N32">
        <f t="shared" si="4"/>
        <v>0</v>
      </c>
      <c r="O32">
        <f t="shared" si="5"/>
        <v>0</v>
      </c>
    </row>
    <row r="33" spans="1:15">
      <c r="A33" s="10" t="s">
        <v>68</v>
      </c>
      <c r="B33" s="10">
        <v>3200</v>
      </c>
      <c r="C33" s="60">
        <v>0.21790642499999999</v>
      </c>
      <c r="D33" s="11">
        <v>0.4</v>
      </c>
      <c r="E33" s="11">
        <v>48.29</v>
      </c>
      <c r="F33" s="11">
        <v>1.2</v>
      </c>
      <c r="G33" s="11">
        <v>6.4000000000000001E-2</v>
      </c>
      <c r="H33" s="10">
        <v>1</v>
      </c>
      <c r="I33" s="11">
        <f t="shared" si="0"/>
        <v>1.2</v>
      </c>
      <c r="J33" s="11">
        <f t="shared" si="1"/>
        <v>6.4000000000000001E-2</v>
      </c>
      <c r="K33" s="11">
        <v>425</v>
      </c>
      <c r="L33" s="10">
        <f t="shared" si="2"/>
        <v>0.35075670877500004</v>
      </c>
      <c r="M33">
        <f t="shared" si="3"/>
        <v>433</v>
      </c>
      <c r="N33">
        <f t="shared" si="4"/>
        <v>1</v>
      </c>
      <c r="O33">
        <f t="shared" si="5"/>
        <v>0.1</v>
      </c>
    </row>
    <row r="34" spans="1:15">
      <c r="A34" s="10" t="s">
        <v>68</v>
      </c>
      <c r="B34" s="10">
        <v>6460</v>
      </c>
      <c r="C34" s="60">
        <v>2.3924735999999999E-2</v>
      </c>
      <c r="D34" s="11">
        <v>0.30299999999999999</v>
      </c>
      <c r="E34" s="11">
        <v>48.29</v>
      </c>
      <c r="F34" s="11">
        <v>0</v>
      </c>
      <c r="G34" s="11">
        <v>0</v>
      </c>
      <c r="H34" s="10">
        <v>1</v>
      </c>
      <c r="I34" s="11">
        <f t="shared" si="0"/>
        <v>0</v>
      </c>
      <c r="J34" s="11">
        <f t="shared" si="1"/>
        <v>0</v>
      </c>
      <c r="K34" s="11">
        <v>35.299999999999997</v>
      </c>
      <c r="L34" s="10">
        <f t="shared" si="2"/>
        <v>2.9171968911359997E-2</v>
      </c>
      <c r="M34">
        <f t="shared" si="3"/>
        <v>36</v>
      </c>
      <c r="N34">
        <f t="shared" si="4"/>
        <v>0</v>
      </c>
      <c r="O34">
        <f t="shared" si="5"/>
        <v>0</v>
      </c>
    </row>
    <row r="35" spans="1:15">
      <c r="A35" s="10" t="s">
        <v>68</v>
      </c>
      <c r="B35" s="10">
        <v>6460</v>
      </c>
      <c r="C35" s="60">
        <v>1.4413609039999999</v>
      </c>
      <c r="D35" s="11">
        <v>0.30299999999999999</v>
      </c>
      <c r="E35" s="11">
        <v>48.29</v>
      </c>
      <c r="F35" s="11">
        <v>0</v>
      </c>
      <c r="G35" s="11">
        <v>0</v>
      </c>
      <c r="H35" s="10">
        <v>1</v>
      </c>
      <c r="I35" s="11">
        <f t="shared" si="0"/>
        <v>0</v>
      </c>
      <c r="J35" s="11">
        <f t="shared" si="1"/>
        <v>0</v>
      </c>
      <c r="K35" s="11">
        <v>2129.4</v>
      </c>
      <c r="L35" s="10">
        <f t="shared" si="2"/>
        <v>1.7574837808675399</v>
      </c>
      <c r="M35">
        <f t="shared" si="3"/>
        <v>2168</v>
      </c>
      <c r="N35">
        <f t="shared" si="4"/>
        <v>0</v>
      </c>
      <c r="O35">
        <f t="shared" si="5"/>
        <v>0</v>
      </c>
    </row>
    <row r="36" spans="1:15">
      <c r="A36" s="10" t="s">
        <v>68</v>
      </c>
      <c r="B36" s="10">
        <v>6430</v>
      </c>
      <c r="C36" s="60">
        <v>1.032132837</v>
      </c>
      <c r="D36" s="11">
        <v>0.30299999999999999</v>
      </c>
      <c r="E36" s="11">
        <v>48.29</v>
      </c>
      <c r="F36" s="11">
        <v>0</v>
      </c>
      <c r="G36" s="11">
        <v>0</v>
      </c>
      <c r="H36" s="10">
        <v>1</v>
      </c>
      <c r="I36" s="11">
        <f t="shared" si="0"/>
        <v>0</v>
      </c>
      <c r="J36" s="11">
        <f t="shared" si="1"/>
        <v>0</v>
      </c>
      <c r="K36" s="11">
        <v>1524.8</v>
      </c>
      <c r="L36" s="10">
        <f t="shared" si="2"/>
        <v>1.2585027911429325</v>
      </c>
      <c r="M36">
        <f t="shared" si="3"/>
        <v>1552</v>
      </c>
      <c r="N36">
        <f t="shared" si="4"/>
        <v>0</v>
      </c>
      <c r="O36">
        <f t="shared" si="5"/>
        <v>0</v>
      </c>
    </row>
    <row r="37" spans="1:15">
      <c r="A37" s="10" t="s">
        <v>68</v>
      </c>
      <c r="B37" s="10">
        <v>5200</v>
      </c>
      <c r="C37" s="60">
        <v>0.38946025299999998</v>
      </c>
      <c r="D37" s="11">
        <v>0.5</v>
      </c>
      <c r="E37" s="11">
        <v>48.29</v>
      </c>
      <c r="F37" s="11">
        <v>0.6</v>
      </c>
      <c r="G37" s="11">
        <v>0.11</v>
      </c>
      <c r="H37" s="10">
        <v>1</v>
      </c>
      <c r="I37" s="11">
        <f t="shared" si="0"/>
        <v>0.6</v>
      </c>
      <c r="J37" s="11">
        <f t="shared" si="1"/>
        <v>0.11</v>
      </c>
      <c r="K37" s="11">
        <v>949.5</v>
      </c>
      <c r="L37" s="10">
        <f t="shared" si="2"/>
        <v>0.78362648405708324</v>
      </c>
      <c r="M37">
        <f t="shared" si="3"/>
        <v>967</v>
      </c>
      <c r="N37">
        <f t="shared" si="4"/>
        <v>1</v>
      </c>
      <c r="O37">
        <f t="shared" si="5"/>
        <v>0.2</v>
      </c>
    </row>
    <row r="38" spans="1:15">
      <c r="A38" s="10" t="s">
        <v>68</v>
      </c>
      <c r="B38" s="10">
        <v>5200</v>
      </c>
      <c r="C38" s="60">
        <v>5.2856957000000003E-2</v>
      </c>
      <c r="D38" s="11">
        <v>0.5</v>
      </c>
      <c r="E38" s="11">
        <v>48.29</v>
      </c>
      <c r="F38" s="11">
        <v>0.6</v>
      </c>
      <c r="G38" s="11">
        <v>0.11</v>
      </c>
      <c r="H38" s="10">
        <v>1</v>
      </c>
      <c r="I38" s="11">
        <f t="shared" si="0"/>
        <v>0.6</v>
      </c>
      <c r="J38" s="11">
        <f t="shared" si="1"/>
        <v>0.11</v>
      </c>
      <c r="K38" s="11">
        <v>128.9</v>
      </c>
      <c r="L38" s="10">
        <f t="shared" si="2"/>
        <v>0.10635260223041666</v>
      </c>
      <c r="M38">
        <f t="shared" si="3"/>
        <v>131</v>
      </c>
      <c r="N38">
        <f t="shared" si="4"/>
        <v>0</v>
      </c>
      <c r="O38">
        <f t="shared" si="5"/>
        <v>0</v>
      </c>
    </row>
    <row r="39" spans="1:15">
      <c r="A39" s="10" t="s">
        <v>68</v>
      </c>
      <c r="B39" s="10">
        <v>5200</v>
      </c>
      <c r="C39" s="60">
        <v>4.5340625909999996</v>
      </c>
      <c r="D39" s="11">
        <v>0.5</v>
      </c>
      <c r="E39" s="11">
        <v>48.29</v>
      </c>
      <c r="F39" s="11">
        <v>0.6</v>
      </c>
      <c r="G39" s="11">
        <v>0.11</v>
      </c>
      <c r="H39" s="10">
        <v>1</v>
      </c>
      <c r="I39" s="11">
        <f t="shared" si="0"/>
        <v>0.6</v>
      </c>
      <c r="J39" s="11">
        <f t="shared" si="1"/>
        <v>0.11</v>
      </c>
      <c r="K39" s="11">
        <v>11053.5</v>
      </c>
      <c r="L39" s="10">
        <f t="shared" si="2"/>
        <v>9.1229117716412489</v>
      </c>
      <c r="M39">
        <f t="shared" si="3"/>
        <v>11253</v>
      </c>
      <c r="N39">
        <f t="shared" si="4"/>
        <v>15</v>
      </c>
      <c r="O39">
        <f t="shared" si="5"/>
        <v>2.7</v>
      </c>
    </row>
    <row r="40" spans="1:15">
      <c r="A40" s="10" t="s">
        <v>68</v>
      </c>
      <c r="B40" s="10">
        <v>4110</v>
      </c>
      <c r="C40" s="60">
        <v>0.15827708400000001</v>
      </c>
      <c r="D40" s="11">
        <v>0.41299999999999998</v>
      </c>
      <c r="E40" s="11">
        <v>48.29</v>
      </c>
      <c r="F40" s="11">
        <v>0.7</v>
      </c>
      <c r="G40" s="11">
        <v>0.09</v>
      </c>
      <c r="H40" s="10">
        <v>1</v>
      </c>
      <c r="I40" s="11">
        <f t="shared" si="0"/>
        <v>0.7</v>
      </c>
      <c r="J40" s="11">
        <f t="shared" si="1"/>
        <v>0.09</v>
      </c>
      <c r="K40" s="11">
        <v>318.7</v>
      </c>
      <c r="L40" s="10">
        <f t="shared" si="2"/>
        <v>0.26305347996389</v>
      </c>
      <c r="M40">
        <f t="shared" si="3"/>
        <v>324</v>
      </c>
      <c r="N40">
        <f t="shared" si="4"/>
        <v>1</v>
      </c>
      <c r="O40">
        <f t="shared" si="5"/>
        <v>0.1</v>
      </c>
    </row>
    <row r="41" spans="1:15">
      <c r="A41" s="10" t="s">
        <v>68</v>
      </c>
      <c r="B41" s="10">
        <v>6430</v>
      </c>
      <c r="C41" s="60">
        <v>13.157523147999999</v>
      </c>
      <c r="D41" s="11">
        <v>0.30299999999999999</v>
      </c>
      <c r="E41" s="11">
        <v>48.29</v>
      </c>
      <c r="F41" s="11">
        <v>0</v>
      </c>
      <c r="G41" s="11">
        <v>0</v>
      </c>
      <c r="H41" s="10">
        <v>1</v>
      </c>
      <c r="I41" s="11">
        <f t="shared" si="0"/>
        <v>0</v>
      </c>
      <c r="J41" s="11">
        <f t="shared" si="1"/>
        <v>0</v>
      </c>
      <c r="K41" s="11">
        <v>19438.400000000001</v>
      </c>
      <c r="L41" s="10">
        <f t="shared" si="2"/>
        <v>16.04326401862723</v>
      </c>
      <c r="M41">
        <f t="shared" si="3"/>
        <v>19789</v>
      </c>
      <c r="N41">
        <f t="shared" si="4"/>
        <v>0</v>
      </c>
      <c r="O41">
        <f t="shared" si="5"/>
        <v>0</v>
      </c>
    </row>
    <row r="42" spans="1:15">
      <c r="A42" s="10" t="s">
        <v>68</v>
      </c>
      <c r="B42" s="10">
        <v>4110</v>
      </c>
      <c r="C42" s="60">
        <v>4.5800797849999997</v>
      </c>
      <c r="D42" s="11">
        <v>0.41299999999999998</v>
      </c>
      <c r="E42" s="11">
        <v>48.29</v>
      </c>
      <c r="F42" s="11">
        <v>0.7</v>
      </c>
      <c r="G42" s="11">
        <v>0.09</v>
      </c>
      <c r="H42" s="10">
        <v>1</v>
      </c>
      <c r="I42" s="11">
        <f t="shared" si="0"/>
        <v>0.7</v>
      </c>
      <c r="J42" s="11">
        <f t="shared" si="1"/>
        <v>0.09</v>
      </c>
      <c r="K42" s="11">
        <v>9222.9</v>
      </c>
      <c r="L42" s="10">
        <f t="shared" si="2"/>
        <v>7.6120048178074526</v>
      </c>
      <c r="M42">
        <f t="shared" si="3"/>
        <v>9389</v>
      </c>
      <c r="N42">
        <f t="shared" si="4"/>
        <v>14</v>
      </c>
      <c r="O42">
        <f t="shared" si="5"/>
        <v>1.9</v>
      </c>
    </row>
    <row r="43" spans="1:15">
      <c r="A43" s="10" t="s">
        <v>68</v>
      </c>
      <c r="B43" s="10">
        <v>4110</v>
      </c>
      <c r="C43" s="60">
        <v>0.56201337600000001</v>
      </c>
      <c r="D43" s="11">
        <v>0.41299999999999998</v>
      </c>
      <c r="E43" s="11">
        <v>48.29</v>
      </c>
      <c r="F43" s="11">
        <v>0.7</v>
      </c>
      <c r="G43" s="11">
        <v>0.09</v>
      </c>
      <c r="H43" s="10">
        <v>1</v>
      </c>
      <c r="I43" s="11">
        <f t="shared" si="0"/>
        <v>0.7</v>
      </c>
      <c r="J43" s="11">
        <f t="shared" si="1"/>
        <v>0.09</v>
      </c>
      <c r="K43" s="11">
        <v>1131.7</v>
      </c>
      <c r="L43" s="10">
        <f t="shared" si="2"/>
        <v>0.93405545898895992</v>
      </c>
      <c r="M43">
        <f t="shared" si="3"/>
        <v>1152</v>
      </c>
      <c r="N43">
        <f t="shared" si="4"/>
        <v>2</v>
      </c>
      <c r="O43">
        <f t="shared" si="5"/>
        <v>0.2</v>
      </c>
    </row>
    <row r="44" spans="1:15">
      <c r="A44" s="10" t="s">
        <v>68</v>
      </c>
      <c r="B44" s="10">
        <v>3200</v>
      </c>
      <c r="C44" s="60">
        <v>0.49051718999999999</v>
      </c>
      <c r="D44" s="11">
        <v>0.4</v>
      </c>
      <c r="E44" s="11">
        <v>48.29</v>
      </c>
      <c r="F44" s="11">
        <v>1.2</v>
      </c>
      <c r="G44" s="11">
        <v>6.4000000000000001E-2</v>
      </c>
      <c r="H44" s="10">
        <v>1</v>
      </c>
      <c r="I44" s="11">
        <f t="shared" si="0"/>
        <v>1.2</v>
      </c>
      <c r="J44" s="11">
        <f t="shared" si="1"/>
        <v>6.4000000000000001E-2</v>
      </c>
      <c r="K44" s="11">
        <v>956.7</v>
      </c>
      <c r="L44" s="10">
        <f t="shared" si="2"/>
        <v>0.78956917017000006</v>
      </c>
      <c r="M44">
        <f t="shared" si="3"/>
        <v>974</v>
      </c>
      <c r="N44">
        <f t="shared" si="4"/>
        <v>3</v>
      </c>
      <c r="O44">
        <f t="shared" si="5"/>
        <v>0.1</v>
      </c>
    </row>
    <row r="45" spans="1:15">
      <c r="A45" s="10" t="s">
        <v>68</v>
      </c>
      <c r="B45" s="10">
        <v>4110</v>
      </c>
      <c r="C45" s="60">
        <v>9.4969896999999998E-2</v>
      </c>
      <c r="D45" s="11">
        <v>0.41299999999999998</v>
      </c>
      <c r="E45" s="11">
        <v>48.29</v>
      </c>
      <c r="F45" s="11">
        <v>0.7</v>
      </c>
      <c r="G45" s="11">
        <v>0.09</v>
      </c>
      <c r="H45" s="10">
        <v>1</v>
      </c>
      <c r="I45" s="11">
        <f t="shared" si="0"/>
        <v>0.7</v>
      </c>
      <c r="J45" s="11">
        <f t="shared" si="1"/>
        <v>0.09</v>
      </c>
      <c r="K45" s="11">
        <v>191.2</v>
      </c>
      <c r="L45" s="10">
        <f t="shared" si="2"/>
        <v>0.15783814855764081</v>
      </c>
      <c r="M45">
        <f t="shared" si="3"/>
        <v>195</v>
      </c>
      <c r="N45">
        <f t="shared" si="4"/>
        <v>0</v>
      </c>
      <c r="O45">
        <f t="shared" si="5"/>
        <v>0</v>
      </c>
    </row>
    <row r="46" spans="1:15">
      <c r="A46" s="10" t="s">
        <v>68</v>
      </c>
      <c r="B46" s="10">
        <v>3200</v>
      </c>
      <c r="C46" s="60">
        <v>0.97688638699999997</v>
      </c>
      <c r="D46" s="11">
        <v>0.4</v>
      </c>
      <c r="E46" s="11">
        <v>48.29</v>
      </c>
      <c r="F46" s="11">
        <v>1.2</v>
      </c>
      <c r="G46" s="11">
        <v>6.4000000000000001E-2</v>
      </c>
      <c r="H46" s="10">
        <v>1</v>
      </c>
      <c r="I46" s="11">
        <f t="shared" si="0"/>
        <v>1.2</v>
      </c>
      <c r="J46" s="11">
        <f t="shared" si="1"/>
        <v>6.4000000000000001E-2</v>
      </c>
      <c r="K46" s="11">
        <v>1905.2</v>
      </c>
      <c r="L46" s="10">
        <f t="shared" si="2"/>
        <v>1.5724614542743334</v>
      </c>
      <c r="M46">
        <f t="shared" si="3"/>
        <v>1940</v>
      </c>
      <c r="N46">
        <f t="shared" si="4"/>
        <v>5</v>
      </c>
      <c r="O46">
        <f t="shared" si="5"/>
        <v>0.3</v>
      </c>
    </row>
    <row r="47" spans="1:15">
      <c r="A47" s="10" t="s">
        <v>68</v>
      </c>
      <c r="B47" s="10">
        <v>3200</v>
      </c>
      <c r="C47" s="60">
        <v>8.7239789999999998E-3</v>
      </c>
      <c r="D47" s="11">
        <v>0.4</v>
      </c>
      <c r="E47" s="11">
        <v>48.29</v>
      </c>
      <c r="F47" s="11">
        <v>1.2</v>
      </c>
      <c r="G47" s="11">
        <v>6.4000000000000001E-2</v>
      </c>
      <c r="H47" s="10">
        <v>1</v>
      </c>
      <c r="I47" s="11">
        <f t="shared" si="0"/>
        <v>1.2</v>
      </c>
      <c r="J47" s="11">
        <f t="shared" si="1"/>
        <v>6.4000000000000001E-2</v>
      </c>
      <c r="K47" s="11">
        <v>17</v>
      </c>
      <c r="L47" s="10">
        <f t="shared" si="2"/>
        <v>1.4042698197000001E-2</v>
      </c>
      <c r="M47">
        <f t="shared" si="3"/>
        <v>17</v>
      </c>
      <c r="N47">
        <f t="shared" si="4"/>
        <v>0</v>
      </c>
      <c r="O47">
        <f t="shared" si="5"/>
        <v>0</v>
      </c>
    </row>
    <row r="48" spans="1:15">
      <c r="A48" s="10" t="s">
        <v>68</v>
      </c>
      <c r="B48" s="10">
        <v>3200</v>
      </c>
      <c r="C48" s="60">
        <v>1.959321487</v>
      </c>
      <c r="D48" s="11">
        <v>0.4</v>
      </c>
      <c r="E48" s="11">
        <v>48.29</v>
      </c>
      <c r="F48" s="11">
        <v>1.2</v>
      </c>
      <c r="G48" s="11">
        <v>6.4000000000000001E-2</v>
      </c>
      <c r="H48" s="10">
        <v>1</v>
      </c>
      <c r="I48" s="11">
        <f t="shared" si="0"/>
        <v>1.2</v>
      </c>
      <c r="J48" s="11">
        <f t="shared" si="1"/>
        <v>6.4000000000000001E-2</v>
      </c>
      <c r="K48" s="11">
        <v>3821.2</v>
      </c>
      <c r="L48" s="10">
        <f t="shared" si="2"/>
        <v>3.153854486907667</v>
      </c>
      <c r="M48">
        <f t="shared" si="3"/>
        <v>3890</v>
      </c>
      <c r="N48">
        <f t="shared" si="4"/>
        <v>10</v>
      </c>
      <c r="O48">
        <f t="shared" si="5"/>
        <v>0.5</v>
      </c>
    </row>
    <row r="49" spans="1:15">
      <c r="A49" s="10" t="s">
        <v>68</v>
      </c>
      <c r="B49" s="10">
        <v>6460</v>
      </c>
      <c r="C49" s="60">
        <v>2.6150700999999998E-2</v>
      </c>
      <c r="D49" s="11">
        <v>0.30299999999999999</v>
      </c>
      <c r="E49" s="11">
        <v>48.29</v>
      </c>
      <c r="F49" s="11">
        <v>0</v>
      </c>
      <c r="G49" s="11">
        <v>0</v>
      </c>
      <c r="H49" s="10">
        <v>1</v>
      </c>
      <c r="I49" s="11">
        <f t="shared" si="0"/>
        <v>0</v>
      </c>
      <c r="J49" s="11">
        <f t="shared" si="1"/>
        <v>0</v>
      </c>
      <c r="K49" s="11">
        <v>38.6</v>
      </c>
      <c r="L49" s="10">
        <f t="shared" si="2"/>
        <v>3.1886138120072495E-2</v>
      </c>
      <c r="M49">
        <f t="shared" si="3"/>
        <v>39</v>
      </c>
      <c r="N49">
        <f t="shared" si="4"/>
        <v>0</v>
      </c>
      <c r="O49">
        <f t="shared" si="5"/>
        <v>0</v>
      </c>
    </row>
    <row r="50" spans="1:15">
      <c r="A50" s="10" t="s">
        <v>68</v>
      </c>
      <c r="B50" s="10">
        <v>4110</v>
      </c>
      <c r="C50" s="60">
        <v>3.6948494999999998E-2</v>
      </c>
      <c r="D50" s="11">
        <v>0.41299999999999998</v>
      </c>
      <c r="E50" s="11">
        <v>48.29</v>
      </c>
      <c r="F50" s="11">
        <v>0.7</v>
      </c>
      <c r="G50" s="11">
        <v>0.09</v>
      </c>
      <c r="H50" s="10">
        <v>1</v>
      </c>
      <c r="I50" s="11">
        <f t="shared" si="0"/>
        <v>0.7</v>
      </c>
      <c r="J50" s="11">
        <f t="shared" si="1"/>
        <v>0.09</v>
      </c>
      <c r="K50" s="11">
        <v>74.400000000000006</v>
      </c>
      <c r="L50" s="10">
        <f t="shared" si="2"/>
        <v>6.1407690510512487E-2</v>
      </c>
      <c r="M50">
        <f t="shared" si="3"/>
        <v>76</v>
      </c>
      <c r="N50">
        <f t="shared" si="4"/>
        <v>0</v>
      </c>
      <c r="O50">
        <f t="shared" si="5"/>
        <v>0</v>
      </c>
    </row>
    <row r="51" spans="1:15">
      <c r="A51" s="10" t="s">
        <v>68</v>
      </c>
      <c r="B51" s="10">
        <v>4110</v>
      </c>
      <c r="C51" s="60">
        <v>0.24286295499999999</v>
      </c>
      <c r="D51" s="11">
        <v>0.41299999999999998</v>
      </c>
      <c r="E51" s="11">
        <v>48.29</v>
      </c>
      <c r="F51" s="11">
        <v>0.7</v>
      </c>
      <c r="G51" s="11">
        <v>0.09</v>
      </c>
      <c r="H51" s="10">
        <v>1</v>
      </c>
      <c r="I51" s="11">
        <f t="shared" si="0"/>
        <v>0.7</v>
      </c>
      <c r="J51" s="11">
        <f t="shared" si="1"/>
        <v>0.09</v>
      </c>
      <c r="K51" s="11">
        <v>489</v>
      </c>
      <c r="L51" s="10">
        <f t="shared" si="2"/>
        <v>0.40363357633669578</v>
      </c>
      <c r="M51">
        <f t="shared" si="3"/>
        <v>498</v>
      </c>
      <c r="N51">
        <f t="shared" si="4"/>
        <v>1</v>
      </c>
      <c r="O51">
        <f t="shared" si="5"/>
        <v>0.1</v>
      </c>
    </row>
    <row r="52" spans="1:15">
      <c r="A52" s="10" t="s">
        <v>68</v>
      </c>
      <c r="B52" s="10">
        <v>3200</v>
      </c>
      <c r="C52" s="60">
        <v>31.937628317000001</v>
      </c>
      <c r="D52" s="11">
        <v>0.4</v>
      </c>
      <c r="E52" s="11">
        <v>48.29</v>
      </c>
      <c r="F52" s="11">
        <v>1.2</v>
      </c>
      <c r="G52" s="11">
        <v>6.4000000000000001E-2</v>
      </c>
      <c r="H52" s="10">
        <v>1</v>
      </c>
      <c r="I52" s="11">
        <f t="shared" si="0"/>
        <v>1.2</v>
      </c>
      <c r="J52" s="11">
        <f t="shared" si="1"/>
        <v>6.4000000000000001E-2</v>
      </c>
      <c r="K52" s="11">
        <v>62288.1</v>
      </c>
      <c r="L52" s="10">
        <f t="shared" si="2"/>
        <v>51.408935714264345</v>
      </c>
      <c r="M52">
        <f t="shared" si="3"/>
        <v>63412</v>
      </c>
      <c r="N52">
        <f t="shared" si="4"/>
        <v>168</v>
      </c>
      <c r="O52">
        <f t="shared" si="5"/>
        <v>8.9</v>
      </c>
    </row>
    <row r="53" spans="1:15">
      <c r="A53" s="10" t="s">
        <v>68</v>
      </c>
      <c r="B53" s="10">
        <v>3200</v>
      </c>
      <c r="C53" s="60">
        <v>2.9594342120000001</v>
      </c>
      <c r="D53" s="11">
        <v>0.4</v>
      </c>
      <c r="E53" s="11">
        <v>48.29</v>
      </c>
      <c r="F53" s="11">
        <v>1.2</v>
      </c>
      <c r="G53" s="11">
        <v>6.4000000000000001E-2</v>
      </c>
      <c r="H53" s="10">
        <v>1</v>
      </c>
      <c r="I53" s="11">
        <f t="shared" si="0"/>
        <v>1.2</v>
      </c>
      <c r="J53" s="11">
        <f t="shared" si="1"/>
        <v>6.4000000000000001E-2</v>
      </c>
      <c r="K53" s="11">
        <v>5771.8</v>
      </c>
      <c r="L53" s="10">
        <f t="shared" si="2"/>
        <v>4.7637026032493344</v>
      </c>
      <c r="M53">
        <f t="shared" si="3"/>
        <v>5876</v>
      </c>
      <c r="N53">
        <f t="shared" si="4"/>
        <v>16</v>
      </c>
      <c r="O53">
        <f t="shared" si="5"/>
        <v>0.8</v>
      </c>
    </row>
    <row r="54" spans="1:15">
      <c r="A54" s="10" t="s">
        <v>68</v>
      </c>
      <c r="B54" s="10">
        <v>6410</v>
      </c>
      <c r="C54" s="60">
        <v>0.71678164600000005</v>
      </c>
      <c r="D54" s="11">
        <v>0.30299999999999999</v>
      </c>
      <c r="E54" s="11">
        <v>48.29</v>
      </c>
      <c r="F54" s="11">
        <v>0</v>
      </c>
      <c r="G54" s="11">
        <v>0</v>
      </c>
      <c r="H54" s="10">
        <v>1</v>
      </c>
      <c r="I54" s="11">
        <f t="shared" si="0"/>
        <v>0</v>
      </c>
      <c r="J54" s="11">
        <f t="shared" si="1"/>
        <v>0</v>
      </c>
      <c r="K54" s="11">
        <v>1059</v>
      </c>
      <c r="L54" s="10">
        <f t="shared" si="2"/>
        <v>0.87398798855483495</v>
      </c>
      <c r="M54">
        <f t="shared" si="3"/>
        <v>1078</v>
      </c>
      <c r="N54">
        <f t="shared" si="4"/>
        <v>0</v>
      </c>
      <c r="O54">
        <f t="shared" si="5"/>
        <v>0</v>
      </c>
    </row>
    <row r="55" spans="1:15">
      <c r="A55" s="10" t="s">
        <v>68</v>
      </c>
      <c r="B55" s="10">
        <v>4110</v>
      </c>
      <c r="C55" s="60">
        <v>0.207387606</v>
      </c>
      <c r="D55" s="11">
        <v>0.41299999999999998</v>
      </c>
      <c r="E55" s="11">
        <v>48.29</v>
      </c>
      <c r="F55" s="11">
        <v>0.7</v>
      </c>
      <c r="G55" s="11">
        <v>0.09</v>
      </c>
      <c r="H55" s="10">
        <v>1</v>
      </c>
      <c r="I55" s="11">
        <f t="shared" si="0"/>
        <v>0.7</v>
      </c>
      <c r="J55" s="11">
        <f t="shared" si="1"/>
        <v>0.09</v>
      </c>
      <c r="K55" s="11">
        <v>417.6</v>
      </c>
      <c r="L55" s="10">
        <f t="shared" si="2"/>
        <v>0.34467422624288496</v>
      </c>
      <c r="M55">
        <f t="shared" si="3"/>
        <v>425</v>
      </c>
      <c r="N55">
        <f t="shared" si="4"/>
        <v>1</v>
      </c>
      <c r="O55">
        <f t="shared" si="5"/>
        <v>0.1</v>
      </c>
    </row>
    <row r="56" spans="1:15">
      <c r="A56" s="10" t="s">
        <v>68</v>
      </c>
      <c r="B56" s="10">
        <v>6410</v>
      </c>
      <c r="C56" s="60">
        <v>1.3656531160000001</v>
      </c>
      <c r="D56" s="11">
        <v>0.30299999999999999</v>
      </c>
      <c r="E56" s="11">
        <v>48.29</v>
      </c>
      <c r="F56" s="11">
        <v>0</v>
      </c>
      <c r="G56" s="11">
        <v>0</v>
      </c>
      <c r="H56" s="10">
        <v>1</v>
      </c>
      <c r="I56" s="11">
        <f t="shared" si="0"/>
        <v>0</v>
      </c>
      <c r="J56" s="11">
        <f t="shared" si="1"/>
        <v>0</v>
      </c>
      <c r="K56" s="11">
        <v>2017.6</v>
      </c>
      <c r="L56" s="10">
        <f t="shared" si="2"/>
        <v>1.6651715715339099</v>
      </c>
      <c r="M56">
        <f t="shared" si="3"/>
        <v>2054</v>
      </c>
      <c r="N56">
        <f t="shared" si="4"/>
        <v>0</v>
      </c>
      <c r="O56">
        <f t="shared" si="5"/>
        <v>0</v>
      </c>
    </row>
    <row r="57" spans="1:15">
      <c r="A57" s="10" t="s">
        <v>68</v>
      </c>
      <c r="B57" s="10">
        <v>6410</v>
      </c>
      <c r="C57" s="60">
        <v>2.4030210999999999E-2</v>
      </c>
      <c r="D57" s="11">
        <v>0.30299999999999999</v>
      </c>
      <c r="E57" s="11">
        <v>48.29</v>
      </c>
      <c r="F57" s="11">
        <v>0</v>
      </c>
      <c r="G57" s="11">
        <v>0</v>
      </c>
      <c r="H57" s="10">
        <v>1</v>
      </c>
      <c r="I57" s="11">
        <f t="shared" si="0"/>
        <v>0</v>
      </c>
      <c r="J57" s="11">
        <f t="shared" si="1"/>
        <v>0</v>
      </c>
      <c r="K57" s="11">
        <v>35.5</v>
      </c>
      <c r="L57" s="10">
        <f t="shared" si="2"/>
        <v>2.9300576952047495E-2</v>
      </c>
      <c r="M57">
        <f t="shared" si="3"/>
        <v>36</v>
      </c>
      <c r="N57">
        <f t="shared" si="4"/>
        <v>0</v>
      </c>
      <c r="O57">
        <f t="shared" si="5"/>
        <v>0</v>
      </c>
    </row>
    <row r="58" spans="1:15">
      <c r="A58" s="10" t="s">
        <v>68</v>
      </c>
      <c r="B58" s="10">
        <v>6410</v>
      </c>
      <c r="C58" s="60">
        <v>3.8210572999999998E-2</v>
      </c>
      <c r="D58" s="11">
        <v>0.30299999999999999</v>
      </c>
      <c r="E58" s="11">
        <v>48.29</v>
      </c>
      <c r="F58" s="11">
        <v>0</v>
      </c>
      <c r="G58" s="11">
        <v>0</v>
      </c>
      <c r="H58" s="10">
        <v>1</v>
      </c>
      <c r="I58" s="11">
        <f t="shared" si="0"/>
        <v>0</v>
      </c>
      <c r="J58" s="11">
        <f t="shared" si="1"/>
        <v>0</v>
      </c>
      <c r="K58" s="11">
        <v>56.5</v>
      </c>
      <c r="L58" s="10">
        <f t="shared" si="2"/>
        <v>4.6591011396792496E-2</v>
      </c>
      <c r="M58">
        <f t="shared" si="3"/>
        <v>57</v>
      </c>
      <c r="N58">
        <f t="shared" si="4"/>
        <v>0</v>
      </c>
      <c r="O58">
        <f t="shared" si="5"/>
        <v>0</v>
      </c>
    </row>
    <row r="59" spans="1:15">
      <c r="A59" s="10" t="s">
        <v>68</v>
      </c>
      <c r="B59" s="10">
        <v>4110</v>
      </c>
      <c r="C59" s="60">
        <v>0.305486376</v>
      </c>
      <c r="D59" s="11">
        <v>0.41299999999999998</v>
      </c>
      <c r="E59" s="11">
        <v>48.29</v>
      </c>
      <c r="F59" s="11">
        <v>0.7</v>
      </c>
      <c r="G59" s="11">
        <v>0.09</v>
      </c>
      <c r="H59" s="10">
        <v>1</v>
      </c>
      <c r="I59" s="11">
        <f t="shared" si="0"/>
        <v>0.7</v>
      </c>
      <c r="J59" s="11">
        <f t="shared" si="1"/>
        <v>0.09</v>
      </c>
      <c r="K59" s="11">
        <v>615.1</v>
      </c>
      <c r="L59" s="10">
        <f t="shared" si="2"/>
        <v>0.50771250175645999</v>
      </c>
      <c r="M59">
        <f t="shared" si="3"/>
        <v>626</v>
      </c>
      <c r="N59">
        <f t="shared" si="4"/>
        <v>1</v>
      </c>
      <c r="O59">
        <f t="shared" si="5"/>
        <v>0.1</v>
      </c>
    </row>
    <row r="60" spans="1:15">
      <c r="A60" s="10" t="s">
        <v>68</v>
      </c>
      <c r="B60" s="10">
        <v>6410</v>
      </c>
      <c r="C60" s="60">
        <v>3.9783684E-2</v>
      </c>
      <c r="D60" s="11">
        <v>0.30299999999999999</v>
      </c>
      <c r="E60" s="11">
        <v>48.29</v>
      </c>
      <c r="F60" s="11">
        <v>0</v>
      </c>
      <c r="G60" s="11">
        <v>0</v>
      </c>
      <c r="H60" s="10">
        <v>1</v>
      </c>
      <c r="I60" s="11">
        <f t="shared" si="0"/>
        <v>0</v>
      </c>
      <c r="J60" s="11">
        <f t="shared" si="1"/>
        <v>0</v>
      </c>
      <c r="K60" s="11">
        <v>58.8</v>
      </c>
      <c r="L60" s="10">
        <f t="shared" si="2"/>
        <v>4.8509141034089993E-2</v>
      </c>
      <c r="M60">
        <f t="shared" si="3"/>
        <v>60</v>
      </c>
      <c r="N60">
        <f t="shared" si="4"/>
        <v>0</v>
      </c>
      <c r="O60">
        <f t="shared" si="5"/>
        <v>0</v>
      </c>
    </row>
    <row r="61" spans="1:15">
      <c r="A61" s="10" t="s">
        <v>68</v>
      </c>
      <c r="B61" s="10">
        <v>5200</v>
      </c>
      <c r="C61" s="60">
        <v>1.815473071</v>
      </c>
      <c r="D61" s="11">
        <v>0.5</v>
      </c>
      <c r="E61" s="11">
        <v>48.29</v>
      </c>
      <c r="F61" s="11">
        <v>0.6</v>
      </c>
      <c r="G61" s="11">
        <v>0.11</v>
      </c>
      <c r="H61" s="10">
        <v>1</v>
      </c>
      <c r="I61" s="11">
        <f t="shared" si="0"/>
        <v>0.6</v>
      </c>
      <c r="J61" s="11">
        <f t="shared" si="1"/>
        <v>0.11</v>
      </c>
      <c r="K61" s="11">
        <v>4425.8999999999996</v>
      </c>
      <c r="L61" s="10">
        <f t="shared" si="2"/>
        <v>3.6528831082745832</v>
      </c>
      <c r="M61">
        <f t="shared" si="3"/>
        <v>4506</v>
      </c>
      <c r="N61">
        <f t="shared" si="4"/>
        <v>6</v>
      </c>
      <c r="O61">
        <f t="shared" si="5"/>
        <v>1.1000000000000001</v>
      </c>
    </row>
    <row r="62" spans="1:15">
      <c r="A62" s="10" t="s">
        <v>68</v>
      </c>
      <c r="B62" s="10">
        <v>6410</v>
      </c>
      <c r="C62" s="60">
        <v>0.20156321799999999</v>
      </c>
      <c r="D62" s="11">
        <v>0.30299999999999999</v>
      </c>
      <c r="E62" s="11">
        <v>48.29</v>
      </c>
      <c r="F62" s="11">
        <v>0</v>
      </c>
      <c r="G62" s="11">
        <v>0</v>
      </c>
      <c r="H62" s="10">
        <v>1</v>
      </c>
      <c r="I62" s="11">
        <f t="shared" si="0"/>
        <v>0</v>
      </c>
      <c r="J62" s="11">
        <f t="shared" si="1"/>
        <v>0</v>
      </c>
      <c r="K62" s="11">
        <v>297.8</v>
      </c>
      <c r="L62" s="10">
        <f t="shared" si="2"/>
        <v>0.24577056687980495</v>
      </c>
      <c r="M62">
        <f t="shared" si="3"/>
        <v>303</v>
      </c>
      <c r="N62">
        <f t="shared" si="4"/>
        <v>0</v>
      </c>
      <c r="O62">
        <f t="shared" si="5"/>
        <v>0</v>
      </c>
    </row>
    <row r="63" spans="1:15">
      <c r="A63" s="10" t="s">
        <v>68</v>
      </c>
      <c r="B63" s="10">
        <v>1600</v>
      </c>
      <c r="C63" s="60">
        <v>8.2046931000000003E-2</v>
      </c>
      <c r="D63" s="11">
        <v>0.30399999999999999</v>
      </c>
      <c r="E63" s="11">
        <v>48.29</v>
      </c>
      <c r="F63" s="11">
        <v>1.18</v>
      </c>
      <c r="G63" s="11">
        <v>0.15</v>
      </c>
      <c r="H63" s="10">
        <v>1</v>
      </c>
      <c r="I63" s="11">
        <f t="shared" si="0"/>
        <v>1.18</v>
      </c>
      <c r="J63" s="11">
        <f t="shared" si="1"/>
        <v>0.15</v>
      </c>
      <c r="K63" s="11">
        <v>121.6</v>
      </c>
      <c r="L63" s="10">
        <f t="shared" si="2"/>
        <v>0.10037183954908001</v>
      </c>
      <c r="M63">
        <f t="shared" si="3"/>
        <v>124</v>
      </c>
      <c r="N63">
        <f t="shared" si="4"/>
        <v>0</v>
      </c>
      <c r="O63">
        <f t="shared" si="5"/>
        <v>0</v>
      </c>
    </row>
    <row r="64" spans="1:15">
      <c r="A64" s="10" t="s">
        <v>68</v>
      </c>
      <c r="B64" s="10">
        <v>1600</v>
      </c>
      <c r="C64" s="60">
        <v>0.15066202000000001</v>
      </c>
      <c r="D64" s="11">
        <v>0.34699999999999998</v>
      </c>
      <c r="E64" s="11">
        <v>48.29</v>
      </c>
      <c r="F64" s="11">
        <v>1.18</v>
      </c>
      <c r="G64" s="11">
        <v>0.15</v>
      </c>
      <c r="H64" s="10">
        <v>1</v>
      </c>
      <c r="I64" s="11">
        <f t="shared" si="0"/>
        <v>1.18</v>
      </c>
      <c r="J64" s="11">
        <f t="shared" si="1"/>
        <v>0.15</v>
      </c>
      <c r="K64" s="11">
        <v>255</v>
      </c>
      <c r="L64" s="10">
        <f t="shared" si="2"/>
        <v>0.21038231034938329</v>
      </c>
      <c r="M64">
        <f t="shared" si="3"/>
        <v>260</v>
      </c>
      <c r="N64">
        <f t="shared" si="4"/>
        <v>1</v>
      </c>
      <c r="O64">
        <f t="shared" si="5"/>
        <v>0.1</v>
      </c>
    </row>
    <row r="65" spans="1:15">
      <c r="A65" s="10" t="s">
        <v>68</v>
      </c>
      <c r="B65" s="10">
        <v>1600</v>
      </c>
      <c r="C65" s="60">
        <v>4.4022170999999999E-2</v>
      </c>
      <c r="D65" s="11">
        <v>0.30399999999999999</v>
      </c>
      <c r="E65" s="11">
        <v>48.29</v>
      </c>
      <c r="F65" s="11">
        <v>1.18</v>
      </c>
      <c r="G65" s="11">
        <v>0.15</v>
      </c>
      <c r="H65" s="10">
        <v>1</v>
      </c>
      <c r="I65" s="11">
        <f t="shared" si="0"/>
        <v>1.18</v>
      </c>
      <c r="J65" s="11">
        <f t="shared" si="1"/>
        <v>0.15</v>
      </c>
      <c r="K65" s="11">
        <v>65.3</v>
      </c>
      <c r="L65" s="10">
        <f t="shared" si="2"/>
        <v>5.3854376152279997E-2</v>
      </c>
      <c r="M65">
        <f t="shared" si="3"/>
        <v>66</v>
      </c>
      <c r="N65">
        <f t="shared" si="4"/>
        <v>0</v>
      </c>
      <c r="O65">
        <f t="shared" si="5"/>
        <v>0</v>
      </c>
    </row>
    <row r="66" spans="1:15">
      <c r="A66" s="10" t="s">
        <v>68</v>
      </c>
      <c r="B66" s="10">
        <v>1600</v>
      </c>
      <c r="C66" s="60">
        <v>1.3452654E-2</v>
      </c>
      <c r="D66" s="11">
        <v>0.30399999999999999</v>
      </c>
      <c r="E66" s="11">
        <v>48.29</v>
      </c>
      <c r="F66" s="11">
        <v>1.18</v>
      </c>
      <c r="G66" s="11">
        <v>0.15</v>
      </c>
      <c r="H66" s="10">
        <v>1</v>
      </c>
      <c r="I66" s="11">
        <f t="shared" si="0"/>
        <v>1.18</v>
      </c>
      <c r="J66" s="11">
        <f t="shared" si="1"/>
        <v>0.15</v>
      </c>
      <c r="K66" s="11">
        <v>20</v>
      </c>
      <c r="L66" s="10">
        <f t="shared" si="2"/>
        <v>1.6457259428719999E-2</v>
      </c>
      <c r="M66">
        <f t="shared" si="3"/>
        <v>20</v>
      </c>
      <c r="N66">
        <f t="shared" si="4"/>
        <v>0</v>
      </c>
      <c r="O66">
        <f t="shared" si="5"/>
        <v>0</v>
      </c>
    </row>
    <row r="67" spans="1:15">
      <c r="A67" s="10" t="s">
        <v>68</v>
      </c>
      <c r="B67" s="10">
        <v>1100</v>
      </c>
      <c r="C67" s="60">
        <v>3.6177638999999998E-2</v>
      </c>
      <c r="D67" s="11">
        <v>0.34200000000000003</v>
      </c>
      <c r="E67" s="11">
        <v>48.29</v>
      </c>
      <c r="F67" s="11">
        <v>1.85</v>
      </c>
      <c r="G67" s="11">
        <v>0.22</v>
      </c>
      <c r="H67" s="10">
        <v>1</v>
      </c>
      <c r="I67" s="11">
        <f t="shared" ref="I67:I130" si="6">F67</f>
        <v>1.85</v>
      </c>
      <c r="J67" s="11">
        <f t="shared" ref="J67:J130" si="7">G67</f>
        <v>0.22</v>
      </c>
      <c r="K67" s="11">
        <v>907.5</v>
      </c>
      <c r="L67" s="10">
        <f t="shared" ref="L67:L130" si="8">E67*D67*C67/12</f>
        <v>4.9790018338334997E-2</v>
      </c>
      <c r="M67">
        <f t="shared" ref="M67:M130" si="9">ROUND(E67*D67*C67*102.79,0)</f>
        <v>61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10" t="s">
        <v>68</v>
      </c>
      <c r="B68" s="10">
        <v>4110</v>
      </c>
      <c r="C68" s="60">
        <v>1.061228837</v>
      </c>
      <c r="D68" s="11">
        <v>0.41299999999999998</v>
      </c>
      <c r="E68" s="11">
        <v>48.29</v>
      </c>
      <c r="F68" s="11">
        <v>0.7</v>
      </c>
      <c r="G68" s="11">
        <v>0.09</v>
      </c>
      <c r="H68" s="10">
        <v>1</v>
      </c>
      <c r="I68" s="11">
        <f t="shared" si="6"/>
        <v>0.7</v>
      </c>
      <c r="J68" s="11">
        <f t="shared" si="7"/>
        <v>0.09</v>
      </c>
      <c r="K68" s="11">
        <v>2137</v>
      </c>
      <c r="L68" s="10">
        <f t="shared" si="8"/>
        <v>1.763741986874624</v>
      </c>
      <c r="M68">
        <f t="shared" si="9"/>
        <v>2176</v>
      </c>
      <c r="N68">
        <f t="shared" si="10"/>
        <v>3</v>
      </c>
      <c r="O68">
        <f t="shared" si="11"/>
        <v>0.4</v>
      </c>
    </row>
    <row r="69" spans="1:15">
      <c r="A69" s="10" t="s">
        <v>68</v>
      </c>
      <c r="B69" s="10">
        <v>3200</v>
      </c>
      <c r="C69" s="60">
        <v>4.2398462999999997E-2</v>
      </c>
      <c r="D69" s="11">
        <v>0.4</v>
      </c>
      <c r="E69" s="11">
        <v>48.29</v>
      </c>
      <c r="F69" s="11">
        <v>1.2</v>
      </c>
      <c r="G69" s="11">
        <v>6.4000000000000001E-2</v>
      </c>
      <c r="H69" s="10">
        <v>1</v>
      </c>
      <c r="I69" s="11">
        <f t="shared" si="6"/>
        <v>1.2</v>
      </c>
      <c r="J69" s="11">
        <f t="shared" si="7"/>
        <v>6.4000000000000001E-2</v>
      </c>
      <c r="K69" s="11">
        <v>82.7</v>
      </c>
      <c r="L69" s="10">
        <f t="shared" si="8"/>
        <v>6.8247392609000007E-2</v>
      </c>
      <c r="M69">
        <f t="shared" si="9"/>
        <v>84</v>
      </c>
      <c r="N69">
        <f t="shared" si="10"/>
        <v>0</v>
      </c>
      <c r="O69">
        <f t="shared" si="11"/>
        <v>0</v>
      </c>
    </row>
    <row r="70" spans="1:15">
      <c r="A70" s="10" t="s">
        <v>68</v>
      </c>
      <c r="B70" s="10">
        <v>4110</v>
      </c>
      <c r="C70" s="60">
        <v>1.1331257260000001</v>
      </c>
      <c r="D70" s="11">
        <v>0.41299999999999998</v>
      </c>
      <c r="E70" s="11">
        <v>48.29</v>
      </c>
      <c r="F70" s="11">
        <v>0.7</v>
      </c>
      <c r="G70" s="11">
        <v>0.09</v>
      </c>
      <c r="H70" s="10">
        <v>1</v>
      </c>
      <c r="I70" s="11">
        <f t="shared" si="6"/>
        <v>0.7</v>
      </c>
      <c r="J70" s="11">
        <f t="shared" si="7"/>
        <v>0.09</v>
      </c>
      <c r="K70" s="11">
        <v>2281.8000000000002</v>
      </c>
      <c r="L70" s="10">
        <f t="shared" si="8"/>
        <v>1.8832332383689181</v>
      </c>
      <c r="M70">
        <f t="shared" si="9"/>
        <v>2323</v>
      </c>
      <c r="N70">
        <f t="shared" si="10"/>
        <v>4</v>
      </c>
      <c r="O70">
        <f t="shared" si="11"/>
        <v>0.5</v>
      </c>
    </row>
    <row r="71" spans="1:15">
      <c r="A71" s="10" t="s">
        <v>68</v>
      </c>
      <c r="B71" s="10">
        <v>6410</v>
      </c>
      <c r="C71" s="60">
        <v>7.5717450000000004E-3</v>
      </c>
      <c r="D71" s="11">
        <v>0.30299999999999999</v>
      </c>
      <c r="E71" s="11">
        <v>48.29</v>
      </c>
      <c r="F71" s="11">
        <v>0</v>
      </c>
      <c r="G71" s="11">
        <v>0</v>
      </c>
      <c r="H71" s="10">
        <v>1</v>
      </c>
      <c r="I71" s="11">
        <f t="shared" si="6"/>
        <v>0</v>
      </c>
      <c r="J71" s="11">
        <f t="shared" si="7"/>
        <v>0</v>
      </c>
      <c r="K71" s="11">
        <v>11.2</v>
      </c>
      <c r="L71" s="10">
        <f t="shared" si="8"/>
        <v>9.2323990427624989E-3</v>
      </c>
      <c r="M71">
        <f t="shared" si="9"/>
        <v>11</v>
      </c>
      <c r="N71">
        <f t="shared" si="10"/>
        <v>0</v>
      </c>
      <c r="O71">
        <f t="shared" si="11"/>
        <v>0</v>
      </c>
    </row>
    <row r="72" spans="1:15">
      <c r="A72" s="10" t="s">
        <v>68</v>
      </c>
      <c r="B72" s="10">
        <v>4110</v>
      </c>
      <c r="C72" s="60">
        <v>2.680905396</v>
      </c>
      <c r="D72" s="11">
        <v>0.41299999999999998</v>
      </c>
      <c r="E72" s="11">
        <v>48.29</v>
      </c>
      <c r="F72" s="11">
        <v>0.7</v>
      </c>
      <c r="G72" s="11">
        <v>0.09</v>
      </c>
      <c r="H72" s="10">
        <v>1</v>
      </c>
      <c r="I72" s="11">
        <f t="shared" si="6"/>
        <v>0.7</v>
      </c>
      <c r="J72" s="11">
        <f t="shared" si="7"/>
        <v>0.09</v>
      </c>
      <c r="K72" s="11">
        <v>5398.5</v>
      </c>
      <c r="L72" s="10">
        <f t="shared" si="8"/>
        <v>4.455613384131909</v>
      </c>
      <c r="M72">
        <f t="shared" si="9"/>
        <v>5496</v>
      </c>
      <c r="N72">
        <f t="shared" si="10"/>
        <v>8</v>
      </c>
      <c r="O72">
        <f t="shared" si="11"/>
        <v>1.1000000000000001</v>
      </c>
    </row>
    <row r="73" spans="1:15">
      <c r="A73" s="10" t="s">
        <v>68</v>
      </c>
      <c r="B73" s="10">
        <v>4110</v>
      </c>
      <c r="C73" s="60">
        <v>4.6814409000000001E-2</v>
      </c>
      <c r="D73" s="11">
        <v>0.25800000000000001</v>
      </c>
      <c r="E73" s="11">
        <v>48.29</v>
      </c>
      <c r="F73" s="11">
        <v>0.7</v>
      </c>
      <c r="G73" s="11">
        <v>0.09</v>
      </c>
      <c r="H73" s="10">
        <v>1</v>
      </c>
      <c r="I73" s="11">
        <f t="shared" si="6"/>
        <v>0.7</v>
      </c>
      <c r="J73" s="11">
        <f t="shared" si="7"/>
        <v>0.09</v>
      </c>
      <c r="K73" s="11">
        <v>58.9</v>
      </c>
      <c r="L73" s="10">
        <f t="shared" si="8"/>
        <v>4.8604357928114995E-2</v>
      </c>
      <c r="M73">
        <f t="shared" si="9"/>
        <v>60</v>
      </c>
      <c r="N73">
        <f t="shared" si="10"/>
        <v>0</v>
      </c>
      <c r="O73">
        <f t="shared" si="11"/>
        <v>0</v>
      </c>
    </row>
    <row r="74" spans="1:15">
      <c r="A74" s="10" t="s">
        <v>68</v>
      </c>
      <c r="B74" s="10">
        <v>3200</v>
      </c>
      <c r="C74" s="60">
        <v>5.6779229000000001E-2</v>
      </c>
      <c r="D74" s="11">
        <v>0.4</v>
      </c>
      <c r="E74" s="11">
        <v>48.29</v>
      </c>
      <c r="F74" s="11">
        <v>1.2</v>
      </c>
      <c r="G74" s="11">
        <v>6.4000000000000001E-2</v>
      </c>
      <c r="H74" s="10">
        <v>1</v>
      </c>
      <c r="I74" s="11">
        <f t="shared" si="6"/>
        <v>1.2</v>
      </c>
      <c r="J74" s="11">
        <f t="shared" si="7"/>
        <v>6.4000000000000001E-2</v>
      </c>
      <c r="K74" s="11">
        <v>110.7</v>
      </c>
      <c r="L74" s="10">
        <f t="shared" si="8"/>
        <v>9.1395632280333358E-2</v>
      </c>
      <c r="M74">
        <f t="shared" si="9"/>
        <v>113</v>
      </c>
      <c r="N74">
        <f t="shared" si="10"/>
        <v>0</v>
      </c>
      <c r="O74">
        <f t="shared" si="11"/>
        <v>0</v>
      </c>
    </row>
    <row r="75" spans="1:15">
      <c r="A75" s="10" t="s">
        <v>68</v>
      </c>
      <c r="B75" s="10">
        <v>1100</v>
      </c>
      <c r="C75" s="60">
        <v>1.58762684</v>
      </c>
      <c r="D75" s="11">
        <v>0.34200000000000003</v>
      </c>
      <c r="E75" s="11">
        <v>48.29</v>
      </c>
      <c r="F75" s="11">
        <v>1.85</v>
      </c>
      <c r="G75" s="11">
        <v>0.22</v>
      </c>
      <c r="H75" s="10">
        <v>1</v>
      </c>
      <c r="I75" s="11">
        <f t="shared" si="6"/>
        <v>1.85</v>
      </c>
      <c r="J75" s="11">
        <f t="shared" si="7"/>
        <v>0.22</v>
      </c>
      <c r="K75" s="11">
        <v>5232.8999999999996</v>
      </c>
      <c r="L75" s="10">
        <f t="shared" si="8"/>
        <v>2.1849952529526</v>
      </c>
      <c r="M75">
        <f t="shared" si="9"/>
        <v>2695</v>
      </c>
      <c r="N75">
        <f t="shared" si="10"/>
        <v>11</v>
      </c>
      <c r="O75">
        <f t="shared" si="11"/>
        <v>1.3</v>
      </c>
    </row>
    <row r="76" spans="1:15">
      <c r="A76" s="10" t="s">
        <v>68</v>
      </c>
      <c r="B76" s="10">
        <v>4110</v>
      </c>
      <c r="C76" s="60">
        <v>0.14109026099999999</v>
      </c>
      <c r="D76" s="11">
        <v>0.41299999999999998</v>
      </c>
      <c r="E76" s="11">
        <v>48.29</v>
      </c>
      <c r="F76" s="11">
        <v>0.7</v>
      </c>
      <c r="G76" s="11">
        <v>0.09</v>
      </c>
      <c r="H76" s="10">
        <v>1</v>
      </c>
      <c r="I76" s="11">
        <f t="shared" si="6"/>
        <v>0.7</v>
      </c>
      <c r="J76" s="11">
        <f t="shared" si="7"/>
        <v>0.09</v>
      </c>
      <c r="K76" s="11">
        <v>284.10000000000002</v>
      </c>
      <c r="L76" s="10">
        <f t="shared" si="8"/>
        <v>0.23448930955199745</v>
      </c>
      <c r="M76">
        <f t="shared" si="9"/>
        <v>289</v>
      </c>
      <c r="N76">
        <f t="shared" si="10"/>
        <v>0</v>
      </c>
      <c r="O76">
        <f t="shared" si="11"/>
        <v>0.1</v>
      </c>
    </row>
    <row r="77" spans="1:15">
      <c r="A77" s="10" t="s">
        <v>68</v>
      </c>
      <c r="B77" s="10">
        <v>6410</v>
      </c>
      <c r="C77" s="60">
        <v>1.7932285999999999E-2</v>
      </c>
      <c r="D77" s="11">
        <v>0.30299999999999999</v>
      </c>
      <c r="E77" s="11">
        <v>48.29</v>
      </c>
      <c r="F77" s="11">
        <v>0</v>
      </c>
      <c r="G77" s="11">
        <v>0</v>
      </c>
      <c r="H77" s="10">
        <v>1</v>
      </c>
      <c r="I77" s="11">
        <f t="shared" si="6"/>
        <v>0</v>
      </c>
      <c r="J77" s="11">
        <f t="shared" si="7"/>
        <v>0</v>
      </c>
      <c r="K77" s="11">
        <v>26.5</v>
      </c>
      <c r="L77" s="10">
        <f t="shared" si="8"/>
        <v>2.1865239796235E-2</v>
      </c>
      <c r="M77">
        <f t="shared" si="9"/>
        <v>27</v>
      </c>
      <c r="N77">
        <f t="shared" si="10"/>
        <v>0</v>
      </c>
      <c r="O77">
        <f t="shared" si="11"/>
        <v>0</v>
      </c>
    </row>
    <row r="78" spans="1:15">
      <c r="A78" s="10" t="s">
        <v>68</v>
      </c>
      <c r="B78" s="10">
        <v>4110</v>
      </c>
      <c r="C78" s="60">
        <v>6.4671957000000002E-2</v>
      </c>
      <c r="D78" s="11">
        <v>0.41299999999999998</v>
      </c>
      <c r="E78" s="11">
        <v>48.29</v>
      </c>
      <c r="F78" s="11">
        <v>0.7</v>
      </c>
      <c r="G78" s="11">
        <v>0.09</v>
      </c>
      <c r="H78" s="10">
        <v>1</v>
      </c>
      <c r="I78" s="11">
        <f t="shared" si="6"/>
        <v>0.7</v>
      </c>
      <c r="J78" s="11">
        <f t="shared" si="7"/>
        <v>0.09</v>
      </c>
      <c r="K78" s="11">
        <v>130.19999999999999</v>
      </c>
      <c r="L78" s="10">
        <f t="shared" si="8"/>
        <v>0.10748355298815748</v>
      </c>
      <c r="M78">
        <f t="shared" si="9"/>
        <v>133</v>
      </c>
      <c r="N78">
        <f t="shared" si="10"/>
        <v>0</v>
      </c>
      <c r="O78">
        <f t="shared" si="11"/>
        <v>0</v>
      </c>
    </row>
    <row r="79" spans="1:15">
      <c r="A79" s="10" t="s">
        <v>68</v>
      </c>
      <c r="B79" s="10">
        <v>3200</v>
      </c>
      <c r="C79" s="60">
        <v>0.11349068399999999</v>
      </c>
      <c r="D79" s="11">
        <v>0.4</v>
      </c>
      <c r="E79" s="11">
        <v>48.29</v>
      </c>
      <c r="F79" s="11">
        <v>1.2</v>
      </c>
      <c r="G79" s="11">
        <v>6.4000000000000001E-2</v>
      </c>
      <c r="H79" s="10">
        <v>1</v>
      </c>
      <c r="I79" s="11">
        <f t="shared" si="6"/>
        <v>1.2</v>
      </c>
      <c r="J79" s="11">
        <f t="shared" si="7"/>
        <v>6.4000000000000001E-2</v>
      </c>
      <c r="K79" s="11">
        <v>221.3</v>
      </c>
      <c r="L79" s="10">
        <f t="shared" si="8"/>
        <v>0.18268217101200002</v>
      </c>
      <c r="M79">
        <f t="shared" si="9"/>
        <v>225</v>
      </c>
      <c r="N79">
        <f t="shared" si="10"/>
        <v>1</v>
      </c>
      <c r="O79">
        <f t="shared" si="11"/>
        <v>0</v>
      </c>
    </row>
    <row r="80" spans="1:15">
      <c r="A80" s="10" t="s">
        <v>68</v>
      </c>
      <c r="B80" s="10">
        <v>6410</v>
      </c>
      <c r="C80" s="60">
        <v>1.5520974999999999E-2</v>
      </c>
      <c r="D80" s="11">
        <v>0.30299999999999999</v>
      </c>
      <c r="E80" s="11">
        <v>48.29</v>
      </c>
      <c r="F80" s="11">
        <v>0</v>
      </c>
      <c r="G80" s="11">
        <v>0</v>
      </c>
      <c r="H80" s="10">
        <v>1</v>
      </c>
      <c r="I80" s="11">
        <f t="shared" si="6"/>
        <v>0</v>
      </c>
      <c r="J80" s="11">
        <f t="shared" si="7"/>
        <v>0</v>
      </c>
      <c r="K80" s="11">
        <v>22.9</v>
      </c>
      <c r="L80" s="10">
        <f t="shared" si="8"/>
        <v>1.8925074039437498E-2</v>
      </c>
      <c r="M80">
        <f t="shared" si="9"/>
        <v>23</v>
      </c>
      <c r="N80">
        <f t="shared" si="10"/>
        <v>0</v>
      </c>
      <c r="O80">
        <f t="shared" si="11"/>
        <v>0</v>
      </c>
    </row>
    <row r="81" spans="1:15">
      <c r="A81" s="10" t="s">
        <v>68</v>
      </c>
      <c r="B81" s="10">
        <v>4110</v>
      </c>
      <c r="C81" s="60">
        <v>1.6082855359999999</v>
      </c>
      <c r="D81" s="11">
        <v>0.41299999999999998</v>
      </c>
      <c r="E81" s="11">
        <v>48.29</v>
      </c>
      <c r="F81" s="11">
        <v>0.7</v>
      </c>
      <c r="G81" s="11">
        <v>0.09</v>
      </c>
      <c r="H81" s="10">
        <v>1</v>
      </c>
      <c r="I81" s="11">
        <f t="shared" si="6"/>
        <v>0.7</v>
      </c>
      <c r="J81" s="11">
        <f t="shared" si="7"/>
        <v>0.09</v>
      </c>
      <c r="K81" s="11">
        <v>3238.6</v>
      </c>
      <c r="L81" s="10">
        <f t="shared" si="8"/>
        <v>2.6729397353592259</v>
      </c>
      <c r="M81">
        <f t="shared" si="9"/>
        <v>3297</v>
      </c>
      <c r="N81">
        <f t="shared" si="10"/>
        <v>5</v>
      </c>
      <c r="O81">
        <f t="shared" si="11"/>
        <v>0.7</v>
      </c>
    </row>
    <row r="82" spans="1:15">
      <c r="A82" s="10" t="s">
        <v>68</v>
      </c>
      <c r="B82" s="10">
        <v>4110</v>
      </c>
      <c r="C82" s="60">
        <v>8.4058681999999996E-2</v>
      </c>
      <c r="D82" s="11">
        <v>0.41299999999999998</v>
      </c>
      <c r="E82" s="11">
        <v>48.29</v>
      </c>
      <c r="F82" s="11">
        <v>0.7</v>
      </c>
      <c r="G82" s="11">
        <v>0.09</v>
      </c>
      <c r="H82" s="10">
        <v>1</v>
      </c>
      <c r="I82" s="11">
        <f t="shared" si="6"/>
        <v>0.7</v>
      </c>
      <c r="J82" s="11">
        <f t="shared" si="7"/>
        <v>0.09</v>
      </c>
      <c r="K82" s="11">
        <v>169.3</v>
      </c>
      <c r="L82" s="10">
        <f t="shared" si="8"/>
        <v>0.13970391835926163</v>
      </c>
      <c r="M82">
        <f t="shared" si="9"/>
        <v>172</v>
      </c>
      <c r="N82">
        <f t="shared" si="10"/>
        <v>0</v>
      </c>
      <c r="O82">
        <f t="shared" si="11"/>
        <v>0</v>
      </c>
    </row>
    <row r="83" spans="1:15">
      <c r="A83" s="10" t="s">
        <v>68</v>
      </c>
      <c r="B83" s="10">
        <v>4110</v>
      </c>
      <c r="C83" s="60">
        <v>3.5617217E-2</v>
      </c>
      <c r="D83" s="11">
        <v>0.41299999999999998</v>
      </c>
      <c r="E83" s="11">
        <v>48.29</v>
      </c>
      <c r="F83" s="11">
        <v>0.7</v>
      </c>
      <c r="G83" s="11">
        <v>0.09</v>
      </c>
      <c r="H83" s="10">
        <v>1</v>
      </c>
      <c r="I83" s="11">
        <f t="shared" si="6"/>
        <v>0.7</v>
      </c>
      <c r="J83" s="11">
        <f t="shared" si="7"/>
        <v>0.09</v>
      </c>
      <c r="K83" s="11">
        <v>71.7</v>
      </c>
      <c r="L83" s="10">
        <f t="shared" si="8"/>
        <v>5.9195131990674159E-2</v>
      </c>
      <c r="M83">
        <f t="shared" si="9"/>
        <v>73</v>
      </c>
      <c r="N83">
        <f t="shared" si="10"/>
        <v>0</v>
      </c>
      <c r="O83">
        <f t="shared" si="11"/>
        <v>0</v>
      </c>
    </row>
    <row r="84" spans="1:15">
      <c r="A84" s="10" t="s">
        <v>68</v>
      </c>
      <c r="B84" s="10">
        <v>3200</v>
      </c>
      <c r="C84" s="60">
        <v>9.5223119999999998E-3</v>
      </c>
      <c r="D84" s="11">
        <v>0.4</v>
      </c>
      <c r="E84" s="11">
        <v>48.29</v>
      </c>
      <c r="F84" s="11">
        <v>1.2</v>
      </c>
      <c r="G84" s="11">
        <v>6.4000000000000001E-2</v>
      </c>
      <c r="H84" s="10">
        <v>1</v>
      </c>
      <c r="I84" s="11">
        <f t="shared" si="6"/>
        <v>1.2</v>
      </c>
      <c r="J84" s="11">
        <f t="shared" si="7"/>
        <v>6.4000000000000001E-2</v>
      </c>
      <c r="K84" s="11">
        <v>18.600000000000001</v>
      </c>
      <c r="L84" s="10">
        <f t="shared" si="8"/>
        <v>1.5327748216000003E-2</v>
      </c>
      <c r="M84">
        <f t="shared" si="9"/>
        <v>19</v>
      </c>
      <c r="N84">
        <f t="shared" si="10"/>
        <v>0</v>
      </c>
      <c r="O84">
        <f t="shared" si="11"/>
        <v>0</v>
      </c>
    </row>
    <row r="85" spans="1:15">
      <c r="A85" s="10" t="s">
        <v>68</v>
      </c>
      <c r="B85" s="10">
        <v>6410</v>
      </c>
      <c r="C85" s="60">
        <v>2.7167183480000001</v>
      </c>
      <c r="D85" s="11">
        <v>0.30299999999999999</v>
      </c>
      <c r="E85" s="11">
        <v>48.29</v>
      </c>
      <c r="F85" s="11">
        <v>0</v>
      </c>
      <c r="G85" s="11">
        <v>0</v>
      </c>
      <c r="H85" s="10">
        <v>1</v>
      </c>
      <c r="I85" s="11">
        <f t="shared" si="6"/>
        <v>0</v>
      </c>
      <c r="J85" s="11">
        <f t="shared" si="7"/>
        <v>0</v>
      </c>
      <c r="K85" s="11">
        <v>4013.6</v>
      </c>
      <c r="L85" s="10">
        <f t="shared" si="8"/>
        <v>3.3125558078792299</v>
      </c>
      <c r="M85">
        <f t="shared" si="9"/>
        <v>4086</v>
      </c>
      <c r="N85">
        <f t="shared" si="10"/>
        <v>0</v>
      </c>
      <c r="O85">
        <f t="shared" si="11"/>
        <v>0</v>
      </c>
    </row>
    <row r="86" spans="1:15">
      <c r="A86" s="10" t="s">
        <v>68</v>
      </c>
      <c r="B86" s="10">
        <v>4110</v>
      </c>
      <c r="C86" s="60">
        <v>0.26414999900000002</v>
      </c>
      <c r="D86" s="11">
        <v>0.41299999999999998</v>
      </c>
      <c r="E86" s="11">
        <v>48.29</v>
      </c>
      <c r="F86" s="11">
        <v>0.7</v>
      </c>
      <c r="G86" s="11">
        <v>0.09</v>
      </c>
      <c r="H86" s="10">
        <v>1</v>
      </c>
      <c r="I86" s="11">
        <f t="shared" si="6"/>
        <v>0.7</v>
      </c>
      <c r="J86" s="11">
        <f t="shared" si="7"/>
        <v>0.09</v>
      </c>
      <c r="K86" s="11">
        <v>531.9</v>
      </c>
      <c r="L86" s="10">
        <f t="shared" si="8"/>
        <v>0.4390122354630191</v>
      </c>
      <c r="M86">
        <f t="shared" si="9"/>
        <v>542</v>
      </c>
      <c r="N86">
        <f t="shared" si="10"/>
        <v>1</v>
      </c>
      <c r="O86">
        <f t="shared" si="11"/>
        <v>0.1</v>
      </c>
    </row>
    <row r="87" spans="1:15">
      <c r="A87" s="10" t="s">
        <v>68</v>
      </c>
      <c r="B87" s="10">
        <v>6410</v>
      </c>
      <c r="C87" s="60">
        <v>0.32355561799999999</v>
      </c>
      <c r="D87" s="11">
        <v>0.30299999999999999</v>
      </c>
      <c r="E87" s="11">
        <v>48.29</v>
      </c>
      <c r="F87" s="11">
        <v>0</v>
      </c>
      <c r="G87" s="11">
        <v>0</v>
      </c>
      <c r="H87" s="10">
        <v>1</v>
      </c>
      <c r="I87" s="11">
        <f t="shared" si="6"/>
        <v>0</v>
      </c>
      <c r="J87" s="11">
        <f t="shared" si="7"/>
        <v>0</v>
      </c>
      <c r="K87" s="11">
        <v>478</v>
      </c>
      <c r="L87" s="10">
        <f t="shared" si="8"/>
        <v>0.39451864502880496</v>
      </c>
      <c r="M87">
        <f t="shared" si="9"/>
        <v>487</v>
      </c>
      <c r="N87">
        <f t="shared" si="10"/>
        <v>0</v>
      </c>
      <c r="O87">
        <f t="shared" si="11"/>
        <v>0</v>
      </c>
    </row>
    <row r="88" spans="1:15">
      <c r="A88" s="10" t="s">
        <v>68</v>
      </c>
      <c r="B88" s="10">
        <v>4110</v>
      </c>
      <c r="C88" s="60">
        <v>3.1035904830000001</v>
      </c>
      <c r="D88" s="11">
        <v>0.41299999999999998</v>
      </c>
      <c r="E88" s="11">
        <v>48.29</v>
      </c>
      <c r="F88" s="11">
        <v>0.7</v>
      </c>
      <c r="G88" s="11">
        <v>0.09</v>
      </c>
      <c r="H88" s="10">
        <v>1</v>
      </c>
      <c r="I88" s="11">
        <f t="shared" si="6"/>
        <v>0.7</v>
      </c>
      <c r="J88" s="11">
        <f t="shared" si="7"/>
        <v>0.09</v>
      </c>
      <c r="K88" s="11">
        <v>6249.7</v>
      </c>
      <c r="L88" s="10">
        <f t="shared" si="8"/>
        <v>5.1581078972617416</v>
      </c>
      <c r="M88">
        <f t="shared" si="9"/>
        <v>6362</v>
      </c>
      <c r="N88">
        <f t="shared" si="10"/>
        <v>10</v>
      </c>
      <c r="O88">
        <f t="shared" si="11"/>
        <v>1.3</v>
      </c>
    </row>
    <row r="89" spans="1:15">
      <c r="A89" s="10" t="s">
        <v>68</v>
      </c>
      <c r="B89" s="10">
        <v>5200</v>
      </c>
      <c r="C89" s="60">
        <v>2.7355355029999999</v>
      </c>
      <c r="D89" s="11">
        <v>0.5</v>
      </c>
      <c r="E89" s="11">
        <v>48.29</v>
      </c>
      <c r="F89" s="11">
        <v>0.6</v>
      </c>
      <c r="G89" s="11">
        <v>0.11</v>
      </c>
      <c r="H89" s="10">
        <v>1</v>
      </c>
      <c r="I89" s="11">
        <f t="shared" si="6"/>
        <v>0.6</v>
      </c>
      <c r="J89" s="11">
        <f t="shared" si="7"/>
        <v>0.11</v>
      </c>
      <c r="K89" s="11">
        <v>6668.9</v>
      </c>
      <c r="L89" s="10">
        <f t="shared" si="8"/>
        <v>5.5041253933279171</v>
      </c>
      <c r="M89">
        <f t="shared" si="9"/>
        <v>6789</v>
      </c>
      <c r="N89">
        <f t="shared" si="10"/>
        <v>9</v>
      </c>
      <c r="O89">
        <f t="shared" si="11"/>
        <v>1.6</v>
      </c>
    </row>
    <row r="90" spans="1:15">
      <c r="A90" s="10" t="s">
        <v>68</v>
      </c>
      <c r="B90" s="10">
        <v>5200</v>
      </c>
      <c r="C90" s="60">
        <v>0.33491399799999999</v>
      </c>
      <c r="D90" s="11">
        <v>0.5</v>
      </c>
      <c r="E90" s="11">
        <v>48.29</v>
      </c>
      <c r="F90" s="11">
        <v>0.6</v>
      </c>
      <c r="G90" s="11">
        <v>0.11</v>
      </c>
      <c r="H90" s="10">
        <v>1</v>
      </c>
      <c r="I90" s="11">
        <f t="shared" si="6"/>
        <v>0.6</v>
      </c>
      <c r="J90" s="11">
        <f t="shared" si="7"/>
        <v>0.11</v>
      </c>
      <c r="K90" s="11">
        <v>816.5</v>
      </c>
      <c r="L90" s="10">
        <f t="shared" si="8"/>
        <v>0.67387487347583319</v>
      </c>
      <c r="M90">
        <f t="shared" si="9"/>
        <v>831</v>
      </c>
      <c r="N90">
        <f t="shared" si="10"/>
        <v>1</v>
      </c>
      <c r="O90">
        <f t="shared" si="11"/>
        <v>0.2</v>
      </c>
    </row>
    <row r="91" spans="1:15">
      <c r="A91" s="10" t="s">
        <v>68</v>
      </c>
      <c r="B91" s="10">
        <v>6410</v>
      </c>
      <c r="C91" s="60">
        <v>5.5239718E-2</v>
      </c>
      <c r="D91" s="11">
        <v>0.30299999999999999</v>
      </c>
      <c r="E91" s="11">
        <v>48.29</v>
      </c>
      <c r="F91" s="11">
        <v>0</v>
      </c>
      <c r="G91" s="11">
        <v>0</v>
      </c>
      <c r="H91" s="10">
        <v>1</v>
      </c>
      <c r="I91" s="11">
        <f t="shared" si="6"/>
        <v>0</v>
      </c>
      <c r="J91" s="11">
        <f t="shared" si="7"/>
        <v>0</v>
      </c>
      <c r="K91" s="11">
        <v>81.599999999999994</v>
      </c>
      <c r="L91" s="10">
        <f t="shared" si="8"/>
        <v>6.7355031051054989E-2</v>
      </c>
      <c r="M91">
        <f t="shared" si="9"/>
        <v>83</v>
      </c>
      <c r="N91">
        <f t="shared" si="10"/>
        <v>0</v>
      </c>
      <c r="O91">
        <f t="shared" si="11"/>
        <v>0</v>
      </c>
    </row>
    <row r="92" spans="1:15">
      <c r="A92" s="10" t="s">
        <v>68</v>
      </c>
      <c r="B92" s="10">
        <v>6410</v>
      </c>
      <c r="C92" s="60">
        <v>8.4907239999999998E-3</v>
      </c>
      <c r="D92" s="11">
        <v>0.30299999999999999</v>
      </c>
      <c r="E92" s="11">
        <v>48.29</v>
      </c>
      <c r="F92" s="11">
        <v>0</v>
      </c>
      <c r="G92" s="11">
        <v>0</v>
      </c>
      <c r="H92" s="10">
        <v>1</v>
      </c>
      <c r="I92" s="11">
        <f t="shared" si="6"/>
        <v>0</v>
      </c>
      <c r="J92" s="11">
        <f t="shared" si="7"/>
        <v>0</v>
      </c>
      <c r="K92" s="11">
        <v>12.5</v>
      </c>
      <c r="L92" s="10">
        <f t="shared" si="8"/>
        <v>1.035293081449E-2</v>
      </c>
      <c r="M92">
        <f t="shared" si="9"/>
        <v>13</v>
      </c>
      <c r="N92">
        <f t="shared" si="10"/>
        <v>0</v>
      </c>
      <c r="O92">
        <f t="shared" si="11"/>
        <v>0</v>
      </c>
    </row>
    <row r="93" spans="1:15">
      <c r="A93" s="10" t="s">
        <v>68</v>
      </c>
      <c r="B93" s="10">
        <v>6410</v>
      </c>
      <c r="C93" s="60">
        <v>6.3967360000000001E-3</v>
      </c>
      <c r="D93" s="11">
        <v>0.30299999999999999</v>
      </c>
      <c r="E93" s="11">
        <v>48.29</v>
      </c>
      <c r="F93" s="11">
        <v>0</v>
      </c>
      <c r="G93" s="11">
        <v>0</v>
      </c>
      <c r="H93" s="10">
        <v>1</v>
      </c>
      <c r="I93" s="11">
        <f t="shared" si="6"/>
        <v>0</v>
      </c>
      <c r="J93" s="11">
        <f t="shared" si="7"/>
        <v>0</v>
      </c>
      <c r="K93" s="11">
        <v>9.4</v>
      </c>
      <c r="L93" s="10">
        <f t="shared" si="8"/>
        <v>7.7996841313599996E-3</v>
      </c>
      <c r="M93">
        <f t="shared" si="9"/>
        <v>10</v>
      </c>
      <c r="N93">
        <f t="shared" si="10"/>
        <v>0</v>
      </c>
      <c r="O93">
        <f t="shared" si="11"/>
        <v>0</v>
      </c>
    </row>
    <row r="94" spans="1:15">
      <c r="A94" s="10" t="s">
        <v>68</v>
      </c>
      <c r="B94" s="10">
        <v>6410</v>
      </c>
      <c r="C94" s="60">
        <v>0.12190258399999999</v>
      </c>
      <c r="D94" s="11">
        <v>0.30299999999999999</v>
      </c>
      <c r="E94" s="11">
        <v>48.29</v>
      </c>
      <c r="F94" s="11">
        <v>0</v>
      </c>
      <c r="G94" s="11">
        <v>0</v>
      </c>
      <c r="H94" s="10">
        <v>1</v>
      </c>
      <c r="I94" s="11">
        <f t="shared" si="6"/>
        <v>0</v>
      </c>
      <c r="J94" s="11">
        <f t="shared" si="7"/>
        <v>0</v>
      </c>
      <c r="K94" s="11">
        <v>180.1</v>
      </c>
      <c r="L94" s="10">
        <f t="shared" si="8"/>
        <v>0.14863856347933999</v>
      </c>
      <c r="M94">
        <f t="shared" si="9"/>
        <v>183</v>
      </c>
      <c r="N94">
        <f t="shared" si="10"/>
        <v>0</v>
      </c>
      <c r="O94">
        <f t="shared" si="11"/>
        <v>0</v>
      </c>
    </row>
    <row r="95" spans="1:15">
      <c r="A95" s="10" t="s">
        <v>68</v>
      </c>
      <c r="B95" s="10">
        <v>3200</v>
      </c>
      <c r="C95" s="60">
        <v>3.6692751000000003E-2</v>
      </c>
      <c r="D95" s="11">
        <v>0.4</v>
      </c>
      <c r="E95" s="11">
        <v>48.29</v>
      </c>
      <c r="F95" s="11">
        <v>1.2</v>
      </c>
      <c r="G95" s="11">
        <v>6.4000000000000001E-2</v>
      </c>
      <c r="H95" s="10">
        <v>1</v>
      </c>
      <c r="I95" s="11">
        <f t="shared" si="6"/>
        <v>1.2</v>
      </c>
      <c r="J95" s="11">
        <f t="shared" si="7"/>
        <v>6.4000000000000001E-2</v>
      </c>
      <c r="K95" s="11">
        <v>71.599999999999994</v>
      </c>
      <c r="L95" s="10">
        <f t="shared" si="8"/>
        <v>5.9063098193000013E-2</v>
      </c>
      <c r="M95">
        <f t="shared" si="9"/>
        <v>73</v>
      </c>
      <c r="N95">
        <f t="shared" si="10"/>
        <v>0</v>
      </c>
      <c r="O95">
        <f t="shared" si="11"/>
        <v>0</v>
      </c>
    </row>
    <row r="96" spans="1:15">
      <c r="A96" s="10" t="s">
        <v>68</v>
      </c>
      <c r="B96" s="10">
        <v>4110</v>
      </c>
      <c r="C96" s="60">
        <v>0.24737436099999999</v>
      </c>
      <c r="D96" s="11">
        <v>0.41299999999999998</v>
      </c>
      <c r="E96" s="11">
        <v>48.29</v>
      </c>
      <c r="F96" s="11">
        <v>0.7</v>
      </c>
      <c r="G96" s="11">
        <v>0.09</v>
      </c>
      <c r="H96" s="10">
        <v>1</v>
      </c>
      <c r="I96" s="11">
        <f t="shared" si="6"/>
        <v>0.7</v>
      </c>
      <c r="J96" s="11">
        <f t="shared" si="7"/>
        <v>0.09</v>
      </c>
      <c r="K96" s="11">
        <v>498.1</v>
      </c>
      <c r="L96" s="10">
        <f t="shared" si="8"/>
        <v>0.41113144664008078</v>
      </c>
      <c r="M96">
        <f t="shared" si="9"/>
        <v>507</v>
      </c>
      <c r="N96">
        <f t="shared" si="10"/>
        <v>1</v>
      </c>
      <c r="O96">
        <f t="shared" si="11"/>
        <v>0.1</v>
      </c>
    </row>
    <row r="97" spans="1:15">
      <c r="A97" s="10" t="s">
        <v>68</v>
      </c>
      <c r="B97" s="10">
        <v>6410</v>
      </c>
      <c r="C97" s="60">
        <v>0.202623255</v>
      </c>
      <c r="D97" s="11">
        <v>0.30299999999999999</v>
      </c>
      <c r="E97" s="11">
        <v>48.29</v>
      </c>
      <c r="F97" s="11">
        <v>0</v>
      </c>
      <c r="G97" s="11">
        <v>0</v>
      </c>
      <c r="H97" s="10">
        <v>1</v>
      </c>
      <c r="I97" s="11">
        <f t="shared" si="6"/>
        <v>0</v>
      </c>
      <c r="J97" s="11">
        <f t="shared" si="7"/>
        <v>0</v>
      </c>
      <c r="K97" s="11">
        <v>299.39999999999998</v>
      </c>
      <c r="L97" s="10">
        <f t="shared" si="8"/>
        <v>0.24706309384473749</v>
      </c>
      <c r="M97">
        <f t="shared" si="9"/>
        <v>305</v>
      </c>
      <c r="N97">
        <f t="shared" si="10"/>
        <v>0</v>
      </c>
      <c r="O97">
        <f t="shared" si="11"/>
        <v>0</v>
      </c>
    </row>
    <row r="98" spans="1:15">
      <c r="A98" s="10" t="s">
        <v>68</v>
      </c>
      <c r="B98" s="10">
        <v>1100</v>
      </c>
      <c r="C98" s="60">
        <v>0.70528255299999998</v>
      </c>
      <c r="D98" s="11">
        <v>0.34200000000000003</v>
      </c>
      <c r="E98" s="11">
        <v>48.29</v>
      </c>
      <c r="F98" s="11">
        <v>1.85</v>
      </c>
      <c r="G98" s="11">
        <v>0.22</v>
      </c>
      <c r="H98" s="10">
        <v>1</v>
      </c>
      <c r="I98" s="11">
        <f t="shared" si="6"/>
        <v>1.85</v>
      </c>
      <c r="J98" s="11">
        <f t="shared" si="7"/>
        <v>0.22</v>
      </c>
      <c r="K98" s="11">
        <v>1176</v>
      </c>
      <c r="L98" s="10">
        <f t="shared" si="8"/>
        <v>0.970655692804545</v>
      </c>
      <c r="M98">
        <f t="shared" si="9"/>
        <v>1197</v>
      </c>
      <c r="N98">
        <f t="shared" si="10"/>
        <v>5</v>
      </c>
      <c r="O98">
        <f t="shared" si="11"/>
        <v>0.6</v>
      </c>
    </row>
    <row r="99" spans="1:15">
      <c r="A99" s="10" t="s">
        <v>68</v>
      </c>
      <c r="B99" s="10">
        <v>5200</v>
      </c>
      <c r="C99" s="60">
        <v>12.592266839000001</v>
      </c>
      <c r="D99" s="11">
        <v>0.5</v>
      </c>
      <c r="E99" s="11">
        <v>48.29</v>
      </c>
      <c r="F99" s="11">
        <v>0.6</v>
      </c>
      <c r="G99" s="11">
        <v>0.11</v>
      </c>
      <c r="H99" s="10">
        <v>1</v>
      </c>
      <c r="I99" s="11">
        <f t="shared" si="6"/>
        <v>0.6</v>
      </c>
      <c r="J99" s="11">
        <f t="shared" si="7"/>
        <v>0.11</v>
      </c>
      <c r="K99" s="11">
        <v>30698.400000000001</v>
      </c>
      <c r="L99" s="10">
        <f t="shared" si="8"/>
        <v>25.336690235637917</v>
      </c>
      <c r="M99">
        <f t="shared" si="9"/>
        <v>31252</v>
      </c>
      <c r="N99">
        <f t="shared" si="10"/>
        <v>41</v>
      </c>
      <c r="O99">
        <f t="shared" si="11"/>
        <v>7.6</v>
      </c>
    </row>
    <row r="100" spans="1:15">
      <c r="A100" s="10" t="s">
        <v>68</v>
      </c>
      <c r="B100" s="10">
        <v>3200</v>
      </c>
      <c r="C100" s="60">
        <v>1.3280232750000001</v>
      </c>
      <c r="D100" s="11">
        <v>0.4</v>
      </c>
      <c r="E100" s="11">
        <v>48.29</v>
      </c>
      <c r="F100" s="11">
        <v>1.2</v>
      </c>
      <c r="G100" s="11">
        <v>6.4000000000000001E-2</v>
      </c>
      <c r="H100" s="10">
        <v>1</v>
      </c>
      <c r="I100" s="11">
        <f t="shared" si="6"/>
        <v>1.2</v>
      </c>
      <c r="J100" s="11">
        <f t="shared" si="7"/>
        <v>6.4000000000000001E-2</v>
      </c>
      <c r="K100" s="11">
        <v>2590.1</v>
      </c>
      <c r="L100" s="10">
        <f t="shared" si="8"/>
        <v>2.1376747983250004</v>
      </c>
      <c r="M100">
        <f t="shared" si="9"/>
        <v>2637</v>
      </c>
      <c r="N100">
        <f t="shared" si="10"/>
        <v>7</v>
      </c>
      <c r="O100">
        <f t="shared" si="11"/>
        <v>0.4</v>
      </c>
    </row>
    <row r="101" spans="1:15">
      <c r="A101" s="10" t="s">
        <v>68</v>
      </c>
      <c r="B101" s="10">
        <v>4110</v>
      </c>
      <c r="C101" s="60">
        <v>0.28671628599999999</v>
      </c>
      <c r="D101" s="11">
        <v>0.41299999999999998</v>
      </c>
      <c r="E101" s="11">
        <v>48.29</v>
      </c>
      <c r="F101" s="11">
        <v>0.7</v>
      </c>
      <c r="G101" s="11">
        <v>0.09</v>
      </c>
      <c r="H101" s="10">
        <v>1</v>
      </c>
      <c r="I101" s="11">
        <f t="shared" si="6"/>
        <v>0.7</v>
      </c>
      <c r="J101" s="11">
        <f t="shared" si="7"/>
        <v>0.09</v>
      </c>
      <c r="K101" s="11">
        <v>577.4</v>
      </c>
      <c r="L101" s="10">
        <f t="shared" si="8"/>
        <v>0.47651697193651826</v>
      </c>
      <c r="M101">
        <f t="shared" si="9"/>
        <v>588</v>
      </c>
      <c r="N101">
        <f t="shared" si="10"/>
        <v>1</v>
      </c>
      <c r="O101">
        <f t="shared" si="11"/>
        <v>0.1</v>
      </c>
    </row>
    <row r="102" spans="1:15">
      <c r="A102" s="10" t="s">
        <v>68</v>
      </c>
      <c r="B102" s="10">
        <v>6410</v>
      </c>
      <c r="C102" s="60">
        <v>0.15853040700000001</v>
      </c>
      <c r="D102" s="11">
        <v>0.30299999999999999</v>
      </c>
      <c r="E102" s="11">
        <v>48.29</v>
      </c>
      <c r="F102" s="11">
        <v>0</v>
      </c>
      <c r="G102" s="11">
        <v>0</v>
      </c>
      <c r="H102" s="10">
        <v>1</v>
      </c>
      <c r="I102" s="11">
        <f t="shared" si="6"/>
        <v>0</v>
      </c>
      <c r="J102" s="11">
        <f t="shared" si="7"/>
        <v>0</v>
      </c>
      <c r="K102" s="11">
        <v>234.2</v>
      </c>
      <c r="L102" s="10">
        <f t="shared" si="8"/>
        <v>0.19329969218925749</v>
      </c>
      <c r="M102">
        <f t="shared" si="9"/>
        <v>238</v>
      </c>
      <c r="N102">
        <f t="shared" si="10"/>
        <v>0</v>
      </c>
      <c r="O102">
        <f t="shared" si="11"/>
        <v>0</v>
      </c>
    </row>
    <row r="103" spans="1:15">
      <c r="A103" s="10" t="s">
        <v>68</v>
      </c>
      <c r="B103" s="10">
        <v>4110</v>
      </c>
      <c r="C103" s="60">
        <v>0.32355920100000002</v>
      </c>
      <c r="D103" s="11">
        <v>0.41299999999999998</v>
      </c>
      <c r="E103" s="11">
        <v>48.29</v>
      </c>
      <c r="F103" s="11">
        <v>0.7</v>
      </c>
      <c r="G103" s="11">
        <v>0.09</v>
      </c>
      <c r="H103" s="10">
        <v>1</v>
      </c>
      <c r="I103" s="11">
        <f t="shared" si="6"/>
        <v>0.7</v>
      </c>
      <c r="J103" s="11">
        <f t="shared" si="7"/>
        <v>0.09</v>
      </c>
      <c r="K103" s="11">
        <v>651.6</v>
      </c>
      <c r="L103" s="10">
        <f t="shared" si="8"/>
        <v>0.5377491905106474</v>
      </c>
      <c r="M103">
        <f t="shared" si="9"/>
        <v>663</v>
      </c>
      <c r="N103">
        <f t="shared" si="10"/>
        <v>1</v>
      </c>
      <c r="O103">
        <f t="shared" si="11"/>
        <v>0.1</v>
      </c>
    </row>
    <row r="104" spans="1:15">
      <c r="A104" s="10" t="s">
        <v>68</v>
      </c>
      <c r="B104" s="10">
        <v>6410</v>
      </c>
      <c r="C104" s="60">
        <v>5.1857150330000001</v>
      </c>
      <c r="D104" s="11">
        <v>0.30299999999999999</v>
      </c>
      <c r="E104" s="11">
        <v>48.29</v>
      </c>
      <c r="F104" s="11">
        <v>0</v>
      </c>
      <c r="G104" s="11">
        <v>0</v>
      </c>
      <c r="H104" s="10">
        <v>1</v>
      </c>
      <c r="I104" s="11">
        <f t="shared" si="6"/>
        <v>0</v>
      </c>
      <c r="J104" s="11">
        <f t="shared" si="7"/>
        <v>0</v>
      </c>
      <c r="K104" s="11">
        <v>7661.2</v>
      </c>
      <c r="L104" s="10">
        <f t="shared" si="8"/>
        <v>6.3230590183251429</v>
      </c>
      <c r="M104">
        <f t="shared" si="9"/>
        <v>7799</v>
      </c>
      <c r="N104">
        <f t="shared" si="10"/>
        <v>0</v>
      </c>
      <c r="O104">
        <f t="shared" si="11"/>
        <v>0</v>
      </c>
    </row>
    <row r="105" spans="1:15">
      <c r="A105" s="10" t="s">
        <v>68</v>
      </c>
      <c r="B105" s="10">
        <v>4110</v>
      </c>
      <c r="C105" s="60">
        <v>7.8440433000000004E-2</v>
      </c>
      <c r="D105" s="11">
        <v>0.41299999999999998</v>
      </c>
      <c r="E105" s="11">
        <v>48.29</v>
      </c>
      <c r="F105" s="11">
        <v>0.7</v>
      </c>
      <c r="G105" s="11">
        <v>0.09</v>
      </c>
      <c r="H105" s="10">
        <v>1</v>
      </c>
      <c r="I105" s="11">
        <f t="shared" si="6"/>
        <v>0.7</v>
      </c>
      <c r="J105" s="11">
        <f t="shared" si="7"/>
        <v>0.09</v>
      </c>
      <c r="K105" s="11">
        <v>158</v>
      </c>
      <c r="L105" s="10">
        <f t="shared" si="8"/>
        <v>0.13036649620436749</v>
      </c>
      <c r="M105">
        <f t="shared" si="9"/>
        <v>161</v>
      </c>
      <c r="N105">
        <f t="shared" si="10"/>
        <v>0</v>
      </c>
      <c r="O105">
        <f t="shared" si="11"/>
        <v>0</v>
      </c>
    </row>
    <row r="106" spans="1:15">
      <c r="A106" s="10" t="s">
        <v>68</v>
      </c>
      <c r="B106" s="10">
        <v>3200</v>
      </c>
      <c r="C106" s="60">
        <v>4.1532925999999998E-2</v>
      </c>
      <c r="D106" s="11">
        <v>0.4</v>
      </c>
      <c r="E106" s="11">
        <v>48.29</v>
      </c>
      <c r="F106" s="11">
        <v>1.2</v>
      </c>
      <c r="G106" s="11">
        <v>6.4000000000000001E-2</v>
      </c>
      <c r="H106" s="10">
        <v>1</v>
      </c>
      <c r="I106" s="11">
        <f t="shared" si="6"/>
        <v>1.2</v>
      </c>
      <c r="J106" s="11">
        <f t="shared" si="7"/>
        <v>6.4000000000000001E-2</v>
      </c>
      <c r="K106" s="11">
        <v>81</v>
      </c>
      <c r="L106" s="10">
        <f t="shared" si="8"/>
        <v>6.6854166551333347E-2</v>
      </c>
      <c r="M106">
        <f t="shared" si="9"/>
        <v>82</v>
      </c>
      <c r="N106">
        <f t="shared" si="10"/>
        <v>0</v>
      </c>
      <c r="O106">
        <f t="shared" si="11"/>
        <v>0</v>
      </c>
    </row>
    <row r="107" spans="1:15">
      <c r="A107" s="10" t="s">
        <v>68</v>
      </c>
      <c r="B107" s="10">
        <v>4110</v>
      </c>
      <c r="C107" s="60">
        <v>0.261522437</v>
      </c>
      <c r="D107" s="11">
        <v>0.41299999999999998</v>
      </c>
      <c r="E107" s="11">
        <v>48.29</v>
      </c>
      <c r="F107" s="11">
        <v>0.7</v>
      </c>
      <c r="G107" s="11">
        <v>0.09</v>
      </c>
      <c r="H107" s="10">
        <v>1</v>
      </c>
      <c r="I107" s="11">
        <f t="shared" si="6"/>
        <v>0.7</v>
      </c>
      <c r="J107" s="11">
        <f t="shared" si="7"/>
        <v>0.09</v>
      </c>
      <c r="K107" s="11">
        <v>778.4</v>
      </c>
      <c r="L107" s="10">
        <f t="shared" si="8"/>
        <v>0.43464527778062406</v>
      </c>
      <c r="M107">
        <f t="shared" si="9"/>
        <v>536</v>
      </c>
      <c r="N107">
        <f t="shared" si="10"/>
        <v>1</v>
      </c>
      <c r="O107">
        <f t="shared" si="11"/>
        <v>0.1</v>
      </c>
    </row>
    <row r="108" spans="1:15">
      <c r="A108" s="10" t="s">
        <v>68</v>
      </c>
      <c r="B108" s="10">
        <v>4110</v>
      </c>
      <c r="C108" s="60">
        <v>4.3933348999999997E-2</v>
      </c>
      <c r="D108" s="11">
        <v>0.41299999999999998</v>
      </c>
      <c r="E108" s="11">
        <v>48.29</v>
      </c>
      <c r="F108" s="11">
        <v>0.7</v>
      </c>
      <c r="G108" s="11">
        <v>0.09</v>
      </c>
      <c r="H108" s="10">
        <v>1</v>
      </c>
      <c r="I108" s="11">
        <f t="shared" si="6"/>
        <v>0.7</v>
      </c>
      <c r="J108" s="11">
        <f t="shared" si="7"/>
        <v>0.09</v>
      </c>
      <c r="K108" s="11">
        <v>88.5</v>
      </c>
      <c r="L108" s="10">
        <f t="shared" si="8"/>
        <v>7.3016383982144148E-2</v>
      </c>
      <c r="M108">
        <f t="shared" si="9"/>
        <v>90</v>
      </c>
      <c r="N108">
        <f t="shared" si="10"/>
        <v>0</v>
      </c>
      <c r="O108">
        <f t="shared" si="11"/>
        <v>0</v>
      </c>
    </row>
    <row r="109" spans="1:15">
      <c r="A109" s="10" t="s">
        <v>68</v>
      </c>
      <c r="B109" s="10">
        <v>4110</v>
      </c>
      <c r="C109" s="60">
        <v>1.4872042E-2</v>
      </c>
      <c r="D109" s="11">
        <v>0.41299999999999998</v>
      </c>
      <c r="E109" s="11">
        <v>48.29</v>
      </c>
      <c r="F109" s="11">
        <v>0.7</v>
      </c>
      <c r="G109" s="11">
        <v>0.09</v>
      </c>
      <c r="H109" s="10">
        <v>1</v>
      </c>
      <c r="I109" s="11">
        <f t="shared" si="6"/>
        <v>0.7</v>
      </c>
      <c r="J109" s="11">
        <f t="shared" si="7"/>
        <v>0.09</v>
      </c>
      <c r="K109" s="11">
        <v>29.9</v>
      </c>
      <c r="L109" s="10">
        <f t="shared" si="8"/>
        <v>2.4717048756528331E-2</v>
      </c>
      <c r="M109">
        <f t="shared" si="9"/>
        <v>30</v>
      </c>
      <c r="N109">
        <f t="shared" si="10"/>
        <v>0</v>
      </c>
      <c r="O109">
        <f t="shared" si="11"/>
        <v>0</v>
      </c>
    </row>
    <row r="110" spans="1:15">
      <c r="A110" s="10" t="s">
        <v>68</v>
      </c>
      <c r="B110" s="10">
        <v>6430</v>
      </c>
      <c r="C110" s="60">
        <v>0.83863231299999996</v>
      </c>
      <c r="D110" s="11">
        <v>0.30299999999999999</v>
      </c>
      <c r="E110" s="11">
        <v>48.29</v>
      </c>
      <c r="F110" s="11">
        <v>0</v>
      </c>
      <c r="G110" s="11">
        <v>0</v>
      </c>
      <c r="H110" s="10">
        <v>1</v>
      </c>
      <c r="I110" s="11">
        <f t="shared" si="6"/>
        <v>0</v>
      </c>
      <c r="J110" s="11">
        <f t="shared" si="7"/>
        <v>0</v>
      </c>
      <c r="K110" s="11">
        <v>1239</v>
      </c>
      <c r="L110" s="10">
        <f t="shared" si="8"/>
        <v>1.0225632484679423</v>
      </c>
      <c r="M110">
        <f t="shared" si="9"/>
        <v>1261</v>
      </c>
      <c r="N110">
        <f t="shared" si="10"/>
        <v>0</v>
      </c>
      <c r="O110">
        <f t="shared" si="11"/>
        <v>0</v>
      </c>
    </row>
    <row r="111" spans="1:15">
      <c r="A111" s="10" t="s">
        <v>68</v>
      </c>
      <c r="B111" s="10">
        <v>6410</v>
      </c>
      <c r="C111" s="60">
        <v>3.324978E-2</v>
      </c>
      <c r="D111" s="11">
        <v>0.30299999999999999</v>
      </c>
      <c r="E111" s="11">
        <v>48.29</v>
      </c>
      <c r="F111" s="11">
        <v>0</v>
      </c>
      <c r="G111" s="11">
        <v>0</v>
      </c>
      <c r="H111" s="10">
        <v>1</v>
      </c>
      <c r="I111" s="11">
        <f t="shared" si="6"/>
        <v>0</v>
      </c>
      <c r="J111" s="11">
        <f t="shared" si="7"/>
        <v>0</v>
      </c>
      <c r="K111" s="11">
        <v>49.1</v>
      </c>
      <c r="L111" s="10">
        <f t="shared" si="8"/>
        <v>4.0542204874049997E-2</v>
      </c>
      <c r="M111">
        <f t="shared" si="9"/>
        <v>50</v>
      </c>
      <c r="N111">
        <f t="shared" si="10"/>
        <v>0</v>
      </c>
      <c r="O111">
        <f t="shared" si="11"/>
        <v>0</v>
      </c>
    </row>
    <row r="112" spans="1:15">
      <c r="A112" s="10" t="s">
        <v>68</v>
      </c>
      <c r="B112" s="10">
        <v>4110</v>
      </c>
      <c r="C112" s="60">
        <v>0.36435298900000002</v>
      </c>
      <c r="D112" s="11">
        <v>0.41299999999999998</v>
      </c>
      <c r="E112" s="11">
        <v>48.29</v>
      </c>
      <c r="F112" s="11">
        <v>0.7</v>
      </c>
      <c r="G112" s="11">
        <v>0.09</v>
      </c>
      <c r="H112" s="10">
        <v>1</v>
      </c>
      <c r="I112" s="11">
        <f t="shared" si="6"/>
        <v>0.7</v>
      </c>
      <c r="J112" s="11">
        <f t="shared" si="7"/>
        <v>0.09</v>
      </c>
      <c r="K112" s="11">
        <v>733.7</v>
      </c>
      <c r="L112" s="10">
        <f t="shared" si="8"/>
        <v>0.60554768428571071</v>
      </c>
      <c r="M112">
        <f t="shared" si="9"/>
        <v>747</v>
      </c>
      <c r="N112">
        <f t="shared" si="10"/>
        <v>1</v>
      </c>
      <c r="O112">
        <f t="shared" si="11"/>
        <v>0.1</v>
      </c>
    </row>
    <row r="113" spans="1:15">
      <c r="A113" s="10" t="s">
        <v>68</v>
      </c>
      <c r="B113" s="10">
        <v>4110</v>
      </c>
      <c r="C113" s="60">
        <v>3.015001238</v>
      </c>
      <c r="D113" s="11">
        <v>0.41299999999999998</v>
      </c>
      <c r="E113" s="11">
        <v>48.29</v>
      </c>
      <c r="F113" s="11">
        <v>0.7</v>
      </c>
      <c r="G113" s="11">
        <v>0.09</v>
      </c>
      <c r="H113" s="10">
        <v>1</v>
      </c>
      <c r="I113" s="11">
        <f t="shared" si="6"/>
        <v>0.7</v>
      </c>
      <c r="J113" s="11">
        <f t="shared" si="7"/>
        <v>0.09</v>
      </c>
      <c r="K113" s="11">
        <v>6071.3</v>
      </c>
      <c r="L113" s="10">
        <f t="shared" si="8"/>
        <v>5.0108742700322706</v>
      </c>
      <c r="M113">
        <f t="shared" si="9"/>
        <v>6181</v>
      </c>
      <c r="N113">
        <f t="shared" si="10"/>
        <v>10</v>
      </c>
      <c r="O113">
        <f t="shared" si="11"/>
        <v>1.2</v>
      </c>
    </row>
    <row r="114" spans="1:15">
      <c r="A114" s="10" t="s">
        <v>68</v>
      </c>
      <c r="B114" s="10">
        <v>4110</v>
      </c>
      <c r="C114" s="60">
        <v>0.44589589699999999</v>
      </c>
      <c r="D114" s="11">
        <v>0.41299999999999998</v>
      </c>
      <c r="E114" s="11">
        <v>48.29</v>
      </c>
      <c r="F114" s="11">
        <v>0.7</v>
      </c>
      <c r="G114" s="11">
        <v>0.09</v>
      </c>
      <c r="H114" s="10">
        <v>1</v>
      </c>
      <c r="I114" s="11">
        <f t="shared" si="6"/>
        <v>0.7</v>
      </c>
      <c r="J114" s="11">
        <f t="shared" si="7"/>
        <v>0.09</v>
      </c>
      <c r="K114" s="11">
        <v>897.9</v>
      </c>
      <c r="L114" s="10">
        <f t="shared" si="8"/>
        <v>0.74107043447597398</v>
      </c>
      <c r="M114">
        <f t="shared" si="9"/>
        <v>914</v>
      </c>
      <c r="N114">
        <f t="shared" si="10"/>
        <v>1</v>
      </c>
      <c r="O114">
        <f t="shared" si="11"/>
        <v>0.2</v>
      </c>
    </row>
    <row r="115" spans="1:15">
      <c r="A115" s="10" t="s">
        <v>68</v>
      </c>
      <c r="B115" s="10">
        <v>6410</v>
      </c>
      <c r="C115" s="60">
        <v>0.17950846300000001</v>
      </c>
      <c r="D115" s="11">
        <v>0.30299999999999999</v>
      </c>
      <c r="E115" s="11">
        <v>48.29</v>
      </c>
      <c r="F115" s="11">
        <v>0</v>
      </c>
      <c r="G115" s="11">
        <v>0</v>
      </c>
      <c r="H115" s="10">
        <v>1</v>
      </c>
      <c r="I115" s="11">
        <f t="shared" si="6"/>
        <v>0</v>
      </c>
      <c r="J115" s="11">
        <f t="shared" si="7"/>
        <v>0</v>
      </c>
      <c r="K115" s="11">
        <v>265.2</v>
      </c>
      <c r="L115" s="10">
        <f t="shared" si="8"/>
        <v>0.2188787078763175</v>
      </c>
      <c r="M115">
        <f t="shared" si="9"/>
        <v>270</v>
      </c>
      <c r="N115">
        <f t="shared" si="10"/>
        <v>0</v>
      </c>
      <c r="O115">
        <f t="shared" si="11"/>
        <v>0</v>
      </c>
    </row>
    <row r="116" spans="1:15">
      <c r="A116" s="10" t="s">
        <v>68</v>
      </c>
      <c r="B116" s="10">
        <v>3200</v>
      </c>
      <c r="C116" s="60">
        <v>0.342329773</v>
      </c>
      <c r="D116" s="11">
        <v>0.4</v>
      </c>
      <c r="E116" s="11">
        <v>48.29</v>
      </c>
      <c r="F116" s="11">
        <v>1.2</v>
      </c>
      <c r="G116" s="11">
        <v>6.4000000000000001E-2</v>
      </c>
      <c r="H116" s="10">
        <v>1</v>
      </c>
      <c r="I116" s="11">
        <f t="shared" si="6"/>
        <v>1.2</v>
      </c>
      <c r="J116" s="11">
        <f t="shared" si="7"/>
        <v>6.4000000000000001E-2</v>
      </c>
      <c r="K116" s="11">
        <v>667.6</v>
      </c>
      <c r="L116" s="10">
        <f t="shared" si="8"/>
        <v>0.55103682460566672</v>
      </c>
      <c r="M116">
        <f t="shared" si="9"/>
        <v>680</v>
      </c>
      <c r="N116">
        <f t="shared" si="10"/>
        <v>2</v>
      </c>
      <c r="O116">
        <f t="shared" si="11"/>
        <v>0.1</v>
      </c>
    </row>
    <row r="117" spans="1:15">
      <c r="A117" s="10" t="s">
        <v>68</v>
      </c>
      <c r="B117" s="10">
        <v>3200</v>
      </c>
      <c r="C117" s="60">
        <v>0.107645515</v>
      </c>
      <c r="D117" s="11">
        <v>0.4</v>
      </c>
      <c r="E117" s="11">
        <v>48.29</v>
      </c>
      <c r="F117" s="11">
        <v>1.2</v>
      </c>
      <c r="G117" s="11">
        <v>6.4000000000000001E-2</v>
      </c>
      <c r="H117" s="10">
        <v>1</v>
      </c>
      <c r="I117" s="11">
        <f t="shared" si="6"/>
        <v>1.2</v>
      </c>
      <c r="J117" s="11">
        <f t="shared" si="7"/>
        <v>6.4000000000000001E-2</v>
      </c>
      <c r="K117" s="11">
        <v>209.9</v>
      </c>
      <c r="L117" s="10">
        <f t="shared" si="8"/>
        <v>0.17327339731166669</v>
      </c>
      <c r="M117">
        <f t="shared" si="9"/>
        <v>214</v>
      </c>
      <c r="N117">
        <f t="shared" si="10"/>
        <v>1</v>
      </c>
      <c r="O117">
        <f t="shared" si="11"/>
        <v>0</v>
      </c>
    </row>
    <row r="118" spans="1:15">
      <c r="A118" s="10" t="s">
        <v>68</v>
      </c>
      <c r="B118" s="10">
        <v>6410</v>
      </c>
      <c r="C118" s="60">
        <v>3.0083028569999999</v>
      </c>
      <c r="D118" s="11">
        <v>0.30299999999999999</v>
      </c>
      <c r="E118" s="11">
        <v>48.29</v>
      </c>
      <c r="F118" s="11">
        <v>0</v>
      </c>
      <c r="G118" s="11">
        <v>0</v>
      </c>
      <c r="H118" s="10">
        <v>1</v>
      </c>
      <c r="I118" s="11">
        <f t="shared" si="6"/>
        <v>0</v>
      </c>
      <c r="J118" s="11">
        <f t="shared" si="7"/>
        <v>0</v>
      </c>
      <c r="K118" s="11">
        <v>4444.3</v>
      </c>
      <c r="L118" s="10">
        <f t="shared" si="8"/>
        <v>3.6680913603543819</v>
      </c>
      <c r="M118">
        <f t="shared" si="9"/>
        <v>4525</v>
      </c>
      <c r="N118">
        <f t="shared" si="10"/>
        <v>0</v>
      </c>
      <c r="O118">
        <f t="shared" si="11"/>
        <v>0</v>
      </c>
    </row>
    <row r="119" spans="1:15">
      <c r="A119" s="10" t="s">
        <v>68</v>
      </c>
      <c r="B119" s="10">
        <v>6430</v>
      </c>
      <c r="C119" s="60">
        <v>6.5627106000000004E-2</v>
      </c>
      <c r="D119" s="11">
        <v>0.30299999999999999</v>
      </c>
      <c r="E119" s="11">
        <v>48.29</v>
      </c>
      <c r="F119" s="11">
        <v>0</v>
      </c>
      <c r="G119" s="11">
        <v>0</v>
      </c>
      <c r="H119" s="10">
        <v>1</v>
      </c>
      <c r="I119" s="11">
        <f t="shared" si="6"/>
        <v>0</v>
      </c>
      <c r="J119" s="11">
        <f t="shared" si="7"/>
        <v>0</v>
      </c>
      <c r="K119" s="11">
        <v>97</v>
      </c>
      <c r="L119" s="10">
        <f t="shared" si="8"/>
        <v>8.0020606955684997E-2</v>
      </c>
      <c r="M119">
        <f t="shared" si="9"/>
        <v>99</v>
      </c>
      <c r="N119">
        <f t="shared" si="10"/>
        <v>0</v>
      </c>
      <c r="O119">
        <f t="shared" si="11"/>
        <v>0</v>
      </c>
    </row>
    <row r="120" spans="1:15">
      <c r="A120" s="10" t="s">
        <v>68</v>
      </c>
      <c r="B120" s="10">
        <v>3200</v>
      </c>
      <c r="C120" s="60">
        <v>3.2446026039999998</v>
      </c>
      <c r="D120" s="11">
        <v>0.4</v>
      </c>
      <c r="E120" s="11">
        <v>48.29</v>
      </c>
      <c r="F120" s="11">
        <v>1.2</v>
      </c>
      <c r="G120" s="11">
        <v>6.4000000000000001E-2</v>
      </c>
      <c r="H120" s="10">
        <v>1</v>
      </c>
      <c r="I120" s="11">
        <f t="shared" si="6"/>
        <v>1.2</v>
      </c>
      <c r="J120" s="11">
        <f t="shared" si="7"/>
        <v>6.4000000000000001E-2</v>
      </c>
      <c r="K120" s="11">
        <v>6327.9</v>
      </c>
      <c r="L120" s="10">
        <f t="shared" si="8"/>
        <v>5.2227286582386672</v>
      </c>
      <c r="M120">
        <f t="shared" si="9"/>
        <v>6442</v>
      </c>
      <c r="N120">
        <f t="shared" si="10"/>
        <v>17</v>
      </c>
      <c r="O120">
        <f t="shared" si="11"/>
        <v>0.9</v>
      </c>
    </row>
    <row r="121" spans="1:15">
      <c r="A121" s="10" t="s">
        <v>68</v>
      </c>
      <c r="B121" s="10">
        <v>6410</v>
      </c>
      <c r="C121" s="60">
        <v>2.9349332999999998E-2</v>
      </c>
      <c r="D121" s="11">
        <v>0.30299999999999999</v>
      </c>
      <c r="E121" s="11">
        <v>48.29</v>
      </c>
      <c r="F121" s="11">
        <v>0</v>
      </c>
      <c r="G121" s="11">
        <v>0</v>
      </c>
      <c r="H121" s="10">
        <v>1</v>
      </c>
      <c r="I121" s="11">
        <f t="shared" si="6"/>
        <v>0</v>
      </c>
      <c r="J121" s="11">
        <f t="shared" si="7"/>
        <v>0</v>
      </c>
      <c r="K121" s="11">
        <v>43.3</v>
      </c>
      <c r="L121" s="10">
        <f t="shared" si="8"/>
        <v>3.5786302086892492E-2</v>
      </c>
      <c r="M121">
        <f t="shared" si="9"/>
        <v>44</v>
      </c>
      <c r="N121">
        <f t="shared" si="10"/>
        <v>0</v>
      </c>
      <c r="O121">
        <f t="shared" si="11"/>
        <v>0</v>
      </c>
    </row>
    <row r="122" spans="1:15">
      <c r="A122" s="10" t="s">
        <v>68</v>
      </c>
      <c r="B122" s="10">
        <v>3200</v>
      </c>
      <c r="C122" s="60">
        <v>5.3451637000000003E-2</v>
      </c>
      <c r="D122" s="11">
        <v>0.4</v>
      </c>
      <c r="E122" s="11">
        <v>48.29</v>
      </c>
      <c r="F122" s="11">
        <v>1.2</v>
      </c>
      <c r="G122" s="11">
        <v>6.4000000000000001E-2</v>
      </c>
      <c r="H122" s="10">
        <v>1</v>
      </c>
      <c r="I122" s="11">
        <f t="shared" si="6"/>
        <v>1.2</v>
      </c>
      <c r="J122" s="11">
        <f t="shared" si="7"/>
        <v>6.4000000000000001E-2</v>
      </c>
      <c r="K122" s="11">
        <v>104.3</v>
      </c>
      <c r="L122" s="10">
        <f t="shared" si="8"/>
        <v>8.6039318357666691E-2</v>
      </c>
      <c r="M122">
        <f t="shared" si="9"/>
        <v>106</v>
      </c>
      <c r="N122">
        <f t="shared" si="10"/>
        <v>0</v>
      </c>
      <c r="O122">
        <f t="shared" si="11"/>
        <v>0</v>
      </c>
    </row>
    <row r="123" spans="1:15">
      <c r="A123" s="10" t="s">
        <v>68</v>
      </c>
      <c r="B123" s="10">
        <v>4110</v>
      </c>
      <c r="C123" s="60">
        <v>0.40356151299999998</v>
      </c>
      <c r="D123" s="11">
        <v>0.41299999999999998</v>
      </c>
      <c r="E123" s="11">
        <v>48.29</v>
      </c>
      <c r="F123" s="11">
        <v>0.7</v>
      </c>
      <c r="G123" s="11">
        <v>0.09</v>
      </c>
      <c r="H123" s="10">
        <v>1</v>
      </c>
      <c r="I123" s="11">
        <f t="shared" si="6"/>
        <v>0.7</v>
      </c>
      <c r="J123" s="11">
        <f t="shared" si="7"/>
        <v>0.09</v>
      </c>
      <c r="K123" s="11">
        <v>812.7</v>
      </c>
      <c r="L123" s="10">
        <f t="shared" si="8"/>
        <v>0.67071149967700061</v>
      </c>
      <c r="M123">
        <f t="shared" si="9"/>
        <v>827</v>
      </c>
      <c r="N123">
        <f t="shared" si="10"/>
        <v>1</v>
      </c>
      <c r="O123">
        <f t="shared" si="11"/>
        <v>0.2</v>
      </c>
    </row>
    <row r="124" spans="1:15">
      <c r="A124" s="10" t="s">
        <v>68</v>
      </c>
      <c r="B124" s="10">
        <v>6410</v>
      </c>
      <c r="C124" s="60">
        <v>6.4970635999999998E-2</v>
      </c>
      <c r="D124" s="11">
        <v>0.30299999999999999</v>
      </c>
      <c r="E124" s="11">
        <v>48.29</v>
      </c>
      <c r="F124" s="11">
        <v>0</v>
      </c>
      <c r="G124" s="11">
        <v>0</v>
      </c>
      <c r="H124" s="10">
        <v>1</v>
      </c>
      <c r="I124" s="11">
        <f t="shared" si="6"/>
        <v>0</v>
      </c>
      <c r="J124" s="11">
        <f t="shared" si="7"/>
        <v>0</v>
      </c>
      <c r="K124" s="11">
        <v>96</v>
      </c>
      <c r="L124" s="10">
        <f t="shared" si="8"/>
        <v>7.9220158314109987E-2</v>
      </c>
      <c r="M124">
        <f t="shared" si="9"/>
        <v>98</v>
      </c>
      <c r="N124">
        <f t="shared" si="10"/>
        <v>0</v>
      </c>
      <c r="O124">
        <f t="shared" si="11"/>
        <v>0</v>
      </c>
    </row>
    <row r="125" spans="1:15">
      <c r="A125" s="10" t="s">
        <v>68</v>
      </c>
      <c r="B125" s="10">
        <v>6410</v>
      </c>
      <c r="C125" s="60">
        <v>4.5669514000000001E-2</v>
      </c>
      <c r="D125" s="11">
        <v>0.30299999999999999</v>
      </c>
      <c r="E125" s="11">
        <v>48.29</v>
      </c>
      <c r="F125" s="11">
        <v>0</v>
      </c>
      <c r="G125" s="11">
        <v>0</v>
      </c>
      <c r="H125" s="10">
        <v>1</v>
      </c>
      <c r="I125" s="11">
        <f t="shared" si="6"/>
        <v>0</v>
      </c>
      <c r="J125" s="11">
        <f t="shared" si="7"/>
        <v>0</v>
      </c>
      <c r="K125" s="11">
        <v>67.5</v>
      </c>
      <c r="L125" s="10">
        <f t="shared" si="8"/>
        <v>5.5685865984264997E-2</v>
      </c>
      <c r="M125">
        <f t="shared" si="9"/>
        <v>69</v>
      </c>
      <c r="N125">
        <f t="shared" si="10"/>
        <v>0</v>
      </c>
      <c r="O125">
        <f t="shared" si="11"/>
        <v>0</v>
      </c>
    </row>
    <row r="126" spans="1:15">
      <c r="A126" s="10" t="s">
        <v>68</v>
      </c>
      <c r="B126" s="10">
        <v>4110</v>
      </c>
      <c r="C126" s="60">
        <v>0.14749744100000001</v>
      </c>
      <c r="D126" s="11">
        <v>0.41299999999999998</v>
      </c>
      <c r="E126" s="11">
        <v>48.29</v>
      </c>
      <c r="F126" s="11">
        <v>0.7</v>
      </c>
      <c r="G126" s="11">
        <v>0.09</v>
      </c>
      <c r="H126" s="10">
        <v>1</v>
      </c>
      <c r="I126" s="11">
        <f t="shared" si="6"/>
        <v>0.7</v>
      </c>
      <c r="J126" s="11">
        <f t="shared" si="7"/>
        <v>0.09</v>
      </c>
      <c r="K126" s="11">
        <v>297</v>
      </c>
      <c r="L126" s="10">
        <f t="shared" si="8"/>
        <v>0.24513791990771414</v>
      </c>
      <c r="M126">
        <f t="shared" si="9"/>
        <v>302</v>
      </c>
      <c r="N126">
        <f t="shared" si="10"/>
        <v>0</v>
      </c>
      <c r="O126">
        <f t="shared" si="11"/>
        <v>0.1</v>
      </c>
    </row>
    <row r="127" spans="1:15">
      <c r="A127" s="10" t="s">
        <v>68</v>
      </c>
      <c r="B127" s="10">
        <v>4110</v>
      </c>
      <c r="C127" s="60">
        <v>0.75513447099999997</v>
      </c>
      <c r="D127" s="11">
        <v>0.41299999999999998</v>
      </c>
      <c r="E127" s="11">
        <v>48.29</v>
      </c>
      <c r="F127" s="11">
        <v>0.7</v>
      </c>
      <c r="G127" s="11">
        <v>0.09</v>
      </c>
      <c r="H127" s="10">
        <v>1</v>
      </c>
      <c r="I127" s="11">
        <f t="shared" si="6"/>
        <v>0.7</v>
      </c>
      <c r="J127" s="11">
        <f t="shared" si="7"/>
        <v>0.09</v>
      </c>
      <c r="K127" s="11">
        <v>1520.6</v>
      </c>
      <c r="L127" s="10">
        <f t="shared" si="8"/>
        <v>1.2550190173913056</v>
      </c>
      <c r="M127">
        <f t="shared" si="9"/>
        <v>1548</v>
      </c>
      <c r="N127">
        <f t="shared" si="10"/>
        <v>2</v>
      </c>
      <c r="O127">
        <f t="shared" si="11"/>
        <v>0.3</v>
      </c>
    </row>
    <row r="128" spans="1:15">
      <c r="A128" s="10" t="s">
        <v>68</v>
      </c>
      <c r="B128" s="10">
        <v>6410</v>
      </c>
      <c r="C128" s="60">
        <v>2.8760392810000002</v>
      </c>
      <c r="D128" s="11">
        <v>0.30299999999999999</v>
      </c>
      <c r="E128" s="11">
        <v>48.29</v>
      </c>
      <c r="F128" s="11">
        <v>0</v>
      </c>
      <c r="G128" s="11">
        <v>0</v>
      </c>
      <c r="H128" s="10">
        <v>1</v>
      </c>
      <c r="I128" s="11">
        <f t="shared" si="6"/>
        <v>0</v>
      </c>
      <c r="J128" s="11">
        <f t="shared" si="7"/>
        <v>0</v>
      </c>
      <c r="K128" s="11">
        <v>4248.8999999999996</v>
      </c>
      <c r="L128" s="10">
        <f t="shared" si="8"/>
        <v>3.5068194062071227</v>
      </c>
      <c r="M128">
        <f t="shared" si="9"/>
        <v>4326</v>
      </c>
      <c r="N128">
        <f t="shared" si="10"/>
        <v>0</v>
      </c>
      <c r="O128">
        <f t="shared" si="11"/>
        <v>0</v>
      </c>
    </row>
    <row r="129" spans="1:15">
      <c r="A129" s="10" t="s">
        <v>68</v>
      </c>
      <c r="B129" s="10">
        <v>4110</v>
      </c>
      <c r="C129" s="60">
        <v>7.1212799999999998E-3</v>
      </c>
      <c r="D129" s="11">
        <v>0.41299999999999998</v>
      </c>
      <c r="E129" s="11">
        <v>48.29</v>
      </c>
      <c r="F129" s="11">
        <v>0.7</v>
      </c>
      <c r="G129" s="11">
        <v>0.09</v>
      </c>
      <c r="H129" s="10">
        <v>1</v>
      </c>
      <c r="I129" s="11">
        <f t="shared" si="6"/>
        <v>0.7</v>
      </c>
      <c r="J129" s="11">
        <f t="shared" si="7"/>
        <v>0.09</v>
      </c>
      <c r="K129" s="11">
        <v>14.3</v>
      </c>
      <c r="L129" s="10">
        <f t="shared" si="8"/>
        <v>1.1835430868799998E-2</v>
      </c>
      <c r="M129">
        <f t="shared" si="9"/>
        <v>15</v>
      </c>
      <c r="N129">
        <f t="shared" si="10"/>
        <v>0</v>
      </c>
      <c r="O129">
        <f t="shared" si="11"/>
        <v>0</v>
      </c>
    </row>
    <row r="130" spans="1:15">
      <c r="A130" s="10" t="s">
        <v>68</v>
      </c>
      <c r="B130" s="10">
        <v>4110</v>
      </c>
      <c r="C130" s="60">
        <v>0.266910333</v>
      </c>
      <c r="D130" s="11">
        <v>0.41299999999999998</v>
      </c>
      <c r="E130" s="11">
        <v>48.29</v>
      </c>
      <c r="F130" s="11">
        <v>0.7</v>
      </c>
      <c r="G130" s="11">
        <v>0.09</v>
      </c>
      <c r="H130" s="10">
        <v>1</v>
      </c>
      <c r="I130" s="11">
        <f t="shared" si="6"/>
        <v>0.7</v>
      </c>
      <c r="J130" s="11">
        <f t="shared" si="7"/>
        <v>0.09</v>
      </c>
      <c r="K130" s="11">
        <v>537.5</v>
      </c>
      <c r="L130" s="10">
        <f t="shared" si="8"/>
        <v>0.4435998576646174</v>
      </c>
      <c r="M130">
        <f t="shared" si="9"/>
        <v>547</v>
      </c>
      <c r="N130">
        <f t="shared" si="10"/>
        <v>1</v>
      </c>
      <c r="O130">
        <f t="shared" si="11"/>
        <v>0.1</v>
      </c>
    </row>
    <row r="131" spans="1:15">
      <c r="A131" s="10" t="s">
        <v>68</v>
      </c>
      <c r="B131" s="10">
        <v>6410</v>
      </c>
      <c r="C131" s="60">
        <v>6.1282580000000001E-3</v>
      </c>
      <c r="D131" s="11">
        <v>0.30299999999999999</v>
      </c>
      <c r="E131" s="11">
        <v>48.29</v>
      </c>
      <c r="F131" s="11">
        <v>0</v>
      </c>
      <c r="G131" s="11">
        <v>0</v>
      </c>
      <c r="H131" s="10">
        <v>1</v>
      </c>
      <c r="I131" s="11">
        <f t="shared" ref="I131:I194" si="12">F131</f>
        <v>0</v>
      </c>
      <c r="J131" s="11">
        <f t="shared" ref="J131:J194" si="13">G131</f>
        <v>0</v>
      </c>
      <c r="K131" s="11">
        <v>9.1</v>
      </c>
      <c r="L131" s="10">
        <f t="shared" ref="L131:L194" si="14">E131*D131*C131/12</f>
        <v>7.4723228652050005E-3</v>
      </c>
      <c r="M131">
        <f t="shared" ref="M131:M194" si="15">ROUND(E131*D131*C131*102.79,0)</f>
        <v>9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0" t="s">
        <v>68</v>
      </c>
      <c r="B132" s="10">
        <v>4110</v>
      </c>
      <c r="C132" s="60">
        <v>3.9879866E-2</v>
      </c>
      <c r="D132" s="11">
        <v>0.41299999999999998</v>
      </c>
      <c r="E132" s="11">
        <v>48.29</v>
      </c>
      <c r="F132" s="11">
        <v>0.7</v>
      </c>
      <c r="G132" s="11">
        <v>0.09</v>
      </c>
      <c r="H132" s="10">
        <v>1</v>
      </c>
      <c r="I132" s="11">
        <f t="shared" si="12"/>
        <v>0.7</v>
      </c>
      <c r="J132" s="11">
        <f t="shared" si="13"/>
        <v>0.09</v>
      </c>
      <c r="K132" s="11">
        <v>80.3</v>
      </c>
      <c r="L132" s="10">
        <f t="shared" si="14"/>
        <v>6.6279572927901653E-2</v>
      </c>
      <c r="M132">
        <f t="shared" si="15"/>
        <v>82</v>
      </c>
      <c r="N132">
        <f t="shared" si="16"/>
        <v>0</v>
      </c>
      <c r="O132">
        <f t="shared" si="17"/>
        <v>0</v>
      </c>
    </row>
    <row r="133" spans="1:15">
      <c r="A133" s="10" t="s">
        <v>68</v>
      </c>
      <c r="B133" s="10">
        <v>3200</v>
      </c>
      <c r="C133" s="60">
        <v>3.8467047110000001</v>
      </c>
      <c r="D133" s="11">
        <v>0.4</v>
      </c>
      <c r="E133" s="11">
        <v>48.29</v>
      </c>
      <c r="F133" s="11">
        <v>1.2</v>
      </c>
      <c r="G133" s="11">
        <v>6.4000000000000001E-2</v>
      </c>
      <c r="H133" s="10">
        <v>1</v>
      </c>
      <c r="I133" s="11">
        <f t="shared" si="12"/>
        <v>1.2</v>
      </c>
      <c r="J133" s="11">
        <f t="shared" si="13"/>
        <v>6.4000000000000001E-2</v>
      </c>
      <c r="K133" s="11">
        <v>7502.3</v>
      </c>
      <c r="L133" s="10">
        <f t="shared" si="14"/>
        <v>6.1919123498063344</v>
      </c>
      <c r="M133">
        <f t="shared" si="15"/>
        <v>7638</v>
      </c>
      <c r="N133">
        <f t="shared" si="16"/>
        <v>20</v>
      </c>
      <c r="O133">
        <f t="shared" si="17"/>
        <v>1.1000000000000001</v>
      </c>
    </row>
    <row r="134" spans="1:15">
      <c r="A134" s="10" t="s">
        <v>68</v>
      </c>
      <c r="B134" s="10">
        <v>3200</v>
      </c>
      <c r="C134" s="60">
        <v>1.4753255E-2</v>
      </c>
      <c r="D134" s="11">
        <v>0.4</v>
      </c>
      <c r="E134" s="11">
        <v>48.29</v>
      </c>
      <c r="F134" s="11">
        <v>1.2</v>
      </c>
      <c r="G134" s="11">
        <v>6.4000000000000001E-2</v>
      </c>
      <c r="H134" s="10">
        <v>1</v>
      </c>
      <c r="I134" s="11">
        <f t="shared" si="12"/>
        <v>1.2</v>
      </c>
      <c r="J134" s="11">
        <f t="shared" si="13"/>
        <v>6.4000000000000001E-2</v>
      </c>
      <c r="K134" s="11">
        <v>28.8</v>
      </c>
      <c r="L134" s="10">
        <f t="shared" si="14"/>
        <v>2.3747822798333335E-2</v>
      </c>
      <c r="M134">
        <f t="shared" si="15"/>
        <v>29</v>
      </c>
      <c r="N134">
        <f t="shared" si="16"/>
        <v>0</v>
      </c>
      <c r="O134">
        <f t="shared" si="17"/>
        <v>0</v>
      </c>
    </row>
    <row r="135" spans="1:15">
      <c r="A135" s="10" t="s">
        <v>68</v>
      </c>
      <c r="B135" s="10">
        <v>6410</v>
      </c>
      <c r="C135" s="60">
        <v>6.1758990000000003E-3</v>
      </c>
      <c r="D135" s="11">
        <v>0.30299999999999999</v>
      </c>
      <c r="E135" s="11">
        <v>48.29</v>
      </c>
      <c r="F135" s="11">
        <v>0</v>
      </c>
      <c r="G135" s="11">
        <v>0</v>
      </c>
      <c r="H135" s="10">
        <v>1</v>
      </c>
      <c r="I135" s="11">
        <f t="shared" si="12"/>
        <v>0</v>
      </c>
      <c r="J135" s="11">
        <f t="shared" si="13"/>
        <v>0</v>
      </c>
      <c r="K135" s="11">
        <v>9.1</v>
      </c>
      <c r="L135" s="10">
        <f t="shared" si="14"/>
        <v>7.5304126084274996E-3</v>
      </c>
      <c r="M135">
        <f t="shared" si="15"/>
        <v>9</v>
      </c>
      <c r="N135">
        <f t="shared" si="16"/>
        <v>0</v>
      </c>
      <c r="O135">
        <f t="shared" si="17"/>
        <v>0</v>
      </c>
    </row>
    <row r="136" spans="1:15">
      <c r="A136" s="10" t="s">
        <v>68</v>
      </c>
      <c r="B136" s="10">
        <v>4110</v>
      </c>
      <c r="C136" s="60">
        <v>1.770305139</v>
      </c>
      <c r="D136" s="11">
        <v>0.41299999999999998</v>
      </c>
      <c r="E136" s="11">
        <v>48.29</v>
      </c>
      <c r="F136" s="11">
        <v>0.7</v>
      </c>
      <c r="G136" s="11">
        <v>0.09</v>
      </c>
      <c r="H136" s="10">
        <v>1</v>
      </c>
      <c r="I136" s="11">
        <f t="shared" si="12"/>
        <v>0.7</v>
      </c>
      <c r="J136" s="11">
        <f t="shared" si="13"/>
        <v>0.09</v>
      </c>
      <c r="K136" s="11">
        <v>3564.8</v>
      </c>
      <c r="L136" s="10">
        <f t="shared" si="14"/>
        <v>2.942213210169502</v>
      </c>
      <c r="M136">
        <f t="shared" si="15"/>
        <v>3629</v>
      </c>
      <c r="N136">
        <f t="shared" si="16"/>
        <v>6</v>
      </c>
      <c r="O136">
        <f t="shared" si="17"/>
        <v>0.7</v>
      </c>
    </row>
    <row r="137" spans="1:15">
      <c r="A137" s="10" t="s">
        <v>68</v>
      </c>
      <c r="B137" s="10">
        <v>6410</v>
      </c>
      <c r="C137" s="60">
        <v>4.7947416999999999E-2</v>
      </c>
      <c r="D137" s="11">
        <v>0.30299999999999999</v>
      </c>
      <c r="E137" s="11">
        <v>48.29</v>
      </c>
      <c r="F137" s="11">
        <v>0</v>
      </c>
      <c r="G137" s="11">
        <v>0</v>
      </c>
      <c r="H137" s="10">
        <v>1</v>
      </c>
      <c r="I137" s="11">
        <f t="shared" si="12"/>
        <v>0</v>
      </c>
      <c r="J137" s="11">
        <f t="shared" si="13"/>
        <v>0</v>
      </c>
      <c r="K137" s="11">
        <v>70.8</v>
      </c>
      <c r="L137" s="10">
        <f t="shared" si="14"/>
        <v>5.8463364364982499E-2</v>
      </c>
      <c r="M137">
        <f t="shared" si="15"/>
        <v>72</v>
      </c>
      <c r="N137">
        <f t="shared" si="16"/>
        <v>0</v>
      </c>
      <c r="O137">
        <f t="shared" si="17"/>
        <v>0</v>
      </c>
    </row>
    <row r="138" spans="1:15">
      <c r="A138" s="10" t="s">
        <v>68</v>
      </c>
      <c r="B138" s="10">
        <v>6460</v>
      </c>
      <c r="C138" s="60">
        <v>1.2277206039999999</v>
      </c>
      <c r="D138" s="11">
        <v>0.30299999999999999</v>
      </c>
      <c r="E138" s="11">
        <v>48.29</v>
      </c>
      <c r="F138" s="11">
        <v>0</v>
      </c>
      <c r="G138" s="11">
        <v>0</v>
      </c>
      <c r="H138" s="10">
        <v>1</v>
      </c>
      <c r="I138" s="11">
        <f t="shared" si="12"/>
        <v>0</v>
      </c>
      <c r="J138" s="11">
        <f t="shared" si="13"/>
        <v>0</v>
      </c>
      <c r="K138" s="11">
        <v>1813.8</v>
      </c>
      <c r="L138" s="10">
        <f t="shared" si="14"/>
        <v>1.4969873561707898</v>
      </c>
      <c r="M138">
        <f t="shared" si="15"/>
        <v>1847</v>
      </c>
      <c r="N138">
        <f t="shared" si="16"/>
        <v>0</v>
      </c>
      <c r="O138">
        <f t="shared" si="17"/>
        <v>0</v>
      </c>
    </row>
    <row r="139" spans="1:15">
      <c r="A139" s="10" t="s">
        <v>68</v>
      </c>
      <c r="B139" s="10">
        <v>3200</v>
      </c>
      <c r="C139" s="60">
        <v>0.159175065</v>
      </c>
      <c r="D139" s="11">
        <v>0.4</v>
      </c>
      <c r="E139" s="11">
        <v>48.29</v>
      </c>
      <c r="F139" s="11">
        <v>1.2</v>
      </c>
      <c r="G139" s="11">
        <v>6.4000000000000001E-2</v>
      </c>
      <c r="H139" s="10">
        <v>1</v>
      </c>
      <c r="I139" s="11">
        <f t="shared" si="12"/>
        <v>1.2</v>
      </c>
      <c r="J139" s="11">
        <f t="shared" si="13"/>
        <v>6.4000000000000001E-2</v>
      </c>
      <c r="K139" s="11">
        <v>310.39999999999998</v>
      </c>
      <c r="L139" s="10">
        <f t="shared" si="14"/>
        <v>0.25621879629500005</v>
      </c>
      <c r="M139">
        <f t="shared" si="15"/>
        <v>316</v>
      </c>
      <c r="N139">
        <f t="shared" si="16"/>
        <v>1</v>
      </c>
      <c r="O139">
        <f t="shared" si="17"/>
        <v>0</v>
      </c>
    </row>
    <row r="140" spans="1:15">
      <c r="A140" s="10" t="s">
        <v>68</v>
      </c>
      <c r="B140" s="10">
        <v>6410</v>
      </c>
      <c r="C140" s="60">
        <v>0.82590978500000001</v>
      </c>
      <c r="D140" s="11">
        <v>0.30299999999999999</v>
      </c>
      <c r="E140" s="11">
        <v>48.29</v>
      </c>
      <c r="F140" s="11">
        <v>0</v>
      </c>
      <c r="G140" s="11">
        <v>0</v>
      </c>
      <c r="H140" s="10">
        <v>1</v>
      </c>
      <c r="I140" s="11">
        <f t="shared" si="12"/>
        <v>0</v>
      </c>
      <c r="J140" s="11">
        <f t="shared" si="13"/>
        <v>0</v>
      </c>
      <c r="K140" s="11">
        <v>1220.2</v>
      </c>
      <c r="L140" s="10">
        <f t="shared" si="14"/>
        <v>1.0070503838206626</v>
      </c>
      <c r="M140">
        <f t="shared" si="15"/>
        <v>1242</v>
      </c>
      <c r="N140">
        <f t="shared" si="16"/>
        <v>0</v>
      </c>
      <c r="O140">
        <f t="shared" si="17"/>
        <v>0</v>
      </c>
    </row>
    <row r="141" spans="1:15">
      <c r="A141" s="10" t="s">
        <v>68</v>
      </c>
      <c r="B141" s="10">
        <v>3200</v>
      </c>
      <c r="C141" s="60">
        <v>2.6882581970000001</v>
      </c>
      <c r="D141" s="11">
        <v>0.4</v>
      </c>
      <c r="E141" s="11">
        <v>48.29</v>
      </c>
      <c r="F141" s="11">
        <v>1.2</v>
      </c>
      <c r="G141" s="11">
        <v>6.4000000000000001E-2</v>
      </c>
      <c r="H141" s="10">
        <v>1</v>
      </c>
      <c r="I141" s="11">
        <f t="shared" si="12"/>
        <v>1.2</v>
      </c>
      <c r="J141" s="11">
        <f t="shared" si="13"/>
        <v>6.4000000000000001E-2</v>
      </c>
      <c r="K141" s="11">
        <v>5242.9</v>
      </c>
      <c r="L141" s="10">
        <f t="shared" si="14"/>
        <v>4.3271996111043345</v>
      </c>
      <c r="M141">
        <f t="shared" si="15"/>
        <v>5338</v>
      </c>
      <c r="N141">
        <f t="shared" si="16"/>
        <v>14</v>
      </c>
      <c r="O141">
        <f t="shared" si="17"/>
        <v>0.8</v>
      </c>
    </row>
    <row r="142" spans="1:15">
      <c r="A142" s="10" t="s">
        <v>68</v>
      </c>
      <c r="B142" s="10">
        <v>1100</v>
      </c>
      <c r="C142" s="60">
        <v>1.878011417</v>
      </c>
      <c r="D142" s="11">
        <v>0.34200000000000003</v>
      </c>
      <c r="E142" s="11">
        <v>48.29</v>
      </c>
      <c r="F142" s="11">
        <v>1.85</v>
      </c>
      <c r="G142" s="11">
        <v>0.22</v>
      </c>
      <c r="H142" s="10">
        <v>1</v>
      </c>
      <c r="I142" s="11">
        <f t="shared" si="12"/>
        <v>1.85</v>
      </c>
      <c r="J142" s="11">
        <f t="shared" si="13"/>
        <v>0.22</v>
      </c>
      <c r="K142" s="11">
        <v>9661.7000000000007</v>
      </c>
      <c r="L142" s="10">
        <f t="shared" si="14"/>
        <v>2.5846413828175052</v>
      </c>
      <c r="M142">
        <f t="shared" si="15"/>
        <v>3188</v>
      </c>
      <c r="N142">
        <f t="shared" si="16"/>
        <v>13</v>
      </c>
      <c r="O142">
        <f t="shared" si="17"/>
        <v>1.5</v>
      </c>
    </row>
    <row r="143" spans="1:15">
      <c r="A143" s="10" t="s">
        <v>68</v>
      </c>
      <c r="B143" s="10">
        <v>6410</v>
      </c>
      <c r="C143" s="60">
        <v>0.34228260599999999</v>
      </c>
      <c r="D143" s="11">
        <v>0.30299999999999999</v>
      </c>
      <c r="E143" s="11">
        <v>48.29</v>
      </c>
      <c r="F143" s="11">
        <v>0</v>
      </c>
      <c r="G143" s="11">
        <v>0</v>
      </c>
      <c r="H143" s="10">
        <v>1</v>
      </c>
      <c r="I143" s="11">
        <f t="shared" si="12"/>
        <v>0</v>
      </c>
      <c r="J143" s="11">
        <f t="shared" si="13"/>
        <v>0</v>
      </c>
      <c r="K143" s="11">
        <v>505.7</v>
      </c>
      <c r="L143" s="10">
        <f t="shared" si="14"/>
        <v>0.417352882854435</v>
      </c>
      <c r="M143">
        <f t="shared" si="15"/>
        <v>515</v>
      </c>
      <c r="N143">
        <f t="shared" si="16"/>
        <v>0</v>
      </c>
      <c r="O143">
        <f t="shared" si="17"/>
        <v>0</v>
      </c>
    </row>
    <row r="144" spans="1:15">
      <c r="A144" s="10" t="s">
        <v>68</v>
      </c>
      <c r="B144" s="10">
        <v>3200</v>
      </c>
      <c r="C144" s="60">
        <v>3.0758257019999999</v>
      </c>
      <c r="D144" s="11">
        <v>0.4</v>
      </c>
      <c r="E144" s="11">
        <v>48.29</v>
      </c>
      <c r="F144" s="11">
        <v>1.2</v>
      </c>
      <c r="G144" s="11">
        <v>6.4000000000000001E-2</v>
      </c>
      <c r="H144" s="10">
        <v>1</v>
      </c>
      <c r="I144" s="11">
        <f t="shared" si="12"/>
        <v>1.2</v>
      </c>
      <c r="J144" s="11">
        <f t="shared" si="13"/>
        <v>6.4000000000000001E-2</v>
      </c>
      <c r="K144" s="11">
        <v>5998.8</v>
      </c>
      <c r="L144" s="10">
        <f t="shared" si="14"/>
        <v>4.9510541049860004</v>
      </c>
      <c r="M144">
        <f t="shared" si="15"/>
        <v>6107</v>
      </c>
      <c r="N144">
        <f t="shared" si="16"/>
        <v>16</v>
      </c>
      <c r="O144">
        <f t="shared" si="17"/>
        <v>0.9</v>
      </c>
    </row>
    <row r="145" spans="1:15">
      <c r="A145" s="10" t="s">
        <v>68</v>
      </c>
      <c r="B145" s="10">
        <v>3200</v>
      </c>
      <c r="C145" s="60">
        <v>8.2774527000000001E-2</v>
      </c>
      <c r="D145" s="11">
        <v>0.4</v>
      </c>
      <c r="E145" s="11">
        <v>48.29</v>
      </c>
      <c r="F145" s="11">
        <v>1.2</v>
      </c>
      <c r="G145" s="11">
        <v>6.4000000000000001E-2</v>
      </c>
      <c r="H145" s="10">
        <v>1</v>
      </c>
      <c r="I145" s="11">
        <f t="shared" si="12"/>
        <v>1.2</v>
      </c>
      <c r="J145" s="11">
        <f t="shared" si="13"/>
        <v>6.4000000000000001E-2</v>
      </c>
      <c r="K145" s="11">
        <v>161.4</v>
      </c>
      <c r="L145" s="10">
        <f t="shared" si="14"/>
        <v>0.13323939696100001</v>
      </c>
      <c r="M145">
        <f t="shared" si="15"/>
        <v>164</v>
      </c>
      <c r="N145">
        <f t="shared" si="16"/>
        <v>0</v>
      </c>
      <c r="O145">
        <f t="shared" si="17"/>
        <v>0</v>
      </c>
    </row>
    <row r="146" spans="1:15">
      <c r="A146" s="10" t="s">
        <v>68</v>
      </c>
      <c r="B146" s="10">
        <v>6410</v>
      </c>
      <c r="C146" s="60">
        <v>6.2414145000000003</v>
      </c>
      <c r="D146" s="11">
        <v>0.30299999999999999</v>
      </c>
      <c r="E146" s="11">
        <v>48.29</v>
      </c>
      <c r="F146" s="11">
        <v>0</v>
      </c>
      <c r="G146" s="11">
        <v>0</v>
      </c>
      <c r="H146" s="10">
        <v>1</v>
      </c>
      <c r="I146" s="11">
        <f t="shared" si="12"/>
        <v>0</v>
      </c>
      <c r="J146" s="11">
        <f t="shared" si="13"/>
        <v>0</v>
      </c>
      <c r="K146" s="11">
        <v>9220.7999999999993</v>
      </c>
      <c r="L146" s="10">
        <f t="shared" si="14"/>
        <v>7.6102971316762504</v>
      </c>
      <c r="M146">
        <f t="shared" si="15"/>
        <v>9387</v>
      </c>
      <c r="N146">
        <f t="shared" si="16"/>
        <v>0</v>
      </c>
      <c r="O146">
        <f t="shared" si="17"/>
        <v>0</v>
      </c>
    </row>
    <row r="147" spans="1:15">
      <c r="A147" s="10" t="s">
        <v>68</v>
      </c>
      <c r="B147" s="10">
        <v>4110</v>
      </c>
      <c r="C147" s="60">
        <v>0.192493001</v>
      </c>
      <c r="D147" s="11">
        <v>0.41299999999999998</v>
      </c>
      <c r="E147" s="11">
        <v>48.29</v>
      </c>
      <c r="F147" s="11">
        <v>0.7</v>
      </c>
      <c r="G147" s="11">
        <v>0.09</v>
      </c>
      <c r="H147" s="10">
        <v>1</v>
      </c>
      <c r="I147" s="11">
        <f t="shared" si="12"/>
        <v>0.7</v>
      </c>
      <c r="J147" s="11">
        <f t="shared" si="13"/>
        <v>0.09</v>
      </c>
      <c r="K147" s="11">
        <v>387.6</v>
      </c>
      <c r="L147" s="10">
        <f t="shared" si="14"/>
        <v>0.31991967821281414</v>
      </c>
      <c r="M147">
        <f t="shared" si="15"/>
        <v>395</v>
      </c>
      <c r="N147">
        <f t="shared" si="16"/>
        <v>1</v>
      </c>
      <c r="O147">
        <f t="shared" si="17"/>
        <v>0.1</v>
      </c>
    </row>
    <row r="148" spans="1:15">
      <c r="A148" s="10" t="s">
        <v>68</v>
      </c>
      <c r="B148" s="10">
        <v>6410</v>
      </c>
      <c r="C148" s="60">
        <v>0.38655324299999999</v>
      </c>
      <c r="D148" s="11">
        <v>0.30299999999999999</v>
      </c>
      <c r="E148" s="11">
        <v>48.29</v>
      </c>
      <c r="F148" s="11">
        <v>0</v>
      </c>
      <c r="G148" s="11">
        <v>0</v>
      </c>
      <c r="H148" s="10">
        <v>1</v>
      </c>
      <c r="I148" s="11">
        <f t="shared" si="12"/>
        <v>0</v>
      </c>
      <c r="J148" s="11">
        <f t="shared" si="13"/>
        <v>0</v>
      </c>
      <c r="K148" s="11">
        <v>571.1</v>
      </c>
      <c r="L148" s="10">
        <f t="shared" si="14"/>
        <v>0.47133306663786745</v>
      </c>
      <c r="M148">
        <f t="shared" si="15"/>
        <v>581</v>
      </c>
      <c r="N148">
        <f t="shared" si="16"/>
        <v>0</v>
      </c>
      <c r="O148">
        <f t="shared" si="17"/>
        <v>0</v>
      </c>
    </row>
    <row r="149" spans="1:15">
      <c r="A149" s="10" t="s">
        <v>68</v>
      </c>
      <c r="B149" s="10">
        <v>3200</v>
      </c>
      <c r="C149" s="60">
        <v>0.20152985100000001</v>
      </c>
      <c r="D149" s="11">
        <v>0.4</v>
      </c>
      <c r="E149" s="11">
        <v>48.29</v>
      </c>
      <c r="F149" s="11">
        <v>1.2</v>
      </c>
      <c r="G149" s="11">
        <v>6.4000000000000001E-2</v>
      </c>
      <c r="H149" s="10">
        <v>1</v>
      </c>
      <c r="I149" s="11">
        <f t="shared" si="12"/>
        <v>1.2</v>
      </c>
      <c r="J149" s="11">
        <f t="shared" si="13"/>
        <v>6.4000000000000001E-2</v>
      </c>
      <c r="K149" s="11">
        <v>393.1</v>
      </c>
      <c r="L149" s="10">
        <f t="shared" si="14"/>
        <v>0.32439588349300003</v>
      </c>
      <c r="M149">
        <f t="shared" si="15"/>
        <v>400</v>
      </c>
      <c r="N149">
        <f t="shared" si="16"/>
        <v>1</v>
      </c>
      <c r="O149">
        <f t="shared" si="17"/>
        <v>0.1</v>
      </c>
    </row>
    <row r="150" spans="1:15">
      <c r="A150" s="10" t="s">
        <v>68</v>
      </c>
      <c r="B150" s="10">
        <v>1100</v>
      </c>
      <c r="C150" s="60">
        <v>0.12565481000000001</v>
      </c>
      <c r="D150" s="11">
        <v>0.34200000000000003</v>
      </c>
      <c r="E150" s="11">
        <v>48.29</v>
      </c>
      <c r="F150" s="11">
        <v>1.85</v>
      </c>
      <c r="G150" s="11">
        <v>0.22</v>
      </c>
      <c r="H150" s="10">
        <v>1</v>
      </c>
      <c r="I150" s="11">
        <f t="shared" si="12"/>
        <v>1.85</v>
      </c>
      <c r="J150" s="11">
        <f t="shared" si="13"/>
        <v>0.22</v>
      </c>
      <c r="K150" s="11">
        <v>209.5</v>
      </c>
      <c r="L150" s="10">
        <f t="shared" si="14"/>
        <v>0.17293431708465001</v>
      </c>
      <c r="M150">
        <f t="shared" si="15"/>
        <v>213</v>
      </c>
      <c r="N150">
        <f t="shared" si="16"/>
        <v>1</v>
      </c>
      <c r="O150">
        <f t="shared" si="17"/>
        <v>0.1</v>
      </c>
    </row>
    <row r="151" spans="1:15">
      <c r="A151" s="10" t="s">
        <v>68</v>
      </c>
      <c r="B151" s="10">
        <v>6410</v>
      </c>
      <c r="C151" s="60">
        <v>0.117989577</v>
      </c>
      <c r="D151" s="11">
        <v>0.30299999999999999</v>
      </c>
      <c r="E151" s="11">
        <v>48.29</v>
      </c>
      <c r="F151" s="11">
        <v>0</v>
      </c>
      <c r="G151" s="11">
        <v>0</v>
      </c>
      <c r="H151" s="10">
        <v>1</v>
      </c>
      <c r="I151" s="11">
        <f t="shared" si="12"/>
        <v>0</v>
      </c>
      <c r="J151" s="11">
        <f t="shared" si="13"/>
        <v>0</v>
      </c>
      <c r="K151" s="11">
        <v>174.3</v>
      </c>
      <c r="L151" s="10">
        <f t="shared" si="14"/>
        <v>0.14386734600158249</v>
      </c>
      <c r="M151">
        <f t="shared" si="15"/>
        <v>177</v>
      </c>
      <c r="N151">
        <f t="shared" si="16"/>
        <v>0</v>
      </c>
      <c r="O151">
        <f t="shared" si="17"/>
        <v>0</v>
      </c>
    </row>
    <row r="152" spans="1:15">
      <c r="A152" s="10" t="s">
        <v>68</v>
      </c>
      <c r="B152" s="10">
        <v>4110</v>
      </c>
      <c r="C152" s="60">
        <v>0.41733388300000002</v>
      </c>
      <c r="D152" s="11">
        <v>0.41299999999999998</v>
      </c>
      <c r="E152" s="11">
        <v>48.29</v>
      </c>
      <c r="F152" s="11">
        <v>0.7</v>
      </c>
      <c r="G152" s="11">
        <v>0.09</v>
      </c>
      <c r="H152" s="10">
        <v>1</v>
      </c>
      <c r="I152" s="11">
        <f t="shared" si="12"/>
        <v>0.7</v>
      </c>
      <c r="J152" s="11">
        <f t="shared" si="13"/>
        <v>0.09</v>
      </c>
      <c r="K152" s="11">
        <v>840.3</v>
      </c>
      <c r="L152" s="10">
        <f t="shared" si="14"/>
        <v>0.69360091464657581</v>
      </c>
      <c r="M152">
        <f t="shared" si="15"/>
        <v>856</v>
      </c>
      <c r="N152">
        <f t="shared" si="16"/>
        <v>1</v>
      </c>
      <c r="O152">
        <f t="shared" si="17"/>
        <v>0.2</v>
      </c>
    </row>
    <row r="153" spans="1:15">
      <c r="A153" s="10" t="s">
        <v>68</v>
      </c>
      <c r="B153" s="10">
        <v>6410</v>
      </c>
      <c r="C153" s="60">
        <v>2.5141297850000002</v>
      </c>
      <c r="D153" s="11">
        <v>0.30299999999999999</v>
      </c>
      <c r="E153" s="11">
        <v>48.29</v>
      </c>
      <c r="F153" s="11">
        <v>0</v>
      </c>
      <c r="G153" s="11">
        <v>0</v>
      </c>
      <c r="H153" s="10">
        <v>1</v>
      </c>
      <c r="I153" s="11">
        <f t="shared" si="12"/>
        <v>0</v>
      </c>
      <c r="J153" s="11">
        <f t="shared" si="13"/>
        <v>0</v>
      </c>
      <c r="K153" s="11">
        <v>3714.2</v>
      </c>
      <c r="L153" s="10">
        <f t="shared" si="14"/>
        <v>3.0655350147706621</v>
      </c>
      <c r="M153">
        <f t="shared" si="15"/>
        <v>3781</v>
      </c>
      <c r="N153">
        <f t="shared" si="16"/>
        <v>0</v>
      </c>
      <c r="O153">
        <f t="shared" si="17"/>
        <v>0</v>
      </c>
    </row>
    <row r="154" spans="1:15">
      <c r="A154" s="10" t="s">
        <v>68</v>
      </c>
      <c r="B154" s="10">
        <v>5200</v>
      </c>
      <c r="C154" s="60">
        <v>0.67694377800000005</v>
      </c>
      <c r="D154" s="11">
        <v>0.5</v>
      </c>
      <c r="E154" s="11">
        <v>48.29</v>
      </c>
      <c r="F154" s="11">
        <v>0.6</v>
      </c>
      <c r="G154" s="11">
        <v>0.11</v>
      </c>
      <c r="H154" s="10">
        <v>1</v>
      </c>
      <c r="I154" s="11">
        <f t="shared" si="12"/>
        <v>0.6</v>
      </c>
      <c r="J154" s="11">
        <f t="shared" si="13"/>
        <v>0.11</v>
      </c>
      <c r="K154" s="11">
        <v>1650.3</v>
      </c>
      <c r="L154" s="10">
        <f t="shared" si="14"/>
        <v>1.3620672933175</v>
      </c>
      <c r="M154">
        <f t="shared" si="15"/>
        <v>1680</v>
      </c>
      <c r="N154">
        <f t="shared" si="16"/>
        <v>2</v>
      </c>
      <c r="O154">
        <f t="shared" si="17"/>
        <v>0.4</v>
      </c>
    </row>
    <row r="155" spans="1:15">
      <c r="A155" s="10" t="s">
        <v>68</v>
      </c>
      <c r="B155" s="10">
        <v>3200</v>
      </c>
      <c r="C155" s="60">
        <v>0.724158729</v>
      </c>
      <c r="D155" s="11">
        <v>0.4</v>
      </c>
      <c r="E155" s="11">
        <v>48.29</v>
      </c>
      <c r="F155" s="11">
        <v>1.2</v>
      </c>
      <c r="G155" s="11">
        <v>6.4000000000000001E-2</v>
      </c>
      <c r="H155" s="10">
        <v>1</v>
      </c>
      <c r="I155" s="11">
        <f t="shared" si="12"/>
        <v>1.2</v>
      </c>
      <c r="J155" s="11">
        <f t="shared" si="13"/>
        <v>6.4000000000000001E-2</v>
      </c>
      <c r="K155" s="11">
        <v>1412.4</v>
      </c>
      <c r="L155" s="10">
        <f t="shared" si="14"/>
        <v>1.165654167447</v>
      </c>
      <c r="M155">
        <f t="shared" si="15"/>
        <v>1438</v>
      </c>
      <c r="N155">
        <f t="shared" si="16"/>
        <v>4</v>
      </c>
      <c r="O155">
        <f t="shared" si="17"/>
        <v>0.2</v>
      </c>
    </row>
    <row r="156" spans="1:15">
      <c r="A156" s="10" t="s">
        <v>68</v>
      </c>
      <c r="B156" s="10">
        <v>3200</v>
      </c>
      <c r="C156" s="60">
        <v>6.5497692999999996E-2</v>
      </c>
      <c r="D156" s="11">
        <v>0.4</v>
      </c>
      <c r="E156" s="11">
        <v>48.29</v>
      </c>
      <c r="F156" s="11">
        <v>1.2</v>
      </c>
      <c r="G156" s="11">
        <v>6.4000000000000001E-2</v>
      </c>
      <c r="H156" s="10">
        <v>1</v>
      </c>
      <c r="I156" s="11">
        <f t="shared" si="12"/>
        <v>1.2</v>
      </c>
      <c r="J156" s="11">
        <f t="shared" si="13"/>
        <v>6.4000000000000001E-2</v>
      </c>
      <c r="K156" s="11">
        <v>127.8</v>
      </c>
      <c r="L156" s="10">
        <f t="shared" si="14"/>
        <v>0.10542945316566667</v>
      </c>
      <c r="M156">
        <f t="shared" si="15"/>
        <v>130</v>
      </c>
      <c r="N156">
        <f t="shared" si="16"/>
        <v>0</v>
      </c>
      <c r="O156">
        <f t="shared" si="17"/>
        <v>0</v>
      </c>
    </row>
    <row r="157" spans="1:15">
      <c r="A157" s="10" t="s">
        <v>68</v>
      </c>
      <c r="B157" s="10">
        <v>6410</v>
      </c>
      <c r="C157" s="60">
        <v>0.59938911399999995</v>
      </c>
      <c r="D157" s="11">
        <v>0.30299999999999999</v>
      </c>
      <c r="E157" s="11">
        <v>48.29</v>
      </c>
      <c r="F157" s="11">
        <v>0</v>
      </c>
      <c r="G157" s="11">
        <v>0</v>
      </c>
      <c r="H157" s="10">
        <v>1</v>
      </c>
      <c r="I157" s="11">
        <f t="shared" si="12"/>
        <v>0</v>
      </c>
      <c r="J157" s="11">
        <f t="shared" si="13"/>
        <v>0</v>
      </c>
      <c r="K157" s="11">
        <v>885.5</v>
      </c>
      <c r="L157" s="10">
        <f t="shared" si="14"/>
        <v>0.73084863295526492</v>
      </c>
      <c r="M157">
        <f t="shared" si="15"/>
        <v>901</v>
      </c>
      <c r="N157">
        <f t="shared" si="16"/>
        <v>0</v>
      </c>
      <c r="O157">
        <f t="shared" si="17"/>
        <v>0</v>
      </c>
    </row>
    <row r="158" spans="1:15">
      <c r="A158" s="10" t="s">
        <v>68</v>
      </c>
      <c r="B158" s="10">
        <v>3200</v>
      </c>
      <c r="C158" s="60">
        <v>0.74446082099999999</v>
      </c>
      <c r="D158" s="11">
        <v>0.4</v>
      </c>
      <c r="E158" s="11">
        <v>48.29</v>
      </c>
      <c r="F158" s="11">
        <v>1.2</v>
      </c>
      <c r="G158" s="11">
        <v>6.4000000000000001E-2</v>
      </c>
      <c r="H158" s="10">
        <v>1</v>
      </c>
      <c r="I158" s="11">
        <f t="shared" si="12"/>
        <v>1.2</v>
      </c>
      <c r="J158" s="11">
        <f t="shared" si="13"/>
        <v>6.4000000000000001E-2</v>
      </c>
      <c r="K158" s="11">
        <v>1451.9</v>
      </c>
      <c r="L158" s="10">
        <f t="shared" si="14"/>
        <v>1.1983337682030002</v>
      </c>
      <c r="M158">
        <f t="shared" si="15"/>
        <v>1478</v>
      </c>
      <c r="N158">
        <f t="shared" si="16"/>
        <v>4</v>
      </c>
      <c r="O158">
        <f t="shared" si="17"/>
        <v>0.2</v>
      </c>
    </row>
    <row r="159" spans="1:15">
      <c r="A159" s="10" t="s">
        <v>68</v>
      </c>
      <c r="B159" s="10">
        <v>3200</v>
      </c>
      <c r="C159" s="60">
        <v>8.2236170999999997E-2</v>
      </c>
      <c r="D159" s="11">
        <v>0.4</v>
      </c>
      <c r="E159" s="11">
        <v>48.29</v>
      </c>
      <c r="F159" s="11">
        <v>1.2</v>
      </c>
      <c r="G159" s="11">
        <v>6.4000000000000001E-2</v>
      </c>
      <c r="H159" s="10">
        <v>1</v>
      </c>
      <c r="I159" s="11">
        <f t="shared" si="12"/>
        <v>1.2</v>
      </c>
      <c r="J159" s="11">
        <f t="shared" si="13"/>
        <v>6.4000000000000001E-2</v>
      </c>
      <c r="K159" s="11">
        <v>160.4</v>
      </c>
      <c r="L159" s="10">
        <f t="shared" si="14"/>
        <v>0.13237282325300001</v>
      </c>
      <c r="M159">
        <f t="shared" si="15"/>
        <v>163</v>
      </c>
      <c r="N159">
        <f t="shared" si="16"/>
        <v>0</v>
      </c>
      <c r="O159">
        <f t="shared" si="17"/>
        <v>0</v>
      </c>
    </row>
    <row r="160" spans="1:15">
      <c r="A160" s="10" t="s">
        <v>68</v>
      </c>
      <c r="B160" s="10">
        <v>3200</v>
      </c>
      <c r="C160" s="60">
        <v>1.9256922999999999E-2</v>
      </c>
      <c r="D160" s="11">
        <v>0.4</v>
      </c>
      <c r="E160" s="11">
        <v>48.29</v>
      </c>
      <c r="F160" s="11">
        <v>1.2</v>
      </c>
      <c r="G160" s="11">
        <v>6.4000000000000001E-2</v>
      </c>
      <c r="H160" s="10">
        <v>1</v>
      </c>
      <c r="I160" s="11">
        <f t="shared" si="12"/>
        <v>1.2</v>
      </c>
      <c r="J160" s="11">
        <f t="shared" si="13"/>
        <v>6.4000000000000001E-2</v>
      </c>
      <c r="K160" s="11">
        <v>37.6</v>
      </c>
      <c r="L160" s="10">
        <f t="shared" si="14"/>
        <v>3.0997227055666668E-2</v>
      </c>
      <c r="M160">
        <f t="shared" si="15"/>
        <v>38</v>
      </c>
      <c r="N160">
        <f t="shared" si="16"/>
        <v>0</v>
      </c>
      <c r="O160">
        <f t="shared" si="17"/>
        <v>0</v>
      </c>
    </row>
    <row r="161" spans="1:15">
      <c r="A161" s="10" t="s">
        <v>68</v>
      </c>
      <c r="B161" s="10">
        <v>6410</v>
      </c>
      <c r="C161" s="60">
        <v>2.3029184000000001E-2</v>
      </c>
      <c r="D161" s="11">
        <v>0.30299999999999999</v>
      </c>
      <c r="E161" s="11">
        <v>48.29</v>
      </c>
      <c r="F161" s="11">
        <v>0</v>
      </c>
      <c r="G161" s="11">
        <v>0</v>
      </c>
      <c r="H161" s="10">
        <v>1</v>
      </c>
      <c r="I161" s="11">
        <f t="shared" si="12"/>
        <v>0</v>
      </c>
      <c r="J161" s="11">
        <f t="shared" si="13"/>
        <v>0</v>
      </c>
      <c r="K161" s="11">
        <v>34</v>
      </c>
      <c r="L161" s="10">
        <f t="shared" si="14"/>
        <v>2.8080002207840002E-2</v>
      </c>
      <c r="M161">
        <f t="shared" si="15"/>
        <v>35</v>
      </c>
      <c r="N161">
        <f t="shared" si="16"/>
        <v>0</v>
      </c>
      <c r="O161">
        <f t="shared" si="17"/>
        <v>0</v>
      </c>
    </row>
    <row r="162" spans="1:15">
      <c r="A162" s="10" t="s">
        <v>68</v>
      </c>
      <c r="B162" s="10">
        <v>3200</v>
      </c>
      <c r="C162" s="60">
        <v>3.9233029000000003E-2</v>
      </c>
      <c r="D162" s="11">
        <v>0.4</v>
      </c>
      <c r="E162" s="11">
        <v>48.29</v>
      </c>
      <c r="F162" s="11">
        <v>1.2</v>
      </c>
      <c r="G162" s="11">
        <v>6.4000000000000001E-2</v>
      </c>
      <c r="H162" s="10">
        <v>1</v>
      </c>
      <c r="I162" s="11">
        <f t="shared" si="12"/>
        <v>1.2</v>
      </c>
      <c r="J162" s="11">
        <f t="shared" si="13"/>
        <v>6.4000000000000001E-2</v>
      </c>
      <c r="K162" s="11">
        <v>76.5</v>
      </c>
      <c r="L162" s="10">
        <f t="shared" si="14"/>
        <v>6.3152099013666682E-2</v>
      </c>
      <c r="M162">
        <f t="shared" si="15"/>
        <v>78</v>
      </c>
      <c r="N162">
        <f t="shared" si="16"/>
        <v>0</v>
      </c>
      <c r="O162">
        <f t="shared" si="17"/>
        <v>0</v>
      </c>
    </row>
    <row r="163" spans="1:15">
      <c r="A163" s="10" t="s">
        <v>68</v>
      </c>
      <c r="B163" s="10">
        <v>6170</v>
      </c>
      <c r="C163" s="60">
        <v>0.72354785200000005</v>
      </c>
      <c r="D163" s="11">
        <v>0.30299999999999999</v>
      </c>
      <c r="E163" s="11">
        <v>48.29</v>
      </c>
      <c r="F163" s="11">
        <v>0</v>
      </c>
      <c r="G163" s="11">
        <v>0</v>
      </c>
      <c r="H163" s="10">
        <v>1</v>
      </c>
      <c r="I163" s="11">
        <f t="shared" si="12"/>
        <v>0</v>
      </c>
      <c r="J163" s="11">
        <f t="shared" si="13"/>
        <v>0</v>
      </c>
      <c r="K163" s="11">
        <v>1068.9000000000001</v>
      </c>
      <c r="L163" s="10">
        <f t="shared" si="14"/>
        <v>0.88223817577026997</v>
      </c>
      <c r="M163">
        <f t="shared" si="15"/>
        <v>1088</v>
      </c>
      <c r="N163">
        <f t="shared" si="16"/>
        <v>0</v>
      </c>
      <c r="O163">
        <f t="shared" si="17"/>
        <v>0</v>
      </c>
    </row>
    <row r="164" spans="1:15">
      <c r="A164" s="10" t="s">
        <v>68</v>
      </c>
      <c r="B164" s="10">
        <v>6410</v>
      </c>
      <c r="C164" s="60">
        <v>1.9931589E-2</v>
      </c>
      <c r="D164" s="11">
        <v>0.30299999999999999</v>
      </c>
      <c r="E164" s="11">
        <v>48.29</v>
      </c>
      <c r="F164" s="11">
        <v>0</v>
      </c>
      <c r="G164" s="11">
        <v>0</v>
      </c>
      <c r="H164" s="10">
        <v>1</v>
      </c>
      <c r="I164" s="11">
        <f t="shared" si="12"/>
        <v>0</v>
      </c>
      <c r="J164" s="11">
        <f t="shared" si="13"/>
        <v>0</v>
      </c>
      <c r="K164" s="11">
        <v>29.5</v>
      </c>
      <c r="L164" s="10">
        <f t="shared" si="14"/>
        <v>2.4303034928452497E-2</v>
      </c>
      <c r="M164">
        <f t="shared" si="15"/>
        <v>30</v>
      </c>
      <c r="N164">
        <f t="shared" si="16"/>
        <v>0</v>
      </c>
      <c r="O164">
        <f t="shared" si="17"/>
        <v>0</v>
      </c>
    </row>
    <row r="165" spans="1:15">
      <c r="A165" s="10" t="s">
        <v>68</v>
      </c>
      <c r="B165" s="10">
        <v>6430</v>
      </c>
      <c r="C165" s="60">
        <v>0.17943041900000001</v>
      </c>
      <c r="D165" s="11">
        <v>0.30299999999999999</v>
      </c>
      <c r="E165" s="11">
        <v>48.29</v>
      </c>
      <c r="F165" s="11">
        <v>0</v>
      </c>
      <c r="G165" s="11">
        <v>0</v>
      </c>
      <c r="H165" s="10">
        <v>1</v>
      </c>
      <c r="I165" s="11">
        <f t="shared" si="12"/>
        <v>0</v>
      </c>
      <c r="J165" s="11">
        <f t="shared" si="13"/>
        <v>0</v>
      </c>
      <c r="K165" s="11">
        <v>265.10000000000002</v>
      </c>
      <c r="L165" s="10">
        <f t="shared" si="14"/>
        <v>0.21878354707112749</v>
      </c>
      <c r="M165">
        <f t="shared" si="15"/>
        <v>270</v>
      </c>
      <c r="N165">
        <f t="shared" si="16"/>
        <v>0</v>
      </c>
      <c r="O165">
        <f t="shared" si="17"/>
        <v>0</v>
      </c>
    </row>
    <row r="166" spans="1:15">
      <c r="A166" s="10" t="s">
        <v>68</v>
      </c>
      <c r="B166" s="10">
        <v>6410</v>
      </c>
      <c r="C166" s="60">
        <v>4.0695260000000004E-3</v>
      </c>
      <c r="D166" s="11">
        <v>0.30299999999999999</v>
      </c>
      <c r="E166" s="11">
        <v>48.29</v>
      </c>
      <c r="F166" s="11">
        <v>0</v>
      </c>
      <c r="G166" s="11">
        <v>0</v>
      </c>
      <c r="H166" s="10">
        <v>1</v>
      </c>
      <c r="I166" s="11">
        <f t="shared" si="12"/>
        <v>0</v>
      </c>
      <c r="J166" s="11">
        <f t="shared" si="13"/>
        <v>0</v>
      </c>
      <c r="K166" s="11">
        <v>6</v>
      </c>
      <c r="L166" s="10">
        <f t="shared" si="14"/>
        <v>4.9620646161350002E-3</v>
      </c>
      <c r="M166">
        <f t="shared" si="15"/>
        <v>6</v>
      </c>
      <c r="N166">
        <f t="shared" si="16"/>
        <v>0</v>
      </c>
      <c r="O166">
        <f t="shared" si="17"/>
        <v>0</v>
      </c>
    </row>
    <row r="167" spans="1:15">
      <c r="A167" s="10" t="s">
        <v>68</v>
      </c>
      <c r="B167" s="10">
        <v>5200</v>
      </c>
      <c r="C167" s="60">
        <v>1.5090452000000001E-2</v>
      </c>
      <c r="D167" s="11">
        <v>0.5</v>
      </c>
      <c r="E167" s="11">
        <v>48.29</v>
      </c>
      <c r="F167" s="11">
        <v>0.6</v>
      </c>
      <c r="G167" s="11">
        <v>0.11</v>
      </c>
      <c r="H167" s="10">
        <v>1</v>
      </c>
      <c r="I167" s="11">
        <f t="shared" si="12"/>
        <v>0.6</v>
      </c>
      <c r="J167" s="11">
        <f t="shared" si="13"/>
        <v>0.11</v>
      </c>
      <c r="K167" s="11">
        <v>36.799999999999997</v>
      </c>
      <c r="L167" s="10">
        <f t="shared" si="14"/>
        <v>3.036324696166667E-2</v>
      </c>
      <c r="M167">
        <f t="shared" si="15"/>
        <v>37</v>
      </c>
      <c r="N167">
        <f t="shared" si="16"/>
        <v>0</v>
      </c>
      <c r="O167">
        <f t="shared" si="17"/>
        <v>0</v>
      </c>
    </row>
    <row r="168" spans="1:15">
      <c r="A168" s="10" t="s">
        <v>68</v>
      </c>
      <c r="B168" s="10">
        <v>3200</v>
      </c>
      <c r="C168" s="60">
        <v>1.3065019000000001E-2</v>
      </c>
      <c r="D168" s="11">
        <v>0.4</v>
      </c>
      <c r="E168" s="11">
        <v>48.29</v>
      </c>
      <c r="F168" s="11">
        <v>1.2</v>
      </c>
      <c r="G168" s="11">
        <v>6.4000000000000001E-2</v>
      </c>
      <c r="H168" s="10">
        <v>1</v>
      </c>
      <c r="I168" s="11">
        <f t="shared" si="12"/>
        <v>1.2</v>
      </c>
      <c r="J168" s="11">
        <f t="shared" si="13"/>
        <v>6.4000000000000001E-2</v>
      </c>
      <c r="K168" s="11">
        <v>25.5</v>
      </c>
      <c r="L168" s="10">
        <f t="shared" si="14"/>
        <v>2.103032558366667E-2</v>
      </c>
      <c r="M168">
        <f t="shared" si="15"/>
        <v>26</v>
      </c>
      <c r="N168">
        <f t="shared" si="16"/>
        <v>0</v>
      </c>
      <c r="O168">
        <f t="shared" si="17"/>
        <v>0</v>
      </c>
    </row>
    <row r="169" spans="1:15">
      <c r="A169" s="10" t="s">
        <v>68</v>
      </c>
      <c r="B169" s="10">
        <v>3200</v>
      </c>
      <c r="C169" s="60">
        <v>9.5590721000000003E-2</v>
      </c>
      <c r="D169" s="11">
        <v>0.4</v>
      </c>
      <c r="E169" s="11">
        <v>48.29</v>
      </c>
      <c r="F169" s="11">
        <v>1.2</v>
      </c>
      <c r="G169" s="11">
        <v>6.4000000000000001E-2</v>
      </c>
      <c r="H169" s="10">
        <v>1</v>
      </c>
      <c r="I169" s="11">
        <f t="shared" si="12"/>
        <v>1.2</v>
      </c>
      <c r="J169" s="11">
        <f t="shared" si="13"/>
        <v>6.4000000000000001E-2</v>
      </c>
      <c r="K169" s="11">
        <v>186.4</v>
      </c>
      <c r="L169" s="10">
        <f t="shared" si="14"/>
        <v>0.15386919723633335</v>
      </c>
      <c r="M169">
        <f t="shared" si="15"/>
        <v>190</v>
      </c>
      <c r="N169">
        <f t="shared" si="16"/>
        <v>1</v>
      </c>
      <c r="O169">
        <f t="shared" si="17"/>
        <v>0</v>
      </c>
    </row>
    <row r="170" spans="1:15">
      <c r="A170" s="10" t="s">
        <v>68</v>
      </c>
      <c r="B170" s="10">
        <v>3200</v>
      </c>
      <c r="C170" s="60">
        <v>5.6647205999999999E-2</v>
      </c>
      <c r="D170" s="11">
        <v>0.4</v>
      </c>
      <c r="E170" s="11">
        <v>48.29</v>
      </c>
      <c r="F170" s="11">
        <v>1.2</v>
      </c>
      <c r="G170" s="11">
        <v>6.4000000000000001E-2</v>
      </c>
      <c r="H170" s="10">
        <v>1</v>
      </c>
      <c r="I170" s="11">
        <f t="shared" si="12"/>
        <v>1.2</v>
      </c>
      <c r="J170" s="11">
        <f t="shared" si="13"/>
        <v>6.4000000000000001E-2</v>
      </c>
      <c r="K170" s="11">
        <v>110.5</v>
      </c>
      <c r="L170" s="10">
        <f t="shared" si="14"/>
        <v>9.1183119258000003E-2</v>
      </c>
      <c r="M170">
        <f t="shared" si="15"/>
        <v>112</v>
      </c>
      <c r="N170">
        <f t="shared" si="16"/>
        <v>0</v>
      </c>
      <c r="O170">
        <f t="shared" si="17"/>
        <v>0</v>
      </c>
    </row>
    <row r="171" spans="1:15">
      <c r="A171" s="10" t="s">
        <v>68</v>
      </c>
      <c r="B171" s="10">
        <v>6410</v>
      </c>
      <c r="C171" s="60">
        <v>7.3613714999999996E-2</v>
      </c>
      <c r="D171" s="11">
        <v>0.30299999999999999</v>
      </c>
      <c r="E171" s="11">
        <v>48.29</v>
      </c>
      <c r="F171" s="11">
        <v>0</v>
      </c>
      <c r="G171" s="11">
        <v>0</v>
      </c>
      <c r="H171" s="10">
        <v>1</v>
      </c>
      <c r="I171" s="11">
        <f t="shared" si="12"/>
        <v>0</v>
      </c>
      <c r="J171" s="11">
        <f t="shared" si="13"/>
        <v>0</v>
      </c>
      <c r="K171" s="11">
        <v>108.7</v>
      </c>
      <c r="L171" s="10">
        <f t="shared" si="14"/>
        <v>8.9758859008087499E-2</v>
      </c>
      <c r="M171">
        <f t="shared" si="15"/>
        <v>111</v>
      </c>
      <c r="N171">
        <f t="shared" si="16"/>
        <v>0</v>
      </c>
      <c r="O171">
        <f t="shared" si="17"/>
        <v>0</v>
      </c>
    </row>
    <row r="172" spans="1:15">
      <c r="A172" s="10" t="s">
        <v>68</v>
      </c>
      <c r="B172" s="10">
        <v>5200</v>
      </c>
      <c r="C172" s="60">
        <v>0.27873503300000002</v>
      </c>
      <c r="D172" s="11">
        <v>0.5</v>
      </c>
      <c r="E172" s="11">
        <v>48.29</v>
      </c>
      <c r="F172" s="11">
        <v>0.6</v>
      </c>
      <c r="G172" s="11">
        <v>0.11</v>
      </c>
      <c r="H172" s="10">
        <v>1</v>
      </c>
      <c r="I172" s="11">
        <f t="shared" si="12"/>
        <v>0.6</v>
      </c>
      <c r="J172" s="11">
        <f t="shared" si="13"/>
        <v>0.11</v>
      </c>
      <c r="K172" s="11">
        <v>679.5</v>
      </c>
      <c r="L172" s="10">
        <f t="shared" si="14"/>
        <v>0.56083811431541675</v>
      </c>
      <c r="M172">
        <f t="shared" si="15"/>
        <v>692</v>
      </c>
      <c r="N172">
        <f t="shared" si="16"/>
        <v>1</v>
      </c>
      <c r="O172">
        <f t="shared" si="17"/>
        <v>0.2</v>
      </c>
    </row>
    <row r="173" spans="1:15">
      <c r="A173" s="10" t="s">
        <v>68</v>
      </c>
      <c r="B173" s="10">
        <v>6410</v>
      </c>
      <c r="C173" s="60">
        <v>0.10159652600000001</v>
      </c>
      <c r="D173" s="11">
        <v>0.30299999999999999</v>
      </c>
      <c r="E173" s="11">
        <v>48.29</v>
      </c>
      <c r="F173" s="11">
        <v>0</v>
      </c>
      <c r="G173" s="11">
        <v>0</v>
      </c>
      <c r="H173" s="10">
        <v>1</v>
      </c>
      <c r="I173" s="11">
        <f t="shared" si="12"/>
        <v>0</v>
      </c>
      <c r="J173" s="11">
        <f t="shared" si="13"/>
        <v>0</v>
      </c>
      <c r="K173" s="11">
        <v>150.1</v>
      </c>
      <c r="L173" s="10">
        <f t="shared" si="14"/>
        <v>0.123878930073635</v>
      </c>
      <c r="M173">
        <f t="shared" si="15"/>
        <v>153</v>
      </c>
      <c r="N173">
        <f t="shared" si="16"/>
        <v>0</v>
      </c>
      <c r="O173">
        <f t="shared" si="17"/>
        <v>0</v>
      </c>
    </row>
    <row r="174" spans="1:15">
      <c r="A174" s="10" t="s">
        <v>68</v>
      </c>
      <c r="B174" s="10">
        <v>1400</v>
      </c>
      <c r="C174" s="60">
        <v>0.23773529700000001</v>
      </c>
      <c r="D174" s="11">
        <v>0.88700000000000001</v>
      </c>
      <c r="E174" s="11">
        <v>48.29</v>
      </c>
      <c r="F174" s="11">
        <v>1.93</v>
      </c>
      <c r="G174" s="11">
        <v>0.497</v>
      </c>
      <c r="H174" s="10">
        <v>1</v>
      </c>
      <c r="I174" s="11">
        <f t="shared" si="12"/>
        <v>1.93</v>
      </c>
      <c r="J174" s="11">
        <f t="shared" si="13"/>
        <v>0.497</v>
      </c>
      <c r="K174" s="11">
        <v>1028.0999999999999</v>
      </c>
      <c r="L174" s="10">
        <f t="shared" si="14"/>
        <v>0.84858088795994258</v>
      </c>
      <c r="M174">
        <f t="shared" si="15"/>
        <v>1047</v>
      </c>
      <c r="N174">
        <f t="shared" si="16"/>
        <v>4</v>
      </c>
      <c r="O174">
        <f t="shared" si="17"/>
        <v>1.1000000000000001</v>
      </c>
    </row>
    <row r="175" spans="1:15">
      <c r="A175" s="10" t="s">
        <v>68</v>
      </c>
      <c r="B175" s="10">
        <v>4110</v>
      </c>
      <c r="C175" s="60">
        <v>21.263234026999999</v>
      </c>
      <c r="D175" s="11">
        <v>0.41299999999999998</v>
      </c>
      <c r="E175" s="11">
        <v>48.29</v>
      </c>
      <c r="F175" s="11">
        <v>0.7</v>
      </c>
      <c r="G175" s="11">
        <v>0.09</v>
      </c>
      <c r="H175" s="10">
        <v>1</v>
      </c>
      <c r="I175" s="11">
        <f t="shared" si="12"/>
        <v>0.7</v>
      </c>
      <c r="J175" s="11">
        <f t="shared" si="13"/>
        <v>0.09</v>
      </c>
      <c r="K175" s="11">
        <v>79617.3</v>
      </c>
      <c r="L175" s="10">
        <f t="shared" si="14"/>
        <v>35.339087407555141</v>
      </c>
      <c r="M175">
        <f t="shared" si="15"/>
        <v>43590</v>
      </c>
      <c r="N175">
        <f t="shared" si="16"/>
        <v>67</v>
      </c>
      <c r="O175">
        <f t="shared" si="17"/>
        <v>8.6999999999999993</v>
      </c>
    </row>
    <row r="176" spans="1:15">
      <c r="A176" s="10" t="s">
        <v>68</v>
      </c>
      <c r="B176" s="10">
        <v>1400</v>
      </c>
      <c r="C176" s="60">
        <v>0.216542768</v>
      </c>
      <c r="D176" s="11">
        <v>0.88700000000000001</v>
      </c>
      <c r="E176" s="11">
        <v>48.29</v>
      </c>
      <c r="F176" s="11">
        <v>1.93</v>
      </c>
      <c r="G176" s="11">
        <v>0.497</v>
      </c>
      <c r="H176" s="10">
        <v>1</v>
      </c>
      <c r="I176" s="11">
        <f t="shared" si="12"/>
        <v>1.93</v>
      </c>
      <c r="J176" s="11">
        <f t="shared" si="13"/>
        <v>0.497</v>
      </c>
      <c r="K176" s="11">
        <v>936.5</v>
      </c>
      <c r="L176" s="10">
        <f t="shared" si="14"/>
        <v>0.77293551554838669</v>
      </c>
      <c r="M176">
        <f t="shared" si="15"/>
        <v>953</v>
      </c>
      <c r="N176">
        <f t="shared" si="16"/>
        <v>4</v>
      </c>
      <c r="O176">
        <f t="shared" si="17"/>
        <v>1</v>
      </c>
    </row>
    <row r="177" spans="1:15">
      <c r="A177" s="10" t="s">
        <v>68</v>
      </c>
      <c r="B177" s="10">
        <v>1400</v>
      </c>
      <c r="C177" s="60">
        <v>4.1311885E-2</v>
      </c>
      <c r="D177" s="11">
        <v>0.9</v>
      </c>
      <c r="E177" s="11">
        <v>48.29</v>
      </c>
      <c r="F177" s="11">
        <v>1.93</v>
      </c>
      <c r="G177" s="11">
        <v>0.497</v>
      </c>
      <c r="H177" s="10">
        <v>1</v>
      </c>
      <c r="I177" s="11">
        <f t="shared" si="12"/>
        <v>1.93</v>
      </c>
      <c r="J177" s="11">
        <f t="shared" si="13"/>
        <v>0.497</v>
      </c>
      <c r="K177" s="11">
        <v>181.3</v>
      </c>
      <c r="L177" s="10">
        <f t="shared" si="14"/>
        <v>0.14962131949874999</v>
      </c>
      <c r="M177">
        <f t="shared" si="15"/>
        <v>185</v>
      </c>
      <c r="N177">
        <f t="shared" si="16"/>
        <v>1</v>
      </c>
      <c r="O177">
        <f t="shared" si="17"/>
        <v>0.2</v>
      </c>
    </row>
    <row r="178" spans="1:15">
      <c r="A178" s="10" t="s">
        <v>68</v>
      </c>
      <c r="B178" s="10">
        <v>6410</v>
      </c>
      <c r="C178" s="60">
        <v>0.162564931</v>
      </c>
      <c r="D178" s="11">
        <v>0.30299999999999999</v>
      </c>
      <c r="E178" s="11">
        <v>48.29</v>
      </c>
      <c r="F178" s="11">
        <v>0</v>
      </c>
      <c r="G178" s="11">
        <v>0</v>
      </c>
      <c r="H178" s="10">
        <v>1</v>
      </c>
      <c r="I178" s="11">
        <f t="shared" si="12"/>
        <v>0</v>
      </c>
      <c r="J178" s="11">
        <f t="shared" si="13"/>
        <v>0</v>
      </c>
      <c r="K178" s="11">
        <v>240.2</v>
      </c>
      <c r="L178" s="10">
        <f t="shared" si="14"/>
        <v>0.19821907807924746</v>
      </c>
      <c r="M178">
        <f t="shared" si="15"/>
        <v>244</v>
      </c>
      <c r="N178">
        <f t="shared" si="16"/>
        <v>0</v>
      </c>
      <c r="O178">
        <f t="shared" si="17"/>
        <v>0</v>
      </c>
    </row>
    <row r="179" spans="1:15">
      <c r="A179" s="10" t="s">
        <v>68</v>
      </c>
      <c r="B179" s="10">
        <v>5200</v>
      </c>
      <c r="C179" s="60">
        <v>0.18818749800000001</v>
      </c>
      <c r="D179" s="11">
        <v>0.5</v>
      </c>
      <c r="E179" s="11">
        <v>48.29</v>
      </c>
      <c r="F179" s="11">
        <v>0.6</v>
      </c>
      <c r="G179" s="11">
        <v>0.11</v>
      </c>
      <c r="H179" s="10">
        <v>1</v>
      </c>
      <c r="I179" s="11">
        <f t="shared" si="12"/>
        <v>0.6</v>
      </c>
      <c r="J179" s="11">
        <f t="shared" si="13"/>
        <v>0.11</v>
      </c>
      <c r="K179" s="11">
        <v>458.8</v>
      </c>
      <c r="L179" s="10">
        <f t="shared" si="14"/>
        <v>0.37864892826750002</v>
      </c>
      <c r="M179">
        <f t="shared" si="15"/>
        <v>467</v>
      </c>
      <c r="N179">
        <f t="shared" si="16"/>
        <v>1</v>
      </c>
      <c r="O179">
        <f t="shared" si="17"/>
        <v>0.1</v>
      </c>
    </row>
    <row r="180" spans="1:15">
      <c r="A180" s="10" t="s">
        <v>68</v>
      </c>
      <c r="B180" s="10">
        <v>4110</v>
      </c>
      <c r="C180" s="60">
        <v>1.9753985000000002E-2</v>
      </c>
      <c r="D180" s="11">
        <v>0.41299999999999998</v>
      </c>
      <c r="E180" s="11">
        <v>48.29</v>
      </c>
      <c r="F180" s="11">
        <v>0.7</v>
      </c>
      <c r="G180" s="11">
        <v>0.09</v>
      </c>
      <c r="H180" s="10">
        <v>1</v>
      </c>
      <c r="I180" s="11">
        <f t="shared" si="12"/>
        <v>0.7</v>
      </c>
      <c r="J180" s="11">
        <f t="shared" si="13"/>
        <v>0.09</v>
      </c>
      <c r="K180" s="11">
        <v>39.799999999999997</v>
      </c>
      <c r="L180" s="10">
        <f t="shared" si="14"/>
        <v>3.2830744451954164E-2</v>
      </c>
      <c r="M180">
        <f t="shared" si="15"/>
        <v>40</v>
      </c>
      <c r="N180">
        <f t="shared" si="16"/>
        <v>0</v>
      </c>
      <c r="O180">
        <f t="shared" si="17"/>
        <v>0</v>
      </c>
    </row>
    <row r="181" spans="1:15">
      <c r="A181" s="10" t="s">
        <v>68</v>
      </c>
      <c r="B181" s="10">
        <v>1400</v>
      </c>
      <c r="C181" s="60">
        <v>0.37846248199999999</v>
      </c>
      <c r="D181" s="11">
        <v>0.88700000000000001</v>
      </c>
      <c r="E181" s="11">
        <v>48.29</v>
      </c>
      <c r="F181" s="11">
        <v>1.93</v>
      </c>
      <c r="G181" s="11">
        <v>0.497</v>
      </c>
      <c r="H181" s="10">
        <v>1</v>
      </c>
      <c r="I181" s="11">
        <f t="shared" si="12"/>
        <v>1.93</v>
      </c>
      <c r="J181" s="11">
        <f t="shared" si="13"/>
        <v>0.497</v>
      </c>
      <c r="K181" s="11">
        <v>1636.8</v>
      </c>
      <c r="L181" s="10">
        <f t="shared" si="14"/>
        <v>1.3508975448230718</v>
      </c>
      <c r="M181">
        <f t="shared" si="15"/>
        <v>1666</v>
      </c>
      <c r="N181">
        <f t="shared" si="16"/>
        <v>7</v>
      </c>
      <c r="O181">
        <f t="shared" si="17"/>
        <v>1.8</v>
      </c>
    </row>
    <row r="182" spans="1:15">
      <c r="A182" s="10" t="s">
        <v>68</v>
      </c>
      <c r="B182" s="10">
        <v>1400</v>
      </c>
      <c r="C182" s="60">
        <v>9.3281749999999993E-3</v>
      </c>
      <c r="D182" s="11">
        <v>0.9</v>
      </c>
      <c r="E182" s="11">
        <v>48.29</v>
      </c>
      <c r="F182" s="11">
        <v>1.93</v>
      </c>
      <c r="G182" s="11">
        <v>0.497</v>
      </c>
      <c r="H182" s="10">
        <v>1</v>
      </c>
      <c r="I182" s="11">
        <f t="shared" si="12"/>
        <v>1.93</v>
      </c>
      <c r="J182" s="11">
        <f t="shared" si="13"/>
        <v>0.497</v>
      </c>
      <c r="K182" s="11">
        <v>40.9</v>
      </c>
      <c r="L182" s="10">
        <f t="shared" si="14"/>
        <v>3.3784317806249999E-2</v>
      </c>
      <c r="M182">
        <f t="shared" si="15"/>
        <v>42</v>
      </c>
      <c r="N182">
        <f t="shared" si="16"/>
        <v>0</v>
      </c>
      <c r="O182">
        <f t="shared" si="17"/>
        <v>0</v>
      </c>
    </row>
    <row r="183" spans="1:15">
      <c r="A183" s="10" t="s">
        <v>68</v>
      </c>
      <c r="B183" s="10">
        <v>5200</v>
      </c>
      <c r="C183" s="60">
        <v>9.5211071999999994E-2</v>
      </c>
      <c r="D183" s="11">
        <v>0.5</v>
      </c>
      <c r="E183" s="11">
        <v>48.29</v>
      </c>
      <c r="F183" s="11">
        <v>0.6</v>
      </c>
      <c r="G183" s="11">
        <v>0.11</v>
      </c>
      <c r="H183" s="10">
        <v>1</v>
      </c>
      <c r="I183" s="11">
        <f t="shared" si="12"/>
        <v>0.6</v>
      </c>
      <c r="J183" s="11">
        <f t="shared" si="13"/>
        <v>0.11</v>
      </c>
      <c r="K183" s="11">
        <v>232.1</v>
      </c>
      <c r="L183" s="10">
        <f t="shared" si="14"/>
        <v>0.19157261111999999</v>
      </c>
      <c r="M183">
        <f t="shared" si="15"/>
        <v>236</v>
      </c>
      <c r="N183">
        <f t="shared" si="16"/>
        <v>0</v>
      </c>
      <c r="O183">
        <f t="shared" si="17"/>
        <v>0.1</v>
      </c>
    </row>
    <row r="184" spans="1:15">
      <c r="A184" s="10" t="s">
        <v>68</v>
      </c>
      <c r="B184" s="10">
        <v>6430</v>
      </c>
      <c r="C184" s="60">
        <v>0.57525250000000006</v>
      </c>
      <c r="D184" s="11">
        <v>0.30299999999999999</v>
      </c>
      <c r="E184" s="11">
        <v>48.29</v>
      </c>
      <c r="F184" s="11">
        <v>0</v>
      </c>
      <c r="G184" s="11">
        <v>0</v>
      </c>
      <c r="H184" s="10">
        <v>1</v>
      </c>
      <c r="I184" s="11">
        <f t="shared" si="12"/>
        <v>0</v>
      </c>
      <c r="J184" s="11">
        <f t="shared" si="13"/>
        <v>0</v>
      </c>
      <c r="K184" s="11">
        <v>849.8</v>
      </c>
      <c r="L184" s="10">
        <f t="shared" si="14"/>
        <v>0.70141831643124997</v>
      </c>
      <c r="M184">
        <f t="shared" si="15"/>
        <v>865</v>
      </c>
      <c r="N184">
        <f t="shared" si="16"/>
        <v>0</v>
      </c>
      <c r="O184">
        <f t="shared" si="17"/>
        <v>0</v>
      </c>
    </row>
    <row r="185" spans="1:15">
      <c r="A185" s="10" t="s">
        <v>68</v>
      </c>
      <c r="B185" s="10">
        <v>4110</v>
      </c>
      <c r="C185" s="60">
        <v>0.404920259</v>
      </c>
      <c r="D185" s="11">
        <v>0.41299999999999998</v>
      </c>
      <c r="E185" s="11">
        <v>48.29</v>
      </c>
      <c r="F185" s="11">
        <v>0.7</v>
      </c>
      <c r="G185" s="11">
        <v>0.09</v>
      </c>
      <c r="H185" s="10">
        <v>1</v>
      </c>
      <c r="I185" s="11">
        <f t="shared" si="12"/>
        <v>0.7</v>
      </c>
      <c r="J185" s="11">
        <f t="shared" si="13"/>
        <v>0.09</v>
      </c>
      <c r="K185" s="11">
        <v>815.4</v>
      </c>
      <c r="L185" s="10">
        <f t="shared" si="14"/>
        <v>0.67296970948636903</v>
      </c>
      <c r="M185">
        <f t="shared" si="15"/>
        <v>830</v>
      </c>
      <c r="N185">
        <f t="shared" si="16"/>
        <v>1</v>
      </c>
      <c r="O185">
        <f t="shared" si="17"/>
        <v>0.2</v>
      </c>
    </row>
    <row r="186" spans="1:15">
      <c r="A186" s="10" t="s">
        <v>68</v>
      </c>
      <c r="B186" s="10">
        <v>6430</v>
      </c>
      <c r="C186" s="60">
        <v>3.8065799999999999E-3</v>
      </c>
      <c r="D186" s="11">
        <v>0.30299999999999999</v>
      </c>
      <c r="E186" s="11">
        <v>48.29</v>
      </c>
      <c r="F186" s="11">
        <v>0</v>
      </c>
      <c r="G186" s="11">
        <v>0</v>
      </c>
      <c r="H186" s="10">
        <v>1</v>
      </c>
      <c r="I186" s="11">
        <f t="shared" si="12"/>
        <v>0</v>
      </c>
      <c r="J186" s="11">
        <f t="shared" si="13"/>
        <v>0</v>
      </c>
      <c r="K186" s="11">
        <v>5.6</v>
      </c>
      <c r="L186" s="10">
        <f t="shared" si="14"/>
        <v>4.6414486420500002E-3</v>
      </c>
      <c r="M186">
        <f t="shared" si="15"/>
        <v>6</v>
      </c>
      <c r="N186">
        <f t="shared" si="16"/>
        <v>0</v>
      </c>
      <c r="O186">
        <f t="shared" si="17"/>
        <v>0</v>
      </c>
    </row>
    <row r="187" spans="1:15">
      <c r="A187" s="10" t="s">
        <v>68</v>
      </c>
      <c r="B187" s="10">
        <v>8140</v>
      </c>
      <c r="C187" s="60">
        <v>7.7455167000000005E-2</v>
      </c>
      <c r="D187" s="11">
        <v>0.70299999999999996</v>
      </c>
      <c r="E187" s="11">
        <v>48.29</v>
      </c>
      <c r="F187" s="11">
        <v>1.2</v>
      </c>
      <c r="G187" s="11">
        <v>0.48</v>
      </c>
      <c r="H187" s="10">
        <v>1</v>
      </c>
      <c r="I187" s="11">
        <f t="shared" si="12"/>
        <v>1.2</v>
      </c>
      <c r="J187" s="11">
        <f t="shared" si="13"/>
        <v>0.48</v>
      </c>
      <c r="K187" s="11">
        <v>316</v>
      </c>
      <c r="L187" s="10">
        <f t="shared" si="14"/>
        <v>0.21911982834535748</v>
      </c>
      <c r="M187">
        <f t="shared" si="15"/>
        <v>270</v>
      </c>
      <c r="N187">
        <f t="shared" si="16"/>
        <v>1</v>
      </c>
      <c r="O187">
        <f t="shared" si="17"/>
        <v>0.3</v>
      </c>
    </row>
    <row r="188" spans="1:15">
      <c r="A188" s="10" t="s">
        <v>68</v>
      </c>
      <c r="B188" s="10">
        <v>1400</v>
      </c>
      <c r="C188" s="60">
        <v>2.22828E-4</v>
      </c>
      <c r="D188" s="11">
        <v>0.88700000000000001</v>
      </c>
      <c r="E188" s="11">
        <v>48.29</v>
      </c>
      <c r="F188" s="11">
        <v>1.93</v>
      </c>
      <c r="G188" s="11">
        <v>0.497</v>
      </c>
      <c r="H188" s="10">
        <v>1</v>
      </c>
      <c r="I188" s="11">
        <f t="shared" si="12"/>
        <v>1.93</v>
      </c>
      <c r="J188" s="11">
        <f t="shared" si="13"/>
        <v>0.497</v>
      </c>
      <c r="K188" s="11">
        <v>1</v>
      </c>
      <c r="L188" s="10">
        <f t="shared" si="14"/>
        <v>7.9537024786999991E-4</v>
      </c>
      <c r="M188">
        <f t="shared" si="15"/>
        <v>1</v>
      </c>
      <c r="N188">
        <f t="shared" si="16"/>
        <v>0</v>
      </c>
      <c r="O188">
        <f t="shared" si="17"/>
        <v>0</v>
      </c>
    </row>
    <row r="189" spans="1:15">
      <c r="A189" s="10" t="s">
        <v>68</v>
      </c>
      <c r="B189" s="10">
        <v>5200</v>
      </c>
      <c r="C189" s="60">
        <v>6.6820409999999997E-3</v>
      </c>
      <c r="D189" s="11">
        <v>0.5</v>
      </c>
      <c r="E189" s="11">
        <v>48.29</v>
      </c>
      <c r="F189" s="11">
        <v>0.6</v>
      </c>
      <c r="G189" s="11">
        <v>0.11</v>
      </c>
      <c r="H189" s="10">
        <v>1</v>
      </c>
      <c r="I189" s="11">
        <f t="shared" si="12"/>
        <v>0.6</v>
      </c>
      <c r="J189" s="11">
        <f t="shared" si="13"/>
        <v>0.11</v>
      </c>
      <c r="K189" s="11">
        <v>16.3</v>
      </c>
      <c r="L189" s="10">
        <f t="shared" si="14"/>
        <v>1.3444823328749999E-2</v>
      </c>
      <c r="M189">
        <f t="shared" si="15"/>
        <v>17</v>
      </c>
      <c r="N189">
        <f t="shared" si="16"/>
        <v>0</v>
      </c>
      <c r="O189">
        <f t="shared" si="17"/>
        <v>0</v>
      </c>
    </row>
    <row r="190" spans="1:15">
      <c r="A190" s="10" t="s">
        <v>68</v>
      </c>
      <c r="B190" s="10">
        <v>5200</v>
      </c>
      <c r="C190" s="60">
        <v>0.11883165699999999</v>
      </c>
      <c r="D190" s="11">
        <v>0.5</v>
      </c>
      <c r="E190" s="11">
        <v>48.29</v>
      </c>
      <c r="F190" s="11">
        <v>0.6</v>
      </c>
      <c r="G190" s="11">
        <v>0.11</v>
      </c>
      <c r="H190" s="10">
        <v>1</v>
      </c>
      <c r="I190" s="11">
        <f t="shared" si="12"/>
        <v>0.6</v>
      </c>
      <c r="J190" s="11">
        <f t="shared" si="13"/>
        <v>0.11</v>
      </c>
      <c r="K190" s="11">
        <v>289.7</v>
      </c>
      <c r="L190" s="10">
        <f t="shared" si="14"/>
        <v>0.23909919652208331</v>
      </c>
      <c r="M190">
        <f t="shared" si="15"/>
        <v>295</v>
      </c>
      <c r="N190">
        <f t="shared" si="16"/>
        <v>0</v>
      </c>
      <c r="O190">
        <f t="shared" si="17"/>
        <v>0.1</v>
      </c>
    </row>
    <row r="191" spans="1:15">
      <c r="A191" s="10" t="s">
        <v>68</v>
      </c>
      <c r="B191" s="10">
        <v>4110</v>
      </c>
      <c r="C191" s="60">
        <v>4.0360589999999998E-3</v>
      </c>
      <c r="D191" s="11">
        <v>0.41299999999999998</v>
      </c>
      <c r="E191" s="11">
        <v>48.29</v>
      </c>
      <c r="F191" s="11">
        <v>0.7</v>
      </c>
      <c r="G191" s="11">
        <v>0.09</v>
      </c>
      <c r="H191" s="10">
        <v>1</v>
      </c>
      <c r="I191" s="11">
        <f t="shared" si="12"/>
        <v>0.7</v>
      </c>
      <c r="J191" s="11">
        <f t="shared" si="13"/>
        <v>0.09</v>
      </c>
      <c r="K191" s="11">
        <v>8.1</v>
      </c>
      <c r="L191" s="10">
        <f t="shared" si="14"/>
        <v>6.7078527002024995E-3</v>
      </c>
      <c r="M191">
        <f t="shared" si="15"/>
        <v>8</v>
      </c>
      <c r="N191">
        <f t="shared" si="16"/>
        <v>0</v>
      </c>
      <c r="O191">
        <f t="shared" si="17"/>
        <v>0</v>
      </c>
    </row>
    <row r="192" spans="1:15">
      <c r="A192" s="10" t="s">
        <v>68</v>
      </c>
      <c r="B192" s="10">
        <v>4110</v>
      </c>
      <c r="C192" s="60">
        <v>1.365370575</v>
      </c>
      <c r="D192" s="11">
        <v>0.41299999999999998</v>
      </c>
      <c r="E192" s="11">
        <v>48.29</v>
      </c>
      <c r="F192" s="11">
        <v>0.7</v>
      </c>
      <c r="G192" s="11">
        <v>0.09</v>
      </c>
      <c r="H192" s="10">
        <v>1</v>
      </c>
      <c r="I192" s="11">
        <f t="shared" si="12"/>
        <v>0.7</v>
      </c>
      <c r="J192" s="11">
        <f t="shared" si="13"/>
        <v>0.09</v>
      </c>
      <c r="K192" s="11">
        <v>2749.5</v>
      </c>
      <c r="L192" s="10">
        <f t="shared" si="14"/>
        <v>2.2692197260473121</v>
      </c>
      <c r="M192">
        <f t="shared" si="15"/>
        <v>2799</v>
      </c>
      <c r="N192">
        <f t="shared" si="16"/>
        <v>4</v>
      </c>
      <c r="O192">
        <f t="shared" si="17"/>
        <v>0.6</v>
      </c>
    </row>
    <row r="193" spans="1:15">
      <c r="A193" s="10" t="s">
        <v>68</v>
      </c>
      <c r="B193" s="10">
        <v>6410</v>
      </c>
      <c r="C193" s="60">
        <v>5.0939929999999998E-3</v>
      </c>
      <c r="D193" s="11">
        <v>0.30299999999999999</v>
      </c>
      <c r="E193" s="11">
        <v>48.29</v>
      </c>
      <c r="F193" s="11">
        <v>0</v>
      </c>
      <c r="G193" s="11">
        <v>0</v>
      </c>
      <c r="H193" s="10">
        <v>1</v>
      </c>
      <c r="I193" s="11">
        <f t="shared" si="12"/>
        <v>0</v>
      </c>
      <c r="J193" s="11">
        <f t="shared" si="13"/>
        <v>0</v>
      </c>
      <c r="K193" s="11">
        <v>7.5</v>
      </c>
      <c r="L193" s="10">
        <f t="shared" si="14"/>
        <v>6.2112202797424999E-3</v>
      </c>
      <c r="M193">
        <f t="shared" si="15"/>
        <v>8</v>
      </c>
      <c r="N193">
        <f t="shared" si="16"/>
        <v>0</v>
      </c>
      <c r="O193">
        <f t="shared" si="17"/>
        <v>0</v>
      </c>
    </row>
    <row r="194" spans="1:15">
      <c r="A194" s="10" t="s">
        <v>68</v>
      </c>
      <c r="B194" s="10">
        <v>4110</v>
      </c>
      <c r="C194" s="60">
        <v>0.367358464</v>
      </c>
      <c r="D194" s="11">
        <v>0.41299999999999998</v>
      </c>
      <c r="E194" s="11">
        <v>48.29</v>
      </c>
      <c r="F194" s="11">
        <v>0.7</v>
      </c>
      <c r="G194" s="11">
        <v>0.09</v>
      </c>
      <c r="H194" s="10">
        <v>1</v>
      </c>
      <c r="I194" s="11">
        <f t="shared" si="12"/>
        <v>0.7</v>
      </c>
      <c r="J194" s="11">
        <f t="shared" si="13"/>
        <v>0.09</v>
      </c>
      <c r="K194" s="11">
        <v>739.7</v>
      </c>
      <c r="L194" s="10">
        <f t="shared" si="14"/>
        <v>0.61054272613077321</v>
      </c>
      <c r="M194">
        <f t="shared" si="15"/>
        <v>753</v>
      </c>
      <c r="N194">
        <f t="shared" si="16"/>
        <v>1</v>
      </c>
      <c r="O194">
        <f t="shared" si="17"/>
        <v>0.1</v>
      </c>
    </row>
    <row r="195" spans="1:15">
      <c r="A195" s="10" t="s">
        <v>68</v>
      </c>
      <c r="B195" s="10">
        <v>6410</v>
      </c>
      <c r="C195" s="60">
        <v>5.2216684999999999E-2</v>
      </c>
      <c r="D195" s="11">
        <v>0.30299999999999999</v>
      </c>
      <c r="E195" s="11">
        <v>48.29</v>
      </c>
      <c r="F195" s="11">
        <v>0</v>
      </c>
      <c r="G195" s="11">
        <v>0</v>
      </c>
      <c r="H195" s="10">
        <v>1</v>
      </c>
      <c r="I195" s="11">
        <f t="shared" ref="I195:I258" si="18">F195</f>
        <v>0</v>
      </c>
      <c r="J195" s="11">
        <f t="shared" ref="J195:J258" si="19">G195</f>
        <v>0</v>
      </c>
      <c r="K195" s="11">
        <v>77.099999999999994</v>
      </c>
      <c r="L195" s="10">
        <f t="shared" ref="L195:L258" si="20">E195*D195*C195/12</f>
        <v>6.3668978895912498E-2</v>
      </c>
      <c r="M195">
        <f t="shared" ref="M195:M258" si="21">ROUND(E195*D195*C195*102.79,0)</f>
        <v>79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0" t="s">
        <v>68</v>
      </c>
      <c r="B196" s="10">
        <v>1400</v>
      </c>
      <c r="C196" s="60">
        <v>9.9860897000000004E-2</v>
      </c>
      <c r="D196" s="11">
        <v>0.9</v>
      </c>
      <c r="E196" s="11">
        <v>48.29</v>
      </c>
      <c r="F196" s="11">
        <v>1.93</v>
      </c>
      <c r="G196" s="11">
        <v>0.497</v>
      </c>
      <c r="H196" s="10">
        <v>1</v>
      </c>
      <c r="I196" s="11">
        <f t="shared" si="18"/>
        <v>1.93</v>
      </c>
      <c r="J196" s="11">
        <f t="shared" si="19"/>
        <v>0.497</v>
      </c>
      <c r="K196" s="11">
        <v>438.2</v>
      </c>
      <c r="L196" s="10">
        <f t="shared" si="20"/>
        <v>0.36167120370975003</v>
      </c>
      <c r="M196">
        <f t="shared" si="21"/>
        <v>446</v>
      </c>
      <c r="N196">
        <f t="shared" si="22"/>
        <v>2</v>
      </c>
      <c r="O196">
        <f t="shared" si="23"/>
        <v>0.5</v>
      </c>
    </row>
    <row r="197" spans="1:15">
      <c r="A197" s="10" t="s">
        <v>68</v>
      </c>
      <c r="B197" s="10">
        <v>6460</v>
      </c>
      <c r="C197" s="60">
        <v>3.963575976</v>
      </c>
      <c r="D197" s="11">
        <v>0.30299999999999999</v>
      </c>
      <c r="E197" s="11">
        <v>48.29</v>
      </c>
      <c r="F197" s="11">
        <v>0</v>
      </c>
      <c r="G197" s="11">
        <v>0</v>
      </c>
      <c r="H197" s="10">
        <v>1</v>
      </c>
      <c r="I197" s="11">
        <f t="shared" si="18"/>
        <v>0</v>
      </c>
      <c r="J197" s="11">
        <f t="shared" si="19"/>
        <v>0</v>
      </c>
      <c r="K197" s="11">
        <v>5855.6</v>
      </c>
      <c r="L197" s="10">
        <f t="shared" si="20"/>
        <v>4.83287736799626</v>
      </c>
      <c r="M197">
        <f t="shared" si="21"/>
        <v>5961</v>
      </c>
      <c r="N197">
        <f t="shared" si="22"/>
        <v>0</v>
      </c>
      <c r="O197">
        <f t="shared" si="23"/>
        <v>0</v>
      </c>
    </row>
    <row r="198" spans="1:15">
      <c r="A198" s="10" t="s">
        <v>68</v>
      </c>
      <c r="B198" s="10">
        <v>1400</v>
      </c>
      <c r="C198" s="60">
        <v>5.1600079999999998E-3</v>
      </c>
      <c r="D198" s="11">
        <v>0.88700000000000001</v>
      </c>
      <c r="E198" s="11">
        <v>48.29</v>
      </c>
      <c r="F198" s="11">
        <v>1.93</v>
      </c>
      <c r="G198" s="11">
        <v>0.497</v>
      </c>
      <c r="H198" s="10">
        <v>1</v>
      </c>
      <c r="I198" s="11">
        <f t="shared" si="18"/>
        <v>1.93</v>
      </c>
      <c r="J198" s="11">
        <f t="shared" si="19"/>
        <v>0.497</v>
      </c>
      <c r="K198" s="11">
        <v>22.3</v>
      </c>
      <c r="L198" s="10">
        <f t="shared" si="20"/>
        <v>1.8418317455486666E-2</v>
      </c>
      <c r="M198">
        <f t="shared" si="21"/>
        <v>23</v>
      </c>
      <c r="N198">
        <f t="shared" si="22"/>
        <v>0</v>
      </c>
      <c r="O198">
        <f t="shared" si="23"/>
        <v>0</v>
      </c>
    </row>
    <row r="199" spans="1:15">
      <c r="A199" s="10" t="s">
        <v>68</v>
      </c>
      <c r="B199" s="10">
        <v>5200</v>
      </c>
      <c r="C199" s="60">
        <v>0.105818738</v>
      </c>
      <c r="D199" s="11">
        <v>0.5</v>
      </c>
      <c r="E199" s="11">
        <v>48.29</v>
      </c>
      <c r="F199" s="11">
        <v>0.6</v>
      </c>
      <c r="G199" s="11">
        <v>0.11</v>
      </c>
      <c r="H199" s="10">
        <v>1</v>
      </c>
      <c r="I199" s="11">
        <f t="shared" si="18"/>
        <v>0.6</v>
      </c>
      <c r="J199" s="11">
        <f t="shared" si="19"/>
        <v>0.11</v>
      </c>
      <c r="K199" s="11">
        <v>258</v>
      </c>
      <c r="L199" s="10">
        <f t="shared" si="20"/>
        <v>0.21291611908416666</v>
      </c>
      <c r="M199">
        <f t="shared" si="21"/>
        <v>263</v>
      </c>
      <c r="N199">
        <f t="shared" si="22"/>
        <v>0</v>
      </c>
      <c r="O199">
        <f t="shared" si="23"/>
        <v>0.1</v>
      </c>
    </row>
    <row r="200" spans="1:15">
      <c r="A200" s="10" t="s">
        <v>68</v>
      </c>
      <c r="B200" s="10">
        <v>5200</v>
      </c>
      <c r="C200" s="60">
        <v>1.8586558999999999E-2</v>
      </c>
      <c r="D200" s="11">
        <v>0.5</v>
      </c>
      <c r="E200" s="11">
        <v>48.29</v>
      </c>
      <c r="F200" s="11">
        <v>0.6</v>
      </c>
      <c r="G200" s="11">
        <v>0.11</v>
      </c>
      <c r="H200" s="10">
        <v>1</v>
      </c>
      <c r="I200" s="11">
        <f t="shared" si="18"/>
        <v>0.6</v>
      </c>
      <c r="J200" s="11">
        <f t="shared" si="19"/>
        <v>0.11</v>
      </c>
      <c r="K200" s="11">
        <v>45.3</v>
      </c>
      <c r="L200" s="10">
        <f t="shared" si="20"/>
        <v>3.7397705587916663E-2</v>
      </c>
      <c r="M200">
        <f t="shared" si="21"/>
        <v>46</v>
      </c>
      <c r="N200">
        <f t="shared" si="22"/>
        <v>0</v>
      </c>
      <c r="O200">
        <f t="shared" si="23"/>
        <v>0</v>
      </c>
    </row>
    <row r="201" spans="1:15">
      <c r="A201" s="10" t="s">
        <v>68</v>
      </c>
      <c r="B201" s="10">
        <v>6430</v>
      </c>
      <c r="C201" s="60">
        <v>7.318616E-3</v>
      </c>
      <c r="D201" s="11">
        <v>0.30299999999999999</v>
      </c>
      <c r="E201" s="11">
        <v>48.29</v>
      </c>
      <c r="F201" s="11">
        <v>0</v>
      </c>
      <c r="G201" s="11">
        <v>0</v>
      </c>
      <c r="H201" s="10">
        <v>1</v>
      </c>
      <c r="I201" s="11">
        <f t="shared" si="18"/>
        <v>0</v>
      </c>
      <c r="J201" s="11">
        <f t="shared" si="19"/>
        <v>0</v>
      </c>
      <c r="K201" s="11">
        <v>10.8</v>
      </c>
      <c r="L201" s="10">
        <f t="shared" si="20"/>
        <v>8.9237531576599992E-3</v>
      </c>
      <c r="M201">
        <f t="shared" si="21"/>
        <v>11</v>
      </c>
      <c r="N201">
        <f t="shared" si="22"/>
        <v>0</v>
      </c>
      <c r="O201">
        <f t="shared" si="23"/>
        <v>0</v>
      </c>
    </row>
    <row r="202" spans="1:15">
      <c r="A202" s="10" t="s">
        <v>68</v>
      </c>
      <c r="B202" s="10">
        <v>6430</v>
      </c>
      <c r="C202" s="60">
        <v>3.1918010620000001</v>
      </c>
      <c r="D202" s="11">
        <v>0.30299999999999999</v>
      </c>
      <c r="E202" s="11">
        <v>48.29</v>
      </c>
      <c r="F202" s="11">
        <v>0</v>
      </c>
      <c r="G202" s="11">
        <v>0</v>
      </c>
      <c r="H202" s="10">
        <v>1</v>
      </c>
      <c r="I202" s="11">
        <f t="shared" si="18"/>
        <v>0</v>
      </c>
      <c r="J202" s="11">
        <f t="shared" si="19"/>
        <v>0</v>
      </c>
      <c r="K202" s="11">
        <v>4715.3999999999996</v>
      </c>
      <c r="L202" s="10">
        <f t="shared" si="20"/>
        <v>3.8918348504204947</v>
      </c>
      <c r="M202">
        <f t="shared" si="21"/>
        <v>4801</v>
      </c>
      <c r="N202">
        <f t="shared" si="22"/>
        <v>0</v>
      </c>
      <c r="O202">
        <f t="shared" si="23"/>
        <v>0</v>
      </c>
    </row>
    <row r="203" spans="1:15">
      <c r="A203" s="10" t="s">
        <v>68</v>
      </c>
      <c r="B203" s="10">
        <v>4110</v>
      </c>
      <c r="C203" s="60">
        <v>1.2794130000000001E-2</v>
      </c>
      <c r="D203" s="11">
        <v>0.41299999999999998</v>
      </c>
      <c r="E203" s="11">
        <v>48.29</v>
      </c>
      <c r="F203" s="11">
        <v>0.7</v>
      </c>
      <c r="G203" s="11">
        <v>0.09</v>
      </c>
      <c r="H203" s="10">
        <v>1</v>
      </c>
      <c r="I203" s="11">
        <f t="shared" si="18"/>
        <v>0.7</v>
      </c>
      <c r="J203" s="11">
        <f t="shared" si="19"/>
        <v>0.09</v>
      </c>
      <c r="K203" s="11">
        <v>25.8</v>
      </c>
      <c r="L203" s="10">
        <f t="shared" si="20"/>
        <v>2.1263598839174998E-2</v>
      </c>
      <c r="M203">
        <f t="shared" si="21"/>
        <v>26</v>
      </c>
      <c r="N203">
        <f t="shared" si="22"/>
        <v>0</v>
      </c>
      <c r="O203">
        <f t="shared" si="23"/>
        <v>0</v>
      </c>
    </row>
    <row r="204" spans="1:15">
      <c r="A204" s="10" t="s">
        <v>68</v>
      </c>
      <c r="B204" s="10">
        <v>1400</v>
      </c>
      <c r="C204" s="60">
        <v>1.3201321E-2</v>
      </c>
      <c r="D204" s="11">
        <v>0.9</v>
      </c>
      <c r="E204" s="11">
        <v>48.29</v>
      </c>
      <c r="F204" s="11">
        <v>1.93</v>
      </c>
      <c r="G204" s="11">
        <v>0.497</v>
      </c>
      <c r="H204" s="10">
        <v>1</v>
      </c>
      <c r="I204" s="11">
        <f t="shared" si="18"/>
        <v>1.93</v>
      </c>
      <c r="J204" s="11">
        <f t="shared" si="19"/>
        <v>0.497</v>
      </c>
      <c r="K204" s="11">
        <v>57.9</v>
      </c>
      <c r="L204" s="10">
        <f t="shared" si="20"/>
        <v>4.7811884331749994E-2</v>
      </c>
      <c r="M204">
        <f t="shared" si="21"/>
        <v>59</v>
      </c>
      <c r="N204">
        <f t="shared" si="22"/>
        <v>0</v>
      </c>
      <c r="O204">
        <f t="shared" si="23"/>
        <v>0.1</v>
      </c>
    </row>
    <row r="205" spans="1:15">
      <c r="A205" s="10" t="s">
        <v>68</v>
      </c>
      <c r="B205" s="10">
        <v>1400</v>
      </c>
      <c r="C205" s="60">
        <v>7.7986790000000002E-3</v>
      </c>
      <c r="D205" s="11">
        <v>0.88700000000000001</v>
      </c>
      <c r="E205" s="11">
        <v>48.29</v>
      </c>
      <c r="F205" s="11">
        <v>1.93</v>
      </c>
      <c r="G205" s="11">
        <v>0.497</v>
      </c>
      <c r="H205" s="10">
        <v>1</v>
      </c>
      <c r="I205" s="11">
        <f t="shared" si="18"/>
        <v>1.93</v>
      </c>
      <c r="J205" s="11">
        <f t="shared" si="19"/>
        <v>0.497</v>
      </c>
      <c r="K205" s="11">
        <v>33.700000000000003</v>
      </c>
      <c r="L205" s="10">
        <f t="shared" si="20"/>
        <v>2.7836884275264168E-2</v>
      </c>
      <c r="M205">
        <f t="shared" si="21"/>
        <v>34</v>
      </c>
      <c r="N205">
        <f t="shared" si="22"/>
        <v>0</v>
      </c>
      <c r="O205">
        <f t="shared" si="23"/>
        <v>0</v>
      </c>
    </row>
    <row r="206" spans="1:15">
      <c r="A206" s="10" t="s">
        <v>68</v>
      </c>
      <c r="B206" s="10">
        <v>4110</v>
      </c>
      <c r="C206" s="60">
        <v>0.18559504600000001</v>
      </c>
      <c r="D206" s="11">
        <v>0.41299999999999998</v>
      </c>
      <c r="E206" s="11">
        <v>48.29</v>
      </c>
      <c r="F206" s="11">
        <v>0.7</v>
      </c>
      <c r="G206" s="11">
        <v>0.09</v>
      </c>
      <c r="H206" s="10">
        <v>1</v>
      </c>
      <c r="I206" s="11">
        <f t="shared" si="18"/>
        <v>0.7</v>
      </c>
      <c r="J206" s="11">
        <f t="shared" si="19"/>
        <v>0.09</v>
      </c>
      <c r="K206" s="11">
        <v>373.7</v>
      </c>
      <c r="L206" s="10">
        <f t="shared" si="20"/>
        <v>0.3084554092136183</v>
      </c>
      <c r="M206">
        <f t="shared" si="21"/>
        <v>380</v>
      </c>
      <c r="N206">
        <f t="shared" si="22"/>
        <v>1</v>
      </c>
      <c r="O206">
        <f t="shared" si="23"/>
        <v>0.1</v>
      </c>
    </row>
    <row r="207" spans="1:15">
      <c r="A207" s="10" t="s">
        <v>68</v>
      </c>
      <c r="B207" s="10">
        <v>1400</v>
      </c>
      <c r="C207" s="60">
        <v>0.38219277800000001</v>
      </c>
      <c r="D207" s="11">
        <v>0.9</v>
      </c>
      <c r="E207" s="11">
        <v>48.29</v>
      </c>
      <c r="F207" s="11">
        <v>1.93</v>
      </c>
      <c r="G207" s="11">
        <v>0.497</v>
      </c>
      <c r="H207" s="10">
        <v>1</v>
      </c>
      <c r="I207" s="11">
        <f t="shared" si="18"/>
        <v>1.93</v>
      </c>
      <c r="J207" s="11">
        <f t="shared" si="19"/>
        <v>0.497</v>
      </c>
      <c r="K207" s="11">
        <v>1677.2</v>
      </c>
      <c r="L207" s="10">
        <f t="shared" si="20"/>
        <v>1.3842066937214998</v>
      </c>
      <c r="M207">
        <f t="shared" si="21"/>
        <v>1707</v>
      </c>
      <c r="N207">
        <f t="shared" si="22"/>
        <v>7</v>
      </c>
      <c r="O207">
        <f t="shared" si="23"/>
        <v>1.9</v>
      </c>
    </row>
    <row r="208" spans="1:15">
      <c r="A208" s="10" t="s">
        <v>68</v>
      </c>
      <c r="B208" s="10">
        <v>5200</v>
      </c>
      <c r="C208" s="60">
        <v>0.209650533</v>
      </c>
      <c r="D208" s="11">
        <v>0.5</v>
      </c>
      <c r="E208" s="11">
        <v>48.29</v>
      </c>
      <c r="F208" s="11">
        <v>0.6</v>
      </c>
      <c r="G208" s="11">
        <v>0.11</v>
      </c>
      <c r="H208" s="10">
        <v>1</v>
      </c>
      <c r="I208" s="11">
        <f t="shared" si="18"/>
        <v>0.6</v>
      </c>
      <c r="J208" s="11">
        <f t="shared" si="19"/>
        <v>0.11</v>
      </c>
      <c r="K208" s="11">
        <v>511.1</v>
      </c>
      <c r="L208" s="10">
        <f t="shared" si="20"/>
        <v>0.42183434327374997</v>
      </c>
      <c r="M208">
        <f t="shared" si="21"/>
        <v>520</v>
      </c>
      <c r="N208">
        <f t="shared" si="22"/>
        <v>1</v>
      </c>
      <c r="O208">
        <f t="shared" si="23"/>
        <v>0.1</v>
      </c>
    </row>
    <row r="209" spans="1:15">
      <c r="A209" s="10" t="s">
        <v>68</v>
      </c>
      <c r="B209" s="10">
        <v>4110</v>
      </c>
      <c r="C209" s="60">
        <v>2.8618088999999999E-2</v>
      </c>
      <c r="D209" s="11">
        <v>0.41299999999999998</v>
      </c>
      <c r="E209" s="11">
        <v>48.29</v>
      </c>
      <c r="F209" s="11">
        <v>0.7</v>
      </c>
      <c r="G209" s="11">
        <v>0.09</v>
      </c>
      <c r="H209" s="10">
        <v>1</v>
      </c>
      <c r="I209" s="11">
        <f t="shared" si="18"/>
        <v>0.7</v>
      </c>
      <c r="J209" s="11">
        <f t="shared" si="19"/>
        <v>0.09</v>
      </c>
      <c r="K209" s="11">
        <v>57.6</v>
      </c>
      <c r="L209" s="10">
        <f t="shared" si="20"/>
        <v>4.7562715404627497E-2</v>
      </c>
      <c r="M209">
        <f t="shared" si="21"/>
        <v>59</v>
      </c>
      <c r="N209">
        <f t="shared" si="22"/>
        <v>0</v>
      </c>
      <c r="O209">
        <f t="shared" si="23"/>
        <v>0</v>
      </c>
    </row>
    <row r="210" spans="1:15">
      <c r="A210" s="10" t="s">
        <v>68</v>
      </c>
      <c r="B210" s="10">
        <v>4110</v>
      </c>
      <c r="C210" s="60">
        <v>4.0591019260000003</v>
      </c>
      <c r="D210" s="11">
        <v>0.41299999999999998</v>
      </c>
      <c r="E210" s="11">
        <v>48.29</v>
      </c>
      <c r="F210" s="11">
        <v>0.7</v>
      </c>
      <c r="G210" s="11">
        <v>0.09</v>
      </c>
      <c r="H210" s="10">
        <v>1</v>
      </c>
      <c r="I210" s="11">
        <f t="shared" si="18"/>
        <v>0.7</v>
      </c>
      <c r="J210" s="11">
        <f t="shared" si="19"/>
        <v>0.09</v>
      </c>
      <c r="K210" s="11">
        <v>8528.1</v>
      </c>
      <c r="L210" s="10">
        <f t="shared" si="20"/>
        <v>6.7461496015584181</v>
      </c>
      <c r="M210">
        <f t="shared" si="21"/>
        <v>8321</v>
      </c>
      <c r="N210">
        <f t="shared" si="22"/>
        <v>13</v>
      </c>
      <c r="O210">
        <f t="shared" si="23"/>
        <v>1.7</v>
      </c>
    </row>
    <row r="211" spans="1:15">
      <c r="A211" s="10" t="s">
        <v>68</v>
      </c>
      <c r="B211" s="10">
        <v>1400</v>
      </c>
      <c r="C211" s="60">
        <v>0.20185539899999999</v>
      </c>
      <c r="D211" s="11">
        <v>0.88700000000000001</v>
      </c>
      <c r="E211" s="11">
        <v>48.29</v>
      </c>
      <c r="F211" s="11">
        <v>1.93</v>
      </c>
      <c r="G211" s="11">
        <v>0.497</v>
      </c>
      <c r="H211" s="10">
        <v>1</v>
      </c>
      <c r="I211" s="11">
        <f t="shared" si="18"/>
        <v>1.93</v>
      </c>
      <c r="J211" s="11">
        <f t="shared" si="19"/>
        <v>0.497</v>
      </c>
      <c r="K211" s="11">
        <v>873</v>
      </c>
      <c r="L211" s="10">
        <f t="shared" si="20"/>
        <v>0.72050989434239743</v>
      </c>
      <c r="M211">
        <f t="shared" si="21"/>
        <v>889</v>
      </c>
      <c r="N211">
        <f t="shared" si="22"/>
        <v>4</v>
      </c>
      <c r="O211">
        <f t="shared" si="23"/>
        <v>1</v>
      </c>
    </row>
    <row r="212" spans="1:15">
      <c r="A212" s="10" t="s">
        <v>68</v>
      </c>
      <c r="B212" s="10">
        <v>6460</v>
      </c>
      <c r="C212" s="60">
        <v>9.3309949000000003E-2</v>
      </c>
      <c r="D212" s="11">
        <v>0.30299999999999999</v>
      </c>
      <c r="E212" s="11">
        <v>48.29</v>
      </c>
      <c r="F212" s="11">
        <v>0</v>
      </c>
      <c r="G212" s="11">
        <v>0</v>
      </c>
      <c r="H212" s="10">
        <v>1</v>
      </c>
      <c r="I212" s="11">
        <f t="shared" si="18"/>
        <v>0</v>
      </c>
      <c r="J212" s="11">
        <f t="shared" si="19"/>
        <v>0</v>
      </c>
      <c r="K212" s="11">
        <v>137.80000000000001</v>
      </c>
      <c r="L212" s="10">
        <f t="shared" si="20"/>
        <v>0.11377492028955249</v>
      </c>
      <c r="M212">
        <f t="shared" si="21"/>
        <v>140</v>
      </c>
      <c r="N212">
        <f t="shared" si="22"/>
        <v>0</v>
      </c>
      <c r="O212">
        <f t="shared" si="23"/>
        <v>0</v>
      </c>
    </row>
    <row r="213" spans="1:15">
      <c r="A213" s="10" t="s">
        <v>68</v>
      </c>
      <c r="B213" s="10">
        <v>6460</v>
      </c>
      <c r="C213" s="60">
        <v>5.1992849000000001E-2</v>
      </c>
      <c r="D213" s="11">
        <v>0.30299999999999999</v>
      </c>
      <c r="E213" s="11">
        <v>48.29</v>
      </c>
      <c r="F213" s="11">
        <v>0</v>
      </c>
      <c r="G213" s="11">
        <v>0</v>
      </c>
      <c r="H213" s="10">
        <v>1</v>
      </c>
      <c r="I213" s="11">
        <f t="shared" si="18"/>
        <v>0</v>
      </c>
      <c r="J213" s="11">
        <f t="shared" si="19"/>
        <v>0</v>
      </c>
      <c r="K213" s="11">
        <v>76.8</v>
      </c>
      <c r="L213" s="10">
        <f t="shared" si="20"/>
        <v>6.3396050624802497E-2</v>
      </c>
      <c r="M213">
        <f t="shared" si="21"/>
        <v>78</v>
      </c>
      <c r="N213">
        <f t="shared" si="22"/>
        <v>0</v>
      </c>
      <c r="O213">
        <f t="shared" si="23"/>
        <v>0</v>
      </c>
    </row>
    <row r="214" spans="1:15">
      <c r="A214" s="10" t="s">
        <v>68</v>
      </c>
      <c r="B214" s="10">
        <v>4110</v>
      </c>
      <c r="C214" s="60">
        <v>0.30603406</v>
      </c>
      <c r="D214" s="11">
        <v>0.41299999999999998</v>
      </c>
      <c r="E214" s="11">
        <v>48.29</v>
      </c>
      <c r="F214" s="11">
        <v>0.7</v>
      </c>
      <c r="G214" s="11">
        <v>0.09</v>
      </c>
      <c r="H214" s="10">
        <v>1</v>
      </c>
      <c r="I214" s="11">
        <f t="shared" si="18"/>
        <v>0.7</v>
      </c>
      <c r="J214" s="11">
        <f t="shared" si="19"/>
        <v>0.09</v>
      </c>
      <c r="K214" s="11">
        <v>616.29999999999995</v>
      </c>
      <c r="L214" s="10">
        <f t="shared" si="20"/>
        <v>0.50862274206718328</v>
      </c>
      <c r="M214">
        <f t="shared" si="21"/>
        <v>627</v>
      </c>
      <c r="N214">
        <f t="shared" si="22"/>
        <v>1</v>
      </c>
      <c r="O214">
        <f t="shared" si="23"/>
        <v>0.1</v>
      </c>
    </row>
    <row r="215" spans="1:15">
      <c r="A215" s="10" t="s">
        <v>68</v>
      </c>
      <c r="B215" s="10">
        <v>1400</v>
      </c>
      <c r="C215" s="60">
        <v>2.1301969E-2</v>
      </c>
      <c r="D215" s="11">
        <v>0.88700000000000001</v>
      </c>
      <c r="E215" s="11">
        <v>48.29</v>
      </c>
      <c r="F215" s="11">
        <v>1.93</v>
      </c>
      <c r="G215" s="11">
        <v>0.497</v>
      </c>
      <c r="H215" s="10">
        <v>1</v>
      </c>
      <c r="I215" s="11">
        <f t="shared" si="18"/>
        <v>1.93</v>
      </c>
      <c r="J215" s="11">
        <f t="shared" si="19"/>
        <v>0.497</v>
      </c>
      <c r="K215" s="11">
        <v>92.1</v>
      </c>
      <c r="L215" s="10">
        <f t="shared" si="20"/>
        <v>7.603601146915584E-2</v>
      </c>
      <c r="M215">
        <f t="shared" si="21"/>
        <v>94</v>
      </c>
      <c r="N215">
        <f t="shared" si="22"/>
        <v>0</v>
      </c>
      <c r="O215">
        <f t="shared" si="23"/>
        <v>0.1</v>
      </c>
    </row>
    <row r="216" spans="1:15">
      <c r="A216" s="10" t="s">
        <v>68</v>
      </c>
      <c r="B216" s="10">
        <v>8140</v>
      </c>
      <c r="C216" s="60">
        <v>0.35997266700000002</v>
      </c>
      <c r="D216" s="11">
        <v>0.85</v>
      </c>
      <c r="E216" s="11">
        <v>48.29</v>
      </c>
      <c r="F216" s="11">
        <v>1.2</v>
      </c>
      <c r="G216" s="11">
        <v>0.48</v>
      </c>
      <c r="H216" s="10">
        <v>1</v>
      </c>
      <c r="I216" s="11">
        <f t="shared" si="18"/>
        <v>1.2</v>
      </c>
      <c r="J216" s="11">
        <f t="shared" si="19"/>
        <v>0.48</v>
      </c>
      <c r="K216" s="11">
        <v>8109.7</v>
      </c>
      <c r="L216" s="10">
        <f t="shared" si="20"/>
        <v>1.2313015063346249</v>
      </c>
      <c r="M216">
        <f t="shared" si="21"/>
        <v>1519</v>
      </c>
      <c r="N216">
        <f t="shared" si="22"/>
        <v>4</v>
      </c>
      <c r="O216">
        <f t="shared" si="23"/>
        <v>1.6</v>
      </c>
    </row>
    <row r="217" spans="1:15">
      <c r="A217" s="10" t="s">
        <v>68</v>
      </c>
      <c r="B217" s="10">
        <v>1400</v>
      </c>
      <c r="C217" s="60">
        <v>0.45133670300000001</v>
      </c>
      <c r="D217" s="11">
        <v>0.9</v>
      </c>
      <c r="E217" s="11">
        <v>48.29</v>
      </c>
      <c r="F217" s="11">
        <v>1.93</v>
      </c>
      <c r="G217" s="11">
        <v>0.497</v>
      </c>
      <c r="H217" s="10">
        <v>1</v>
      </c>
      <c r="I217" s="11">
        <f t="shared" si="18"/>
        <v>1.93</v>
      </c>
      <c r="J217" s="11">
        <f t="shared" si="19"/>
        <v>0.497</v>
      </c>
      <c r="K217" s="11">
        <v>1980.5</v>
      </c>
      <c r="L217" s="10">
        <f t="shared" si="20"/>
        <v>1.6346287040902501</v>
      </c>
      <c r="M217">
        <f t="shared" si="21"/>
        <v>2016</v>
      </c>
      <c r="N217">
        <f t="shared" si="22"/>
        <v>9</v>
      </c>
      <c r="O217">
        <f t="shared" si="23"/>
        <v>2.2000000000000002</v>
      </c>
    </row>
    <row r="218" spans="1:15">
      <c r="A218" s="10" t="s">
        <v>68</v>
      </c>
      <c r="B218" s="10">
        <v>5300</v>
      </c>
      <c r="C218" s="60">
        <v>0.27896020199999999</v>
      </c>
      <c r="D218" s="11">
        <v>0.5</v>
      </c>
      <c r="E218" s="11">
        <v>48.29</v>
      </c>
      <c r="F218" s="11">
        <v>0.6</v>
      </c>
      <c r="G218" s="11">
        <v>0.13500000000000001</v>
      </c>
      <c r="H218" s="10">
        <v>1</v>
      </c>
      <c r="I218" s="11">
        <f t="shared" si="18"/>
        <v>0.6</v>
      </c>
      <c r="J218" s="11">
        <f t="shared" si="19"/>
        <v>0.13500000000000001</v>
      </c>
      <c r="K218" s="11">
        <v>680.1</v>
      </c>
      <c r="L218" s="10">
        <f t="shared" si="20"/>
        <v>0.56129117310749999</v>
      </c>
      <c r="M218">
        <f t="shared" si="21"/>
        <v>692</v>
      </c>
      <c r="N218">
        <f t="shared" si="22"/>
        <v>1</v>
      </c>
      <c r="O218">
        <f t="shared" si="23"/>
        <v>0.2</v>
      </c>
    </row>
    <row r="219" spans="1:15">
      <c r="A219" s="10" t="s">
        <v>68</v>
      </c>
      <c r="B219" s="10">
        <v>1400</v>
      </c>
      <c r="C219" s="60">
        <v>3.0077572E-2</v>
      </c>
      <c r="D219" s="11">
        <v>0.9</v>
      </c>
      <c r="E219" s="11">
        <v>48.29</v>
      </c>
      <c r="F219" s="11">
        <v>1.93</v>
      </c>
      <c r="G219" s="11">
        <v>0.497</v>
      </c>
      <c r="H219" s="10">
        <v>1</v>
      </c>
      <c r="I219" s="11">
        <f t="shared" si="18"/>
        <v>1.93</v>
      </c>
      <c r="J219" s="11">
        <f t="shared" si="19"/>
        <v>0.497</v>
      </c>
      <c r="K219" s="11">
        <v>132</v>
      </c>
      <c r="L219" s="10">
        <f t="shared" si="20"/>
        <v>0.108933446391</v>
      </c>
      <c r="M219">
        <f t="shared" si="21"/>
        <v>134</v>
      </c>
      <c r="N219">
        <f t="shared" si="22"/>
        <v>1</v>
      </c>
      <c r="O219">
        <f t="shared" si="23"/>
        <v>0.1</v>
      </c>
    </row>
    <row r="220" spans="1:15">
      <c r="A220" s="10" t="s">
        <v>68</v>
      </c>
      <c r="B220" s="10">
        <v>1400</v>
      </c>
      <c r="C220" s="60">
        <v>1.8676141230000001</v>
      </c>
      <c r="D220" s="11">
        <v>0.88700000000000001</v>
      </c>
      <c r="E220" s="11">
        <v>48.29</v>
      </c>
      <c r="F220" s="11">
        <v>1.93</v>
      </c>
      <c r="G220" s="11">
        <v>0.497</v>
      </c>
      <c r="H220" s="10">
        <v>1</v>
      </c>
      <c r="I220" s="11">
        <f t="shared" si="18"/>
        <v>1.93</v>
      </c>
      <c r="J220" s="11">
        <f t="shared" si="19"/>
        <v>0.497</v>
      </c>
      <c r="K220" s="11">
        <v>8077</v>
      </c>
      <c r="L220" s="10">
        <f t="shared" si="20"/>
        <v>6.666328773475608</v>
      </c>
      <c r="M220">
        <f t="shared" si="21"/>
        <v>8223</v>
      </c>
      <c r="N220">
        <f t="shared" si="22"/>
        <v>35</v>
      </c>
      <c r="O220">
        <f t="shared" si="23"/>
        <v>9</v>
      </c>
    </row>
    <row r="221" spans="1:15">
      <c r="A221" s="10" t="s">
        <v>68</v>
      </c>
      <c r="B221" s="10">
        <v>5300</v>
      </c>
      <c r="C221" s="60">
        <v>0.30675486699999999</v>
      </c>
      <c r="D221" s="11">
        <v>0.5</v>
      </c>
      <c r="E221" s="11">
        <v>48.29</v>
      </c>
      <c r="F221" s="11">
        <v>0.6</v>
      </c>
      <c r="G221" s="11">
        <v>0.13500000000000001</v>
      </c>
      <c r="H221" s="10">
        <v>1</v>
      </c>
      <c r="I221" s="11">
        <f t="shared" si="18"/>
        <v>0.6</v>
      </c>
      <c r="J221" s="11">
        <f t="shared" si="19"/>
        <v>0.13500000000000001</v>
      </c>
      <c r="K221" s="11">
        <v>747.8</v>
      </c>
      <c r="L221" s="10">
        <f t="shared" si="20"/>
        <v>0.6172163553095833</v>
      </c>
      <c r="M221">
        <f t="shared" si="21"/>
        <v>761</v>
      </c>
      <c r="N221">
        <f t="shared" si="22"/>
        <v>1</v>
      </c>
      <c r="O221">
        <f t="shared" si="23"/>
        <v>0.2</v>
      </c>
    </row>
    <row r="222" spans="1:15">
      <c r="A222" s="10" t="s">
        <v>68</v>
      </c>
      <c r="B222" s="10">
        <v>1400</v>
      </c>
      <c r="C222" s="60">
        <v>1.774929E-3</v>
      </c>
      <c r="D222" s="11">
        <v>0.9</v>
      </c>
      <c r="E222" s="11">
        <v>48.29</v>
      </c>
      <c r="F222" s="11">
        <v>1.93</v>
      </c>
      <c r="G222" s="11">
        <v>0.497</v>
      </c>
      <c r="H222" s="10">
        <v>1</v>
      </c>
      <c r="I222" s="11">
        <f t="shared" si="18"/>
        <v>1.93</v>
      </c>
      <c r="J222" s="11">
        <f t="shared" si="19"/>
        <v>0.497</v>
      </c>
      <c r="K222" s="11">
        <v>7.8</v>
      </c>
      <c r="L222" s="10">
        <f t="shared" si="20"/>
        <v>6.4283491057499998E-3</v>
      </c>
      <c r="M222">
        <f t="shared" si="21"/>
        <v>8</v>
      </c>
      <c r="N222">
        <f t="shared" si="22"/>
        <v>0</v>
      </c>
      <c r="O222">
        <f t="shared" si="23"/>
        <v>0</v>
      </c>
    </row>
    <row r="223" spans="1:15">
      <c r="A223" s="10" t="s">
        <v>68</v>
      </c>
      <c r="B223" s="10">
        <v>4110</v>
      </c>
      <c r="C223" s="60">
        <v>0.123294336</v>
      </c>
      <c r="D223" s="11">
        <v>0.41299999999999998</v>
      </c>
      <c r="E223" s="11">
        <v>48.29</v>
      </c>
      <c r="F223" s="11">
        <v>0.7</v>
      </c>
      <c r="G223" s="11">
        <v>0.09</v>
      </c>
      <c r="H223" s="10">
        <v>1</v>
      </c>
      <c r="I223" s="11">
        <f t="shared" si="18"/>
        <v>0.7</v>
      </c>
      <c r="J223" s="11">
        <f t="shared" si="19"/>
        <v>0.09</v>
      </c>
      <c r="K223" s="11">
        <v>248.3</v>
      </c>
      <c r="L223" s="10">
        <f t="shared" si="20"/>
        <v>0.20491282329055996</v>
      </c>
      <c r="M223">
        <f t="shared" si="21"/>
        <v>253</v>
      </c>
      <c r="N223">
        <f t="shared" si="22"/>
        <v>0</v>
      </c>
      <c r="O223">
        <f t="shared" si="23"/>
        <v>0.1</v>
      </c>
    </row>
    <row r="224" spans="1:15">
      <c r="A224" s="10" t="s">
        <v>68</v>
      </c>
      <c r="B224" s="10">
        <v>3100</v>
      </c>
      <c r="C224" s="60">
        <v>1.1923162359999999</v>
      </c>
      <c r="D224" s="11">
        <v>0.41099999999999998</v>
      </c>
      <c r="E224" s="11">
        <v>48.29</v>
      </c>
      <c r="F224" s="11">
        <v>1.2</v>
      </c>
      <c r="G224" s="11">
        <v>6.4000000000000001E-2</v>
      </c>
      <c r="H224" s="10">
        <v>1</v>
      </c>
      <c r="I224" s="11">
        <f t="shared" si="18"/>
        <v>1.2</v>
      </c>
      <c r="J224" s="11">
        <f t="shared" si="19"/>
        <v>6.4000000000000001E-2</v>
      </c>
      <c r="K224" s="11">
        <v>2389.3000000000002</v>
      </c>
      <c r="L224" s="10">
        <f t="shared" si="20"/>
        <v>1.9720105729980697</v>
      </c>
      <c r="M224">
        <f t="shared" si="21"/>
        <v>2432</v>
      </c>
      <c r="N224">
        <f t="shared" si="22"/>
        <v>6</v>
      </c>
      <c r="O224">
        <f t="shared" si="23"/>
        <v>0.3</v>
      </c>
    </row>
    <row r="225" spans="1:15">
      <c r="A225" s="10" t="s">
        <v>68</v>
      </c>
      <c r="B225" s="10">
        <v>5300</v>
      </c>
      <c r="C225" s="60">
        <v>1.314691E-3</v>
      </c>
      <c r="D225" s="11">
        <v>0.5</v>
      </c>
      <c r="E225" s="11">
        <v>48.29</v>
      </c>
      <c r="F225" s="11">
        <v>0.6</v>
      </c>
      <c r="G225" s="11">
        <v>0.13500000000000001</v>
      </c>
      <c r="H225" s="10">
        <v>1</v>
      </c>
      <c r="I225" s="11">
        <f t="shared" si="18"/>
        <v>0.6</v>
      </c>
      <c r="J225" s="11">
        <f t="shared" si="19"/>
        <v>0.13500000000000001</v>
      </c>
      <c r="K225" s="11">
        <v>3.2</v>
      </c>
      <c r="L225" s="10">
        <f t="shared" si="20"/>
        <v>2.6452678495833336E-3</v>
      </c>
      <c r="M225">
        <f t="shared" si="21"/>
        <v>3</v>
      </c>
      <c r="N225">
        <f t="shared" si="22"/>
        <v>0</v>
      </c>
      <c r="O225">
        <f t="shared" si="23"/>
        <v>0</v>
      </c>
    </row>
    <row r="226" spans="1:15">
      <c r="A226" s="10" t="s">
        <v>68</v>
      </c>
      <c r="B226" s="10">
        <v>6430</v>
      </c>
      <c r="C226" s="60">
        <v>6.7370504999999997E-2</v>
      </c>
      <c r="D226" s="11">
        <v>0.30299999999999999</v>
      </c>
      <c r="E226" s="11">
        <v>48.29</v>
      </c>
      <c r="F226" s="11">
        <v>0</v>
      </c>
      <c r="G226" s="11">
        <v>0</v>
      </c>
      <c r="H226" s="10">
        <v>1</v>
      </c>
      <c r="I226" s="11">
        <f t="shared" si="18"/>
        <v>0</v>
      </c>
      <c r="J226" s="11">
        <f t="shared" si="19"/>
        <v>0</v>
      </c>
      <c r="K226" s="11">
        <v>99.5</v>
      </c>
      <c r="L226" s="10">
        <f t="shared" si="20"/>
        <v>8.214637258286249E-2</v>
      </c>
      <c r="M226">
        <f t="shared" si="21"/>
        <v>101</v>
      </c>
      <c r="N226">
        <f t="shared" si="22"/>
        <v>0</v>
      </c>
      <c r="O226">
        <f t="shared" si="23"/>
        <v>0</v>
      </c>
    </row>
    <row r="227" spans="1:15">
      <c r="A227" s="10" t="s">
        <v>68</v>
      </c>
      <c r="B227" s="10">
        <v>4110</v>
      </c>
      <c r="C227" s="60">
        <v>0.85296546399999995</v>
      </c>
      <c r="D227" s="11">
        <v>0.41299999999999998</v>
      </c>
      <c r="E227" s="11">
        <v>48.29</v>
      </c>
      <c r="F227" s="11">
        <v>0.7</v>
      </c>
      <c r="G227" s="11">
        <v>0.09</v>
      </c>
      <c r="H227" s="10">
        <v>1</v>
      </c>
      <c r="I227" s="11">
        <f t="shared" si="18"/>
        <v>0.7</v>
      </c>
      <c r="J227" s="11">
        <f t="shared" si="19"/>
        <v>0.09</v>
      </c>
      <c r="K227" s="11">
        <v>1717.6</v>
      </c>
      <c r="L227" s="10">
        <f t="shared" si="20"/>
        <v>1.4176122526632728</v>
      </c>
      <c r="M227">
        <f t="shared" si="21"/>
        <v>1749</v>
      </c>
      <c r="N227">
        <f t="shared" si="22"/>
        <v>3</v>
      </c>
      <c r="O227">
        <f t="shared" si="23"/>
        <v>0.3</v>
      </c>
    </row>
    <row r="228" spans="1:15">
      <c r="A228" s="10" t="s">
        <v>68</v>
      </c>
      <c r="B228" s="10">
        <v>6430</v>
      </c>
      <c r="C228" s="60">
        <v>3.3049014780000001</v>
      </c>
      <c r="D228" s="11">
        <v>0.30299999999999999</v>
      </c>
      <c r="E228" s="11">
        <v>48.29</v>
      </c>
      <c r="F228" s="11">
        <v>0</v>
      </c>
      <c r="G228" s="11">
        <v>0</v>
      </c>
      <c r="H228" s="10">
        <v>1</v>
      </c>
      <c r="I228" s="11">
        <f t="shared" si="18"/>
        <v>0</v>
      </c>
      <c r="J228" s="11">
        <f t="shared" si="19"/>
        <v>0</v>
      </c>
      <c r="K228" s="11">
        <v>15640.6</v>
      </c>
      <c r="L228" s="10">
        <f t="shared" si="20"/>
        <v>4.0297407324086549</v>
      </c>
      <c r="M228">
        <f t="shared" si="21"/>
        <v>4971</v>
      </c>
      <c r="N228">
        <f t="shared" si="22"/>
        <v>0</v>
      </c>
      <c r="O228">
        <f t="shared" si="23"/>
        <v>0</v>
      </c>
    </row>
    <row r="229" spans="1:15">
      <c r="A229" s="10" t="s">
        <v>68</v>
      </c>
      <c r="B229" s="10">
        <v>6410</v>
      </c>
      <c r="C229" s="60">
        <v>8.3493449999999993E-3</v>
      </c>
      <c r="D229" s="11">
        <v>0.30299999999999999</v>
      </c>
      <c r="E229" s="11">
        <v>48.29</v>
      </c>
      <c r="F229" s="11">
        <v>0</v>
      </c>
      <c r="G229" s="11">
        <v>0</v>
      </c>
      <c r="H229" s="10">
        <v>1</v>
      </c>
      <c r="I229" s="11">
        <f t="shared" si="18"/>
        <v>0</v>
      </c>
      <c r="J229" s="11">
        <f t="shared" si="19"/>
        <v>0</v>
      </c>
      <c r="K229" s="11">
        <v>12.3</v>
      </c>
      <c r="L229" s="10">
        <f t="shared" si="20"/>
        <v>1.0180544218762499E-2</v>
      </c>
      <c r="M229">
        <f t="shared" si="21"/>
        <v>13</v>
      </c>
      <c r="N229">
        <f t="shared" si="22"/>
        <v>0</v>
      </c>
      <c r="O229">
        <f t="shared" si="23"/>
        <v>0</v>
      </c>
    </row>
    <row r="230" spans="1:15">
      <c r="A230" s="10" t="s">
        <v>68</v>
      </c>
      <c r="B230" s="10">
        <v>4110</v>
      </c>
      <c r="C230" s="60">
        <v>4.8231890000000003E-3</v>
      </c>
      <c r="D230" s="11">
        <v>0.41299999999999998</v>
      </c>
      <c r="E230" s="11">
        <v>48.29</v>
      </c>
      <c r="F230" s="11">
        <v>0.7</v>
      </c>
      <c r="G230" s="11">
        <v>0.09</v>
      </c>
      <c r="H230" s="10">
        <v>1</v>
      </c>
      <c r="I230" s="11">
        <f t="shared" si="18"/>
        <v>0.7</v>
      </c>
      <c r="J230" s="11">
        <f t="shared" si="19"/>
        <v>0.09</v>
      </c>
      <c r="K230" s="11">
        <v>9.6999999999999993</v>
      </c>
      <c r="L230" s="10">
        <f t="shared" si="20"/>
        <v>8.016047673544165E-3</v>
      </c>
      <c r="M230">
        <f t="shared" si="21"/>
        <v>10</v>
      </c>
      <c r="N230">
        <f t="shared" si="22"/>
        <v>0</v>
      </c>
      <c r="O230">
        <f t="shared" si="23"/>
        <v>0</v>
      </c>
    </row>
    <row r="231" spans="1:15">
      <c r="A231" s="10" t="s">
        <v>68</v>
      </c>
      <c r="B231" s="10">
        <v>6410</v>
      </c>
      <c r="C231" s="60">
        <v>3.1870802490000001</v>
      </c>
      <c r="D231" s="11">
        <v>0.30299999999999999</v>
      </c>
      <c r="E231" s="11">
        <v>48.29</v>
      </c>
      <c r="F231" s="11">
        <v>0</v>
      </c>
      <c r="G231" s="11">
        <v>0</v>
      </c>
      <c r="H231" s="10">
        <v>1</v>
      </c>
      <c r="I231" s="11">
        <f t="shared" si="18"/>
        <v>0</v>
      </c>
      <c r="J231" s="11">
        <f t="shared" si="19"/>
        <v>0</v>
      </c>
      <c r="K231" s="11">
        <v>4708.3999999999996</v>
      </c>
      <c r="L231" s="10">
        <f t="shared" si="20"/>
        <v>3.8860786569113022</v>
      </c>
      <c r="M231">
        <f t="shared" si="21"/>
        <v>4793</v>
      </c>
      <c r="N231">
        <f t="shared" si="22"/>
        <v>0</v>
      </c>
      <c r="O231">
        <f t="shared" si="23"/>
        <v>0</v>
      </c>
    </row>
    <row r="232" spans="1:15">
      <c r="A232" s="10" t="s">
        <v>68</v>
      </c>
      <c r="B232" s="10">
        <v>6430</v>
      </c>
      <c r="C232" s="60">
        <v>8.1209880000000009E-3</v>
      </c>
      <c r="D232" s="11">
        <v>0.30299999999999999</v>
      </c>
      <c r="E232" s="11">
        <v>48.29</v>
      </c>
      <c r="F232" s="11">
        <v>0</v>
      </c>
      <c r="G232" s="11">
        <v>0</v>
      </c>
      <c r="H232" s="10">
        <v>1</v>
      </c>
      <c r="I232" s="11">
        <f t="shared" si="18"/>
        <v>0</v>
      </c>
      <c r="J232" s="11">
        <f t="shared" si="19"/>
        <v>0</v>
      </c>
      <c r="K232" s="11">
        <v>12</v>
      </c>
      <c r="L232" s="10">
        <f t="shared" si="20"/>
        <v>9.9021033906300012E-3</v>
      </c>
      <c r="M232">
        <f t="shared" si="21"/>
        <v>12</v>
      </c>
      <c r="N232">
        <f t="shared" si="22"/>
        <v>0</v>
      </c>
      <c r="O232">
        <f t="shared" si="23"/>
        <v>0</v>
      </c>
    </row>
    <row r="233" spans="1:15">
      <c r="A233" s="10" t="s">
        <v>68</v>
      </c>
      <c r="B233" s="10">
        <v>5300</v>
      </c>
      <c r="C233" s="60">
        <v>0.13076016900000001</v>
      </c>
      <c r="D233" s="11">
        <v>0.5</v>
      </c>
      <c r="E233" s="11">
        <v>48.29</v>
      </c>
      <c r="F233" s="11">
        <v>0.6</v>
      </c>
      <c r="G233" s="11">
        <v>0.13500000000000001</v>
      </c>
      <c r="H233" s="10">
        <v>1</v>
      </c>
      <c r="I233" s="11">
        <f t="shared" si="18"/>
        <v>0.6</v>
      </c>
      <c r="J233" s="11">
        <f t="shared" si="19"/>
        <v>0.13500000000000001</v>
      </c>
      <c r="K233" s="11">
        <v>318.8</v>
      </c>
      <c r="L233" s="10">
        <f t="shared" si="20"/>
        <v>0.26310035670875004</v>
      </c>
      <c r="M233">
        <f t="shared" si="21"/>
        <v>325</v>
      </c>
      <c r="N233">
        <f t="shared" si="22"/>
        <v>0</v>
      </c>
      <c r="O233">
        <f t="shared" si="23"/>
        <v>0.1</v>
      </c>
    </row>
    <row r="234" spans="1:15">
      <c r="A234" s="10" t="s">
        <v>68</v>
      </c>
      <c r="B234" s="10">
        <v>1400</v>
      </c>
      <c r="C234" s="60">
        <v>0.11606370100000001</v>
      </c>
      <c r="D234" s="11">
        <v>0.88700000000000001</v>
      </c>
      <c r="E234" s="11">
        <v>48.29</v>
      </c>
      <c r="F234" s="11">
        <v>1.93</v>
      </c>
      <c r="G234" s="11">
        <v>0.497</v>
      </c>
      <c r="H234" s="10">
        <v>1</v>
      </c>
      <c r="I234" s="11">
        <f t="shared" si="18"/>
        <v>1.93</v>
      </c>
      <c r="J234" s="11">
        <f t="shared" si="19"/>
        <v>0.497</v>
      </c>
      <c r="K234" s="11">
        <v>502</v>
      </c>
      <c r="L234" s="10">
        <f t="shared" si="20"/>
        <v>0.41428193329868584</v>
      </c>
      <c r="M234">
        <f t="shared" si="21"/>
        <v>511</v>
      </c>
      <c r="N234">
        <f t="shared" si="22"/>
        <v>2</v>
      </c>
      <c r="O234">
        <f t="shared" si="23"/>
        <v>0.6</v>
      </c>
    </row>
    <row r="235" spans="1:15">
      <c r="A235" s="10" t="s">
        <v>68</v>
      </c>
      <c r="B235" s="10">
        <v>1400</v>
      </c>
      <c r="C235" s="60">
        <v>0.23068984200000001</v>
      </c>
      <c r="D235" s="11">
        <v>0.88700000000000001</v>
      </c>
      <c r="E235" s="11">
        <v>48.29</v>
      </c>
      <c r="F235" s="11">
        <v>1.93</v>
      </c>
      <c r="G235" s="11">
        <v>0.497</v>
      </c>
      <c r="H235" s="10">
        <v>1</v>
      </c>
      <c r="I235" s="11">
        <f t="shared" si="18"/>
        <v>1.93</v>
      </c>
      <c r="J235" s="11">
        <f t="shared" si="19"/>
        <v>0.497</v>
      </c>
      <c r="K235" s="11">
        <v>997.7</v>
      </c>
      <c r="L235" s="10">
        <f t="shared" si="20"/>
        <v>0.82343258842080502</v>
      </c>
      <c r="M235">
        <f t="shared" si="21"/>
        <v>1016</v>
      </c>
      <c r="N235">
        <f t="shared" si="22"/>
        <v>4</v>
      </c>
      <c r="O235">
        <f t="shared" si="23"/>
        <v>1.1000000000000001</v>
      </c>
    </row>
    <row r="236" spans="1:15">
      <c r="A236" s="10" t="s">
        <v>68</v>
      </c>
      <c r="B236" s="10">
        <v>1100</v>
      </c>
      <c r="C236" s="60">
        <v>2.7743767959999999</v>
      </c>
      <c r="D236" s="11">
        <v>0.34200000000000003</v>
      </c>
      <c r="E236" s="11">
        <v>48.29</v>
      </c>
      <c r="F236" s="11">
        <v>1.85</v>
      </c>
      <c r="G236" s="11">
        <v>0.22</v>
      </c>
      <c r="H236" s="10">
        <v>1</v>
      </c>
      <c r="I236" s="11">
        <f t="shared" si="18"/>
        <v>1.85</v>
      </c>
      <c r="J236" s="11">
        <f t="shared" si="19"/>
        <v>0.22</v>
      </c>
      <c r="K236" s="11">
        <v>4626.6000000000004</v>
      </c>
      <c r="L236" s="10">
        <f t="shared" si="20"/>
        <v>3.8182776811469399</v>
      </c>
      <c r="M236">
        <f t="shared" si="21"/>
        <v>4710</v>
      </c>
      <c r="N236">
        <f t="shared" si="22"/>
        <v>19</v>
      </c>
      <c r="O236">
        <f t="shared" si="23"/>
        <v>2.2999999999999998</v>
      </c>
    </row>
    <row r="237" spans="1:15">
      <c r="A237" s="10" t="s">
        <v>68</v>
      </c>
      <c r="B237" s="10">
        <v>4110</v>
      </c>
      <c r="C237" s="60">
        <v>0.32928694800000002</v>
      </c>
      <c r="D237" s="11">
        <v>0.41299999999999998</v>
      </c>
      <c r="E237" s="11">
        <v>48.29</v>
      </c>
      <c r="F237" s="11">
        <v>0.7</v>
      </c>
      <c r="G237" s="11">
        <v>0.09</v>
      </c>
      <c r="H237" s="10">
        <v>1</v>
      </c>
      <c r="I237" s="11">
        <f t="shared" si="18"/>
        <v>0.7</v>
      </c>
      <c r="J237" s="11">
        <f t="shared" si="19"/>
        <v>0.09</v>
      </c>
      <c r="K237" s="11">
        <v>663.1</v>
      </c>
      <c r="L237" s="10">
        <f t="shared" si="20"/>
        <v>0.54726859624282997</v>
      </c>
      <c r="M237">
        <f t="shared" si="21"/>
        <v>675</v>
      </c>
      <c r="N237">
        <f t="shared" si="22"/>
        <v>1</v>
      </c>
      <c r="O237">
        <f t="shared" si="23"/>
        <v>0.1</v>
      </c>
    </row>
    <row r="238" spans="1:15">
      <c r="A238" s="10" t="s">
        <v>68</v>
      </c>
      <c r="B238" s="10">
        <v>6430</v>
      </c>
      <c r="C238" s="60">
        <v>0.13633693099999999</v>
      </c>
      <c r="D238" s="11">
        <v>0.30299999999999999</v>
      </c>
      <c r="E238" s="11">
        <v>48.29</v>
      </c>
      <c r="F238" s="11">
        <v>0</v>
      </c>
      <c r="G238" s="11">
        <v>0</v>
      </c>
      <c r="H238" s="10">
        <v>1</v>
      </c>
      <c r="I238" s="11">
        <f t="shared" si="18"/>
        <v>0</v>
      </c>
      <c r="J238" s="11">
        <f t="shared" si="19"/>
        <v>0</v>
      </c>
      <c r="K238" s="11">
        <v>201.4</v>
      </c>
      <c r="L238" s="10">
        <f t="shared" si="20"/>
        <v>0.16623868754924748</v>
      </c>
      <c r="M238">
        <f t="shared" si="21"/>
        <v>205</v>
      </c>
      <c r="N238">
        <f t="shared" si="22"/>
        <v>0</v>
      </c>
      <c r="O238">
        <f t="shared" si="23"/>
        <v>0</v>
      </c>
    </row>
    <row r="239" spans="1:15">
      <c r="A239" s="10" t="s">
        <v>68</v>
      </c>
      <c r="B239" s="10">
        <v>5300</v>
      </c>
      <c r="C239" s="60">
        <v>0.16899982699999999</v>
      </c>
      <c r="D239" s="11">
        <v>0.5</v>
      </c>
      <c r="E239" s="11">
        <v>48.29</v>
      </c>
      <c r="F239" s="11">
        <v>0.6</v>
      </c>
      <c r="G239" s="11">
        <v>0.13500000000000001</v>
      </c>
      <c r="H239" s="10">
        <v>1</v>
      </c>
      <c r="I239" s="11">
        <f t="shared" si="18"/>
        <v>0.6</v>
      </c>
      <c r="J239" s="11">
        <f t="shared" si="19"/>
        <v>0.13500000000000001</v>
      </c>
      <c r="K239" s="11">
        <v>412</v>
      </c>
      <c r="L239" s="10">
        <f t="shared" si="20"/>
        <v>0.34004173524291664</v>
      </c>
      <c r="M239">
        <f t="shared" si="21"/>
        <v>419</v>
      </c>
      <c r="N239">
        <f t="shared" si="22"/>
        <v>1</v>
      </c>
      <c r="O239">
        <f t="shared" si="23"/>
        <v>0.1</v>
      </c>
    </row>
    <row r="240" spans="1:15">
      <c r="A240" s="10" t="s">
        <v>68</v>
      </c>
      <c r="B240" s="10">
        <v>1400</v>
      </c>
      <c r="C240" s="60">
        <v>7.7510125999999999E-2</v>
      </c>
      <c r="D240" s="11">
        <v>0.88700000000000001</v>
      </c>
      <c r="E240" s="11">
        <v>48.29</v>
      </c>
      <c r="F240" s="11">
        <v>1.93</v>
      </c>
      <c r="G240" s="11">
        <v>0.497</v>
      </c>
      <c r="H240" s="10">
        <v>1</v>
      </c>
      <c r="I240" s="11">
        <f t="shared" si="18"/>
        <v>1.93</v>
      </c>
      <c r="J240" s="11">
        <f t="shared" si="19"/>
        <v>0.497</v>
      </c>
      <c r="K240" s="11">
        <v>335.2</v>
      </c>
      <c r="L240" s="10">
        <f t="shared" si="20"/>
        <v>0.27666742119058169</v>
      </c>
      <c r="M240">
        <f t="shared" si="21"/>
        <v>341</v>
      </c>
      <c r="N240">
        <f t="shared" si="22"/>
        <v>1</v>
      </c>
      <c r="O240">
        <f t="shared" si="23"/>
        <v>0.4</v>
      </c>
    </row>
    <row r="241" spans="1:15">
      <c r="A241" s="10" t="s">
        <v>68</v>
      </c>
      <c r="B241" s="10">
        <v>3100</v>
      </c>
      <c r="C241" s="60">
        <v>0.202611125</v>
      </c>
      <c r="D241" s="11">
        <v>0.41099999999999998</v>
      </c>
      <c r="E241" s="11">
        <v>48.29</v>
      </c>
      <c r="F241" s="11">
        <v>1.2</v>
      </c>
      <c r="G241" s="11">
        <v>6.4000000000000001E-2</v>
      </c>
      <c r="H241" s="10">
        <v>1</v>
      </c>
      <c r="I241" s="11">
        <f t="shared" si="18"/>
        <v>1.2</v>
      </c>
      <c r="J241" s="11">
        <f t="shared" si="19"/>
        <v>6.4000000000000001E-2</v>
      </c>
      <c r="K241" s="11">
        <v>406</v>
      </c>
      <c r="L241" s="10">
        <f t="shared" si="20"/>
        <v>0.33510512449906243</v>
      </c>
      <c r="M241">
        <f t="shared" si="21"/>
        <v>413</v>
      </c>
      <c r="N241">
        <f t="shared" si="22"/>
        <v>1</v>
      </c>
      <c r="O241">
        <f t="shared" si="23"/>
        <v>0.1</v>
      </c>
    </row>
    <row r="242" spans="1:15">
      <c r="A242" s="10" t="s">
        <v>68</v>
      </c>
      <c r="B242" s="10">
        <v>4110</v>
      </c>
      <c r="C242" s="60">
        <v>0.211005941</v>
      </c>
      <c r="D242" s="11">
        <v>0.41299999999999998</v>
      </c>
      <c r="E242" s="11">
        <v>48.29</v>
      </c>
      <c r="F242" s="11">
        <v>0.7</v>
      </c>
      <c r="G242" s="11">
        <v>0.09</v>
      </c>
      <c r="H242" s="10">
        <v>1</v>
      </c>
      <c r="I242" s="11">
        <f t="shared" si="18"/>
        <v>0.7</v>
      </c>
      <c r="J242" s="11">
        <f t="shared" si="19"/>
        <v>0.09</v>
      </c>
      <c r="K242" s="11">
        <v>424.9</v>
      </c>
      <c r="L242" s="10">
        <f t="shared" si="20"/>
        <v>0.35068782966146411</v>
      </c>
      <c r="M242">
        <f t="shared" si="21"/>
        <v>433</v>
      </c>
      <c r="N242">
        <f t="shared" si="22"/>
        <v>1</v>
      </c>
      <c r="O242">
        <f t="shared" si="23"/>
        <v>0.1</v>
      </c>
    </row>
    <row r="243" spans="1:15">
      <c r="A243" s="10" t="s">
        <v>68</v>
      </c>
      <c r="B243" s="10">
        <v>1100</v>
      </c>
      <c r="C243" s="60">
        <v>0.28388424299999998</v>
      </c>
      <c r="D243" s="11">
        <v>0.34200000000000003</v>
      </c>
      <c r="E243" s="11">
        <v>48.29</v>
      </c>
      <c r="F243" s="11">
        <v>1.85</v>
      </c>
      <c r="G243" s="11">
        <v>0.22</v>
      </c>
      <c r="H243" s="10">
        <v>1</v>
      </c>
      <c r="I243" s="11">
        <f t="shared" si="18"/>
        <v>1.85</v>
      </c>
      <c r="J243" s="11">
        <f t="shared" si="19"/>
        <v>0.22</v>
      </c>
      <c r="K243" s="11">
        <v>473.3</v>
      </c>
      <c r="L243" s="10">
        <f t="shared" si="20"/>
        <v>0.39069994769239497</v>
      </c>
      <c r="M243">
        <f t="shared" si="21"/>
        <v>482</v>
      </c>
      <c r="N243">
        <f t="shared" si="22"/>
        <v>2</v>
      </c>
      <c r="O243">
        <f t="shared" si="23"/>
        <v>0.2</v>
      </c>
    </row>
    <row r="244" spans="1:15">
      <c r="A244" s="10" t="s">
        <v>68</v>
      </c>
      <c r="B244" s="10">
        <v>4110</v>
      </c>
      <c r="C244" s="60">
        <v>0.239369206</v>
      </c>
      <c r="D244" s="11">
        <v>0.41299999999999998</v>
      </c>
      <c r="E244" s="11">
        <v>48.29</v>
      </c>
      <c r="F244" s="11">
        <v>0.7</v>
      </c>
      <c r="G244" s="11">
        <v>0.09</v>
      </c>
      <c r="H244" s="10">
        <v>1</v>
      </c>
      <c r="I244" s="11">
        <f t="shared" si="18"/>
        <v>0.7</v>
      </c>
      <c r="J244" s="11">
        <f t="shared" si="19"/>
        <v>0.09</v>
      </c>
      <c r="K244" s="11">
        <v>482</v>
      </c>
      <c r="L244" s="10">
        <f t="shared" si="20"/>
        <v>0.39782703246221823</v>
      </c>
      <c r="M244">
        <f t="shared" si="21"/>
        <v>491</v>
      </c>
      <c r="N244">
        <f t="shared" si="22"/>
        <v>1</v>
      </c>
      <c r="O244">
        <f t="shared" si="23"/>
        <v>0.1</v>
      </c>
    </row>
    <row r="245" spans="1:15">
      <c r="A245" s="10" t="s">
        <v>68</v>
      </c>
      <c r="B245" s="10">
        <v>1400</v>
      </c>
      <c r="C245" s="60">
        <v>0.115157812</v>
      </c>
      <c r="D245" s="11">
        <v>0.88700000000000001</v>
      </c>
      <c r="E245" s="11">
        <v>48.29</v>
      </c>
      <c r="F245" s="11">
        <v>1.93</v>
      </c>
      <c r="G245" s="11">
        <v>0.497</v>
      </c>
      <c r="H245" s="10">
        <v>1</v>
      </c>
      <c r="I245" s="11">
        <f t="shared" si="18"/>
        <v>1.93</v>
      </c>
      <c r="J245" s="11">
        <f t="shared" si="19"/>
        <v>0.497</v>
      </c>
      <c r="K245" s="11">
        <v>498</v>
      </c>
      <c r="L245" s="10">
        <f t="shared" si="20"/>
        <v>0.41104842064106334</v>
      </c>
      <c r="M245">
        <f t="shared" si="21"/>
        <v>507</v>
      </c>
      <c r="N245">
        <f t="shared" si="22"/>
        <v>2</v>
      </c>
      <c r="O245">
        <f t="shared" si="23"/>
        <v>0.6</v>
      </c>
    </row>
    <row r="246" spans="1:15">
      <c r="A246" s="10" t="s">
        <v>68</v>
      </c>
      <c r="B246" s="10">
        <v>1100</v>
      </c>
      <c r="C246" s="60">
        <v>0.237590258</v>
      </c>
      <c r="D246" s="11">
        <v>0.34200000000000003</v>
      </c>
      <c r="E246" s="11">
        <v>48.29</v>
      </c>
      <c r="F246" s="11">
        <v>1.85</v>
      </c>
      <c r="G246" s="11">
        <v>0.22</v>
      </c>
      <c r="H246" s="10">
        <v>1</v>
      </c>
      <c r="I246" s="11">
        <f t="shared" si="18"/>
        <v>1.85</v>
      </c>
      <c r="J246" s="11">
        <f t="shared" si="19"/>
        <v>0.22</v>
      </c>
      <c r="K246" s="11">
        <v>396.2</v>
      </c>
      <c r="L246" s="10">
        <f t="shared" si="20"/>
        <v>0.32698715642637005</v>
      </c>
      <c r="M246">
        <f t="shared" si="21"/>
        <v>403</v>
      </c>
      <c r="N246">
        <f t="shared" si="22"/>
        <v>2</v>
      </c>
      <c r="O246">
        <f t="shared" si="23"/>
        <v>0.2</v>
      </c>
    </row>
    <row r="247" spans="1:15">
      <c r="A247" s="10" t="s">
        <v>68</v>
      </c>
      <c r="B247" s="10">
        <v>1100</v>
      </c>
      <c r="C247" s="60">
        <v>8.1625089999999997E-2</v>
      </c>
      <c r="D247" s="11">
        <v>0.34200000000000003</v>
      </c>
      <c r="E247" s="11">
        <v>48.29</v>
      </c>
      <c r="F247" s="11">
        <v>1.85</v>
      </c>
      <c r="G247" s="11">
        <v>0.22</v>
      </c>
      <c r="H247" s="10">
        <v>1</v>
      </c>
      <c r="I247" s="11">
        <f t="shared" si="18"/>
        <v>1.85</v>
      </c>
      <c r="J247" s="11">
        <f t="shared" si="19"/>
        <v>0.22</v>
      </c>
      <c r="K247" s="11">
        <v>136.1</v>
      </c>
      <c r="L247" s="10">
        <f t="shared" si="20"/>
        <v>0.11233775448885001</v>
      </c>
      <c r="M247">
        <f t="shared" si="21"/>
        <v>139</v>
      </c>
      <c r="N247">
        <f t="shared" si="22"/>
        <v>1</v>
      </c>
      <c r="O247">
        <f t="shared" si="23"/>
        <v>0.1</v>
      </c>
    </row>
    <row r="248" spans="1:15">
      <c r="A248" s="10" t="s">
        <v>68</v>
      </c>
      <c r="B248" s="10">
        <v>1100</v>
      </c>
      <c r="C248" s="60">
        <v>9.9898390000000004E-2</v>
      </c>
      <c r="D248" s="11">
        <v>0.34200000000000003</v>
      </c>
      <c r="E248" s="11">
        <v>48.29</v>
      </c>
      <c r="F248" s="11">
        <v>1.85</v>
      </c>
      <c r="G248" s="11">
        <v>0.22</v>
      </c>
      <c r="H248" s="10">
        <v>1</v>
      </c>
      <c r="I248" s="11">
        <f t="shared" si="18"/>
        <v>1.85</v>
      </c>
      <c r="J248" s="11">
        <f t="shared" si="19"/>
        <v>0.22</v>
      </c>
      <c r="K248" s="11">
        <v>166.6</v>
      </c>
      <c r="L248" s="10">
        <f t="shared" si="20"/>
        <v>0.13748665771335003</v>
      </c>
      <c r="M248">
        <f t="shared" si="21"/>
        <v>170</v>
      </c>
      <c r="N248">
        <f t="shared" si="22"/>
        <v>1</v>
      </c>
      <c r="O248">
        <f t="shared" si="23"/>
        <v>0.1</v>
      </c>
    </row>
    <row r="249" spans="1:15">
      <c r="A249" s="10" t="s">
        <v>68</v>
      </c>
      <c r="B249" s="10">
        <v>6430</v>
      </c>
      <c r="C249" s="60">
        <v>9.3689889999999994E-3</v>
      </c>
      <c r="D249" s="11">
        <v>0.30299999999999999</v>
      </c>
      <c r="E249" s="11">
        <v>48.29</v>
      </c>
      <c r="F249" s="11">
        <v>0</v>
      </c>
      <c r="G249" s="11">
        <v>0</v>
      </c>
      <c r="H249" s="10">
        <v>1</v>
      </c>
      <c r="I249" s="11">
        <f t="shared" si="18"/>
        <v>0</v>
      </c>
      <c r="J249" s="11">
        <f t="shared" si="19"/>
        <v>0</v>
      </c>
      <c r="K249" s="11">
        <v>13.8</v>
      </c>
      <c r="L249" s="10">
        <f t="shared" si="20"/>
        <v>1.1423819089952499E-2</v>
      </c>
      <c r="M249">
        <f t="shared" si="21"/>
        <v>14</v>
      </c>
      <c r="N249">
        <f t="shared" si="22"/>
        <v>0</v>
      </c>
      <c r="O249">
        <f t="shared" si="23"/>
        <v>0</v>
      </c>
    </row>
    <row r="250" spans="1:15">
      <c r="A250" s="10" t="s">
        <v>68</v>
      </c>
      <c r="B250" s="10">
        <v>1100</v>
      </c>
      <c r="C250" s="60">
        <v>0.888880746</v>
      </c>
      <c r="D250" s="11">
        <v>0.34200000000000003</v>
      </c>
      <c r="E250" s="11">
        <v>48.29</v>
      </c>
      <c r="F250" s="11">
        <v>1.85</v>
      </c>
      <c r="G250" s="11">
        <v>0.22</v>
      </c>
      <c r="H250" s="10">
        <v>1</v>
      </c>
      <c r="I250" s="11">
        <f t="shared" si="18"/>
        <v>1.85</v>
      </c>
      <c r="J250" s="11">
        <f t="shared" si="19"/>
        <v>0.22</v>
      </c>
      <c r="K250" s="11">
        <v>2144</v>
      </c>
      <c r="L250" s="10">
        <f t="shared" si="20"/>
        <v>1.2233354598936901</v>
      </c>
      <c r="M250">
        <f t="shared" si="21"/>
        <v>1509</v>
      </c>
      <c r="N250">
        <f t="shared" si="22"/>
        <v>6</v>
      </c>
      <c r="O250">
        <f t="shared" si="23"/>
        <v>0.7</v>
      </c>
    </row>
    <row r="251" spans="1:15">
      <c r="A251" s="10" t="s">
        <v>68</v>
      </c>
      <c r="B251" s="10">
        <v>6410</v>
      </c>
      <c r="C251" s="60">
        <v>0.218836906</v>
      </c>
      <c r="D251" s="11">
        <v>0.30299999999999999</v>
      </c>
      <c r="E251" s="11">
        <v>48.29</v>
      </c>
      <c r="F251" s="11">
        <v>0</v>
      </c>
      <c r="G251" s="11">
        <v>0</v>
      </c>
      <c r="H251" s="10">
        <v>1</v>
      </c>
      <c r="I251" s="11">
        <f t="shared" si="18"/>
        <v>0</v>
      </c>
      <c r="J251" s="11">
        <f t="shared" si="19"/>
        <v>0</v>
      </c>
      <c r="K251" s="11">
        <v>323.3</v>
      </c>
      <c r="L251" s="10">
        <f t="shared" si="20"/>
        <v>0.266832763316185</v>
      </c>
      <c r="M251">
        <f t="shared" si="21"/>
        <v>329</v>
      </c>
      <c r="N251">
        <f t="shared" si="22"/>
        <v>0</v>
      </c>
      <c r="O251">
        <f t="shared" si="23"/>
        <v>0</v>
      </c>
    </row>
    <row r="252" spans="1:15">
      <c r="A252" s="10" t="s">
        <v>68</v>
      </c>
      <c r="B252" s="10">
        <v>8140</v>
      </c>
      <c r="C252" s="60">
        <v>2.9430896000000002E-2</v>
      </c>
      <c r="D252" s="11">
        <v>0.70299999999999996</v>
      </c>
      <c r="E252" s="11">
        <v>48.29</v>
      </c>
      <c r="F252" s="11">
        <v>1.2</v>
      </c>
      <c r="G252" s="11">
        <v>0.48</v>
      </c>
      <c r="H252" s="10">
        <v>1</v>
      </c>
      <c r="I252" s="11">
        <f t="shared" si="18"/>
        <v>1.2</v>
      </c>
      <c r="J252" s="11">
        <f t="shared" si="19"/>
        <v>0.48</v>
      </c>
      <c r="K252" s="11">
        <v>101.3</v>
      </c>
      <c r="L252" s="10">
        <f t="shared" si="20"/>
        <v>8.3259685949293324E-2</v>
      </c>
      <c r="M252">
        <f t="shared" si="21"/>
        <v>103</v>
      </c>
      <c r="N252">
        <f t="shared" si="22"/>
        <v>0</v>
      </c>
      <c r="O252">
        <f t="shared" si="23"/>
        <v>0.1</v>
      </c>
    </row>
    <row r="253" spans="1:15">
      <c r="A253" s="10" t="s">
        <v>68</v>
      </c>
      <c r="B253" s="10">
        <v>1100</v>
      </c>
      <c r="C253" s="60">
        <v>0.36490399299999998</v>
      </c>
      <c r="D253" s="11">
        <v>0.34200000000000003</v>
      </c>
      <c r="E253" s="11">
        <v>48.29</v>
      </c>
      <c r="F253" s="11">
        <v>1.85</v>
      </c>
      <c r="G253" s="11">
        <v>0.22</v>
      </c>
      <c r="H253" s="10">
        <v>1</v>
      </c>
      <c r="I253" s="11">
        <f t="shared" si="18"/>
        <v>1.85</v>
      </c>
      <c r="J253" s="11">
        <f t="shared" si="19"/>
        <v>0.22</v>
      </c>
      <c r="K253" s="11">
        <v>608.5</v>
      </c>
      <c r="L253" s="10">
        <f t="shared" si="20"/>
        <v>0.50220459392614503</v>
      </c>
      <c r="M253">
        <f t="shared" si="21"/>
        <v>619</v>
      </c>
      <c r="N253">
        <f t="shared" si="22"/>
        <v>3</v>
      </c>
      <c r="O253">
        <f t="shared" si="23"/>
        <v>0.3</v>
      </c>
    </row>
    <row r="254" spans="1:15">
      <c r="A254" s="10" t="s">
        <v>68</v>
      </c>
      <c r="B254" s="10">
        <v>6430</v>
      </c>
      <c r="C254" s="60">
        <v>7.7151060000000002E-3</v>
      </c>
      <c r="D254" s="11">
        <v>0.30299999999999999</v>
      </c>
      <c r="E254" s="11">
        <v>48.29</v>
      </c>
      <c r="F254" s="11">
        <v>0</v>
      </c>
      <c r="G254" s="11">
        <v>0</v>
      </c>
      <c r="H254" s="10">
        <v>1</v>
      </c>
      <c r="I254" s="11">
        <f t="shared" si="18"/>
        <v>0</v>
      </c>
      <c r="J254" s="11">
        <f t="shared" si="19"/>
        <v>0</v>
      </c>
      <c r="K254" s="11">
        <v>11.4</v>
      </c>
      <c r="L254" s="10">
        <f t="shared" si="20"/>
        <v>9.4072023356849988E-3</v>
      </c>
      <c r="M254">
        <f t="shared" si="21"/>
        <v>12</v>
      </c>
      <c r="N254">
        <f t="shared" si="22"/>
        <v>0</v>
      </c>
      <c r="O254">
        <f t="shared" si="23"/>
        <v>0</v>
      </c>
    </row>
    <row r="255" spans="1:15">
      <c r="A255" s="10" t="s">
        <v>68</v>
      </c>
      <c r="B255" s="10">
        <v>4110</v>
      </c>
      <c r="C255" s="60">
        <v>1.4368551970000001</v>
      </c>
      <c r="D255" s="11">
        <v>0.41299999999999998</v>
      </c>
      <c r="E255" s="11">
        <v>48.29</v>
      </c>
      <c r="F255" s="11">
        <v>0.7</v>
      </c>
      <c r="G255" s="11">
        <v>0.09</v>
      </c>
      <c r="H255" s="10">
        <v>1</v>
      </c>
      <c r="I255" s="11">
        <f t="shared" si="18"/>
        <v>0.7</v>
      </c>
      <c r="J255" s="11">
        <f t="shared" si="19"/>
        <v>0.09</v>
      </c>
      <c r="K255" s="11">
        <v>3234</v>
      </c>
      <c r="L255" s="10">
        <f t="shared" si="20"/>
        <v>2.3880257976893904</v>
      </c>
      <c r="M255">
        <f t="shared" si="21"/>
        <v>2946</v>
      </c>
      <c r="N255">
        <f t="shared" si="22"/>
        <v>5</v>
      </c>
      <c r="O255">
        <f t="shared" si="23"/>
        <v>0.6</v>
      </c>
    </row>
    <row r="256" spans="1:15">
      <c r="A256" s="10" t="s">
        <v>68</v>
      </c>
      <c r="B256" s="10">
        <v>1100</v>
      </c>
      <c r="C256" s="60">
        <v>1.043674381</v>
      </c>
      <c r="D256" s="11">
        <v>0.34200000000000003</v>
      </c>
      <c r="E256" s="11">
        <v>48.29</v>
      </c>
      <c r="F256" s="11">
        <v>1.85</v>
      </c>
      <c r="G256" s="11">
        <v>0.22</v>
      </c>
      <c r="H256" s="10">
        <v>1</v>
      </c>
      <c r="I256" s="11">
        <f t="shared" si="18"/>
        <v>1.85</v>
      </c>
      <c r="J256" s="11">
        <f t="shared" si="19"/>
        <v>0.22</v>
      </c>
      <c r="K256" s="11">
        <v>2162.6</v>
      </c>
      <c r="L256" s="10">
        <f t="shared" si="20"/>
        <v>1.4363725219669652</v>
      </c>
      <c r="M256">
        <f t="shared" si="21"/>
        <v>1772</v>
      </c>
      <c r="N256">
        <f t="shared" si="22"/>
        <v>7</v>
      </c>
      <c r="O256">
        <f t="shared" si="23"/>
        <v>0.9</v>
      </c>
    </row>
    <row r="257" spans="1:15">
      <c r="A257" s="10" t="s">
        <v>68</v>
      </c>
      <c r="B257" s="10">
        <v>6410</v>
      </c>
      <c r="C257" s="60">
        <v>0.105527313</v>
      </c>
      <c r="D257" s="11">
        <v>0.30299999999999999</v>
      </c>
      <c r="E257" s="11">
        <v>48.29</v>
      </c>
      <c r="F257" s="11">
        <v>0</v>
      </c>
      <c r="G257" s="11">
        <v>0</v>
      </c>
      <c r="H257" s="10">
        <v>1</v>
      </c>
      <c r="I257" s="11">
        <f t="shared" si="18"/>
        <v>0</v>
      </c>
      <c r="J257" s="11">
        <f t="shared" si="19"/>
        <v>0</v>
      </c>
      <c r="K257" s="11">
        <v>155.9</v>
      </c>
      <c r="L257" s="10">
        <f t="shared" si="20"/>
        <v>0.12867182710544248</v>
      </c>
      <c r="M257">
        <f t="shared" si="21"/>
        <v>159</v>
      </c>
      <c r="N257">
        <f t="shared" si="22"/>
        <v>0</v>
      </c>
      <c r="O257">
        <f t="shared" si="23"/>
        <v>0</v>
      </c>
    </row>
    <row r="258" spans="1:15">
      <c r="A258" s="10" t="s">
        <v>68</v>
      </c>
      <c r="B258" s="10">
        <v>6430</v>
      </c>
      <c r="C258" s="60">
        <v>9.5446917000000006E-2</v>
      </c>
      <c r="D258" s="11">
        <v>0.30299999999999999</v>
      </c>
      <c r="E258" s="11">
        <v>48.29</v>
      </c>
      <c r="F258" s="11">
        <v>0</v>
      </c>
      <c r="G258" s="11">
        <v>0</v>
      </c>
      <c r="H258" s="10">
        <v>1</v>
      </c>
      <c r="I258" s="11">
        <f t="shared" si="18"/>
        <v>0</v>
      </c>
      <c r="J258" s="11">
        <f t="shared" si="19"/>
        <v>0</v>
      </c>
      <c r="K258" s="11">
        <v>141</v>
      </c>
      <c r="L258" s="10">
        <f t="shared" si="20"/>
        <v>0.1163805734537325</v>
      </c>
      <c r="M258">
        <f t="shared" si="21"/>
        <v>144</v>
      </c>
      <c r="N258">
        <f t="shared" si="22"/>
        <v>0</v>
      </c>
      <c r="O258">
        <f t="shared" si="23"/>
        <v>0</v>
      </c>
    </row>
    <row r="259" spans="1:15">
      <c r="A259" s="10" t="s">
        <v>68</v>
      </c>
      <c r="B259" s="10">
        <v>4110</v>
      </c>
      <c r="C259" s="60">
        <v>5.8653065999999997E-2</v>
      </c>
      <c r="D259" s="11">
        <v>0.41299999999999998</v>
      </c>
      <c r="E259" s="11">
        <v>48.29</v>
      </c>
      <c r="F259" s="11">
        <v>0.7</v>
      </c>
      <c r="G259" s="11">
        <v>0.09</v>
      </c>
      <c r="H259" s="10">
        <v>1</v>
      </c>
      <c r="I259" s="11">
        <f t="shared" ref="I259:I280" si="24">F259</f>
        <v>0.7</v>
      </c>
      <c r="J259" s="11">
        <f t="shared" ref="J259:J280" si="25">G259</f>
        <v>0.09</v>
      </c>
      <c r="K259" s="11">
        <v>118.1</v>
      </c>
      <c r="L259" s="10">
        <f t="shared" ref="L259:L322" si="26">E259*D259*C259/12</f>
        <v>9.7480271508234975E-2</v>
      </c>
      <c r="M259">
        <f t="shared" ref="M259:M322" si="27">ROUND(E259*D259*C259*102.79,0)</f>
        <v>120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0" t="s">
        <v>68</v>
      </c>
      <c r="B260" s="10">
        <v>4110</v>
      </c>
      <c r="C260" s="60">
        <v>0.189351559</v>
      </c>
      <c r="D260" s="11">
        <v>0.41299999999999998</v>
      </c>
      <c r="E260" s="11">
        <v>48.29</v>
      </c>
      <c r="F260" s="11">
        <v>0.7</v>
      </c>
      <c r="G260" s="11">
        <v>0.09</v>
      </c>
      <c r="H260" s="10">
        <v>1</v>
      </c>
      <c r="I260" s="11">
        <f t="shared" si="24"/>
        <v>0.7</v>
      </c>
      <c r="J260" s="11">
        <f t="shared" si="25"/>
        <v>0.09</v>
      </c>
      <c r="K260" s="11">
        <v>1622.1</v>
      </c>
      <c r="L260" s="10">
        <f t="shared" si="26"/>
        <v>0.31469866181978579</v>
      </c>
      <c r="M260">
        <f t="shared" si="27"/>
        <v>388</v>
      </c>
      <c r="N260">
        <f t="shared" si="28"/>
        <v>1</v>
      </c>
      <c r="O260">
        <f t="shared" si="29"/>
        <v>0.1</v>
      </c>
    </row>
    <row r="261" spans="1:15">
      <c r="A261" s="10" t="s">
        <v>68</v>
      </c>
      <c r="B261" s="10">
        <v>1400</v>
      </c>
      <c r="C261" s="60">
        <v>1.1942830999999999E-2</v>
      </c>
      <c r="D261" s="11">
        <v>0.88700000000000001</v>
      </c>
      <c r="E261" s="11">
        <v>48.29</v>
      </c>
      <c r="F261" s="11">
        <v>1.93</v>
      </c>
      <c r="G261" s="11">
        <v>0.497</v>
      </c>
      <c r="H261" s="10">
        <v>1</v>
      </c>
      <c r="I261" s="11">
        <f t="shared" si="24"/>
        <v>1.93</v>
      </c>
      <c r="J261" s="11">
        <f t="shared" si="25"/>
        <v>0.497</v>
      </c>
      <c r="K261" s="11">
        <v>941.8</v>
      </c>
      <c r="L261" s="10">
        <f t="shared" si="26"/>
        <v>4.2629168922844164E-2</v>
      </c>
      <c r="M261">
        <f t="shared" si="27"/>
        <v>53</v>
      </c>
      <c r="N261">
        <f t="shared" si="28"/>
        <v>0</v>
      </c>
      <c r="O261">
        <f t="shared" si="29"/>
        <v>0.1</v>
      </c>
    </row>
    <row r="262" spans="1:15">
      <c r="A262" s="10" t="s">
        <v>68</v>
      </c>
      <c r="B262" s="10">
        <v>1100</v>
      </c>
      <c r="C262" s="60">
        <v>2.5420673000000001E-2</v>
      </c>
      <c r="D262" s="11">
        <v>0.34200000000000003</v>
      </c>
      <c r="E262" s="11">
        <v>48.29</v>
      </c>
      <c r="F262" s="11">
        <v>1.85</v>
      </c>
      <c r="G262" s="11">
        <v>0.22</v>
      </c>
      <c r="H262" s="10">
        <v>1</v>
      </c>
      <c r="I262" s="11">
        <f t="shared" si="24"/>
        <v>1.85</v>
      </c>
      <c r="J262" s="11">
        <f t="shared" si="25"/>
        <v>0.22</v>
      </c>
      <c r="K262" s="11">
        <v>42.4</v>
      </c>
      <c r="L262" s="10">
        <f t="shared" si="26"/>
        <v>3.4985582526345003E-2</v>
      </c>
      <c r="M262">
        <f t="shared" si="27"/>
        <v>43</v>
      </c>
      <c r="N262">
        <f t="shared" si="28"/>
        <v>0</v>
      </c>
      <c r="O262">
        <f t="shared" si="29"/>
        <v>0</v>
      </c>
    </row>
    <row r="263" spans="1:15">
      <c r="A263" s="10" t="s">
        <v>68</v>
      </c>
      <c r="B263" s="10">
        <v>1100</v>
      </c>
      <c r="C263" s="60">
        <v>2.2600250000000001E-3</v>
      </c>
      <c r="D263" s="11">
        <v>0.34200000000000003</v>
      </c>
      <c r="E263" s="11">
        <v>48.29</v>
      </c>
      <c r="F263" s="11">
        <v>1.85</v>
      </c>
      <c r="G263" s="11">
        <v>0.22</v>
      </c>
      <c r="H263" s="10">
        <v>1</v>
      </c>
      <c r="I263" s="11">
        <f t="shared" si="24"/>
        <v>1.85</v>
      </c>
      <c r="J263" s="11">
        <f t="shared" si="25"/>
        <v>0.22</v>
      </c>
      <c r="K263" s="11">
        <v>3.8</v>
      </c>
      <c r="L263" s="10">
        <f t="shared" si="26"/>
        <v>3.1103933066250005E-3</v>
      </c>
      <c r="M263">
        <f t="shared" si="27"/>
        <v>4</v>
      </c>
      <c r="N263">
        <f t="shared" si="28"/>
        <v>0</v>
      </c>
      <c r="O263">
        <f t="shared" si="29"/>
        <v>0</v>
      </c>
    </row>
    <row r="264" spans="1:15">
      <c r="A264" s="10" t="s">
        <v>68</v>
      </c>
      <c r="B264" s="10">
        <v>8140</v>
      </c>
      <c r="C264" s="60">
        <v>5.8811713000000002E-2</v>
      </c>
      <c r="D264" s="11">
        <v>0.70299999999999996</v>
      </c>
      <c r="E264" s="11">
        <v>48.29</v>
      </c>
      <c r="F264" s="11">
        <v>1.2</v>
      </c>
      <c r="G264" s="11">
        <v>0.48</v>
      </c>
      <c r="H264" s="10">
        <v>1</v>
      </c>
      <c r="I264" s="11">
        <f t="shared" si="24"/>
        <v>1.2</v>
      </c>
      <c r="J264" s="11">
        <f t="shared" si="25"/>
        <v>0.48</v>
      </c>
      <c r="K264" s="11">
        <v>15014.7</v>
      </c>
      <c r="L264" s="10">
        <f t="shared" si="26"/>
        <v>0.16637769895010915</v>
      </c>
      <c r="M264">
        <f t="shared" si="27"/>
        <v>205</v>
      </c>
      <c r="N264">
        <f t="shared" si="28"/>
        <v>1</v>
      </c>
      <c r="O264">
        <f t="shared" si="29"/>
        <v>0.2</v>
      </c>
    </row>
    <row r="265" spans="1:15">
      <c r="A265" s="10" t="s">
        <v>68</v>
      </c>
      <c r="B265" s="10">
        <v>6430</v>
      </c>
      <c r="C265" s="60">
        <v>0.36332231999999998</v>
      </c>
      <c r="D265" s="11">
        <v>0.30299999999999999</v>
      </c>
      <c r="E265" s="11">
        <v>48.29</v>
      </c>
      <c r="F265" s="11">
        <v>0</v>
      </c>
      <c r="G265" s="11">
        <v>0</v>
      </c>
      <c r="H265" s="10">
        <v>1</v>
      </c>
      <c r="I265" s="11">
        <f t="shared" si="24"/>
        <v>0</v>
      </c>
      <c r="J265" s="11">
        <f t="shared" si="25"/>
        <v>0</v>
      </c>
      <c r="K265" s="11">
        <v>556.70000000000005</v>
      </c>
      <c r="L265" s="10">
        <f t="shared" si="26"/>
        <v>0.44300707952819995</v>
      </c>
      <c r="M265">
        <f t="shared" si="27"/>
        <v>546</v>
      </c>
      <c r="N265">
        <f t="shared" si="28"/>
        <v>0</v>
      </c>
      <c r="O265">
        <f t="shared" si="29"/>
        <v>0</v>
      </c>
    </row>
    <row r="266" spans="1:15">
      <c r="A266" s="10" t="s">
        <v>68</v>
      </c>
      <c r="B266" s="10">
        <v>4110</v>
      </c>
      <c r="C266" s="60">
        <v>2.8841180000000002E-3</v>
      </c>
      <c r="D266" s="11">
        <v>0.41299999999999998</v>
      </c>
      <c r="E266" s="11">
        <v>48.29</v>
      </c>
      <c r="F266" s="11">
        <v>0.7</v>
      </c>
      <c r="G266" s="11">
        <v>0.09</v>
      </c>
      <c r="H266" s="10">
        <v>1</v>
      </c>
      <c r="I266" s="11">
        <f t="shared" si="24"/>
        <v>0.7</v>
      </c>
      <c r="J266" s="11">
        <f t="shared" si="25"/>
        <v>0.09</v>
      </c>
      <c r="K266" s="11">
        <v>5.8</v>
      </c>
      <c r="L266" s="10">
        <f t="shared" si="26"/>
        <v>4.7933488370716665E-3</v>
      </c>
      <c r="M266">
        <f t="shared" si="27"/>
        <v>6</v>
      </c>
      <c r="N266">
        <f t="shared" si="28"/>
        <v>0</v>
      </c>
      <c r="O266">
        <f t="shared" si="29"/>
        <v>0</v>
      </c>
    </row>
    <row r="267" spans="1:15">
      <c r="A267" s="10" t="s">
        <v>68</v>
      </c>
      <c r="B267" s="10">
        <v>1100</v>
      </c>
      <c r="C267" s="60">
        <v>0.30231123900000001</v>
      </c>
      <c r="D267" s="11">
        <v>0.34200000000000003</v>
      </c>
      <c r="E267" s="11">
        <v>48.29</v>
      </c>
      <c r="F267" s="11">
        <v>1.85</v>
      </c>
      <c r="G267" s="11">
        <v>0.22</v>
      </c>
      <c r="H267" s="10">
        <v>1</v>
      </c>
      <c r="I267" s="11">
        <f t="shared" si="24"/>
        <v>1.85</v>
      </c>
      <c r="J267" s="11">
        <f t="shared" si="25"/>
        <v>0.22</v>
      </c>
      <c r="K267" s="11">
        <v>715.7</v>
      </c>
      <c r="L267" s="10">
        <f t="shared" si="26"/>
        <v>0.41606037734233503</v>
      </c>
      <c r="M267">
        <f t="shared" si="27"/>
        <v>513</v>
      </c>
      <c r="N267">
        <f t="shared" si="28"/>
        <v>2</v>
      </c>
      <c r="O267">
        <f t="shared" si="29"/>
        <v>0.2</v>
      </c>
    </row>
    <row r="268" spans="1:15">
      <c r="A268" s="10" t="s">
        <v>68</v>
      </c>
      <c r="B268" s="10">
        <v>6410</v>
      </c>
      <c r="C268" s="60">
        <v>2.3688661E-2</v>
      </c>
      <c r="D268" s="11">
        <v>0.30299999999999999</v>
      </c>
      <c r="E268" s="11">
        <v>48.29</v>
      </c>
      <c r="F268" s="11">
        <v>0</v>
      </c>
      <c r="G268" s="11">
        <v>0</v>
      </c>
      <c r="H268" s="10">
        <v>1</v>
      </c>
      <c r="I268" s="11">
        <f t="shared" si="24"/>
        <v>0</v>
      </c>
      <c r="J268" s="11">
        <f t="shared" si="25"/>
        <v>0</v>
      </c>
      <c r="K268" s="11">
        <v>35</v>
      </c>
      <c r="L268" s="10">
        <f t="shared" si="26"/>
        <v>2.88841173521725E-2</v>
      </c>
      <c r="M268">
        <f t="shared" si="27"/>
        <v>36</v>
      </c>
      <c r="N268">
        <f t="shared" si="28"/>
        <v>0</v>
      </c>
      <c r="O268">
        <f t="shared" si="29"/>
        <v>0</v>
      </c>
    </row>
    <row r="269" spans="1:15">
      <c r="A269" s="10" t="s">
        <v>68</v>
      </c>
      <c r="B269" s="10">
        <v>6410</v>
      </c>
      <c r="C269" s="60">
        <v>0.10587411200000001</v>
      </c>
      <c r="D269" s="11">
        <v>0.30299999999999999</v>
      </c>
      <c r="E269" s="11">
        <v>48.29</v>
      </c>
      <c r="F269" s="11">
        <v>0</v>
      </c>
      <c r="G269" s="11">
        <v>0</v>
      </c>
      <c r="H269" s="10">
        <v>1</v>
      </c>
      <c r="I269" s="11">
        <f t="shared" si="24"/>
        <v>0</v>
      </c>
      <c r="J269" s="11">
        <f t="shared" si="25"/>
        <v>0</v>
      </c>
      <c r="K269" s="11">
        <v>156.4</v>
      </c>
      <c r="L269" s="10">
        <f t="shared" si="26"/>
        <v>0.12909468692911999</v>
      </c>
      <c r="M269">
        <f t="shared" si="27"/>
        <v>159</v>
      </c>
      <c r="N269">
        <f t="shared" si="28"/>
        <v>0</v>
      </c>
      <c r="O269">
        <f t="shared" si="29"/>
        <v>0</v>
      </c>
    </row>
    <row r="270" spans="1:15">
      <c r="A270" s="10" t="s">
        <v>68</v>
      </c>
      <c r="B270" s="10">
        <v>6430</v>
      </c>
      <c r="C270" s="60">
        <v>1.687376E-3</v>
      </c>
      <c r="D270" s="11">
        <v>0.30299999999999999</v>
      </c>
      <c r="E270" s="11">
        <v>48.29</v>
      </c>
      <c r="F270" s="11">
        <v>0</v>
      </c>
      <c r="G270" s="11">
        <v>0</v>
      </c>
      <c r="H270" s="10">
        <v>1</v>
      </c>
      <c r="I270" s="11">
        <f t="shared" si="24"/>
        <v>0</v>
      </c>
      <c r="J270" s="11">
        <f t="shared" si="25"/>
        <v>0</v>
      </c>
      <c r="K270" s="11">
        <v>2.5</v>
      </c>
      <c r="L270" s="10">
        <f t="shared" si="26"/>
        <v>2.0574555227599999E-3</v>
      </c>
      <c r="M270">
        <f t="shared" si="27"/>
        <v>3</v>
      </c>
      <c r="N270">
        <f t="shared" si="28"/>
        <v>0</v>
      </c>
      <c r="O270">
        <f t="shared" si="29"/>
        <v>0</v>
      </c>
    </row>
    <row r="271" spans="1:15">
      <c r="A271" s="10" t="s">
        <v>68</v>
      </c>
      <c r="B271" s="10">
        <v>6430</v>
      </c>
      <c r="C271" s="60">
        <v>3.7102049999999998E-3</v>
      </c>
      <c r="D271" s="11">
        <v>0.30299999999999999</v>
      </c>
      <c r="E271" s="11">
        <v>48.29</v>
      </c>
      <c r="F271" s="11">
        <v>0</v>
      </c>
      <c r="G271" s="11">
        <v>0</v>
      </c>
      <c r="H271" s="10">
        <v>1</v>
      </c>
      <c r="I271" s="11">
        <f t="shared" si="24"/>
        <v>0</v>
      </c>
      <c r="J271" s="11">
        <f t="shared" si="25"/>
        <v>0</v>
      </c>
      <c r="K271" s="11">
        <v>5.5</v>
      </c>
      <c r="L271" s="10">
        <f t="shared" si="26"/>
        <v>4.5239364361124995E-3</v>
      </c>
      <c r="M271">
        <f t="shared" si="27"/>
        <v>6</v>
      </c>
      <c r="N271">
        <f t="shared" si="28"/>
        <v>0</v>
      </c>
      <c r="O271">
        <f t="shared" si="29"/>
        <v>0</v>
      </c>
    </row>
    <row r="272" spans="1:15">
      <c r="A272" s="10" t="s">
        <v>68</v>
      </c>
      <c r="B272" s="10">
        <v>6460</v>
      </c>
      <c r="C272" s="60">
        <v>2.2685589999999999E-3</v>
      </c>
      <c r="D272" s="11">
        <v>0.30299999999999999</v>
      </c>
      <c r="E272" s="11">
        <v>48.29</v>
      </c>
      <c r="F272" s="11">
        <v>0</v>
      </c>
      <c r="G272" s="11">
        <v>0</v>
      </c>
      <c r="H272" s="10">
        <v>1</v>
      </c>
      <c r="I272" s="11">
        <f t="shared" si="24"/>
        <v>0</v>
      </c>
      <c r="J272" s="11">
        <f t="shared" si="25"/>
        <v>0</v>
      </c>
      <c r="K272" s="11">
        <v>3.4</v>
      </c>
      <c r="L272" s="10">
        <f t="shared" si="26"/>
        <v>2.7661050312774997E-3</v>
      </c>
      <c r="M272">
        <f t="shared" si="27"/>
        <v>3</v>
      </c>
      <c r="N272">
        <f t="shared" si="28"/>
        <v>0</v>
      </c>
      <c r="O272">
        <f t="shared" si="29"/>
        <v>0</v>
      </c>
    </row>
    <row r="273" spans="1:15">
      <c r="A273" s="10" t="s">
        <v>68</v>
      </c>
      <c r="B273" s="10">
        <v>1100</v>
      </c>
      <c r="C273" s="60">
        <v>3.9630103E-2</v>
      </c>
      <c r="D273" s="11">
        <v>0.34200000000000003</v>
      </c>
      <c r="E273" s="11">
        <v>48.29</v>
      </c>
      <c r="F273" s="11">
        <v>1.85</v>
      </c>
      <c r="G273" s="11">
        <v>0.22</v>
      </c>
      <c r="H273" s="10">
        <v>1</v>
      </c>
      <c r="I273" s="11">
        <f t="shared" si="24"/>
        <v>1.85</v>
      </c>
      <c r="J273" s="11">
        <f t="shared" si="25"/>
        <v>0.22</v>
      </c>
      <c r="K273" s="11">
        <v>121.9</v>
      </c>
      <c r="L273" s="10">
        <f t="shared" si="26"/>
        <v>5.4541523705295004E-2</v>
      </c>
      <c r="M273">
        <f t="shared" si="27"/>
        <v>67</v>
      </c>
      <c r="N273">
        <f t="shared" si="28"/>
        <v>0</v>
      </c>
      <c r="O273">
        <f t="shared" si="29"/>
        <v>0</v>
      </c>
    </row>
    <row r="274" spans="1:15">
      <c r="A274" s="10" t="s">
        <v>68</v>
      </c>
      <c r="B274" s="10">
        <v>6460</v>
      </c>
      <c r="C274" s="60">
        <v>1.2207549E-2</v>
      </c>
      <c r="D274" s="11">
        <v>0.30299999999999999</v>
      </c>
      <c r="E274" s="11">
        <v>48.29</v>
      </c>
      <c r="F274" s="11">
        <v>0</v>
      </c>
      <c r="G274" s="11">
        <v>0</v>
      </c>
      <c r="H274" s="10">
        <v>1</v>
      </c>
      <c r="I274" s="11">
        <f t="shared" si="24"/>
        <v>0</v>
      </c>
      <c r="J274" s="11">
        <f t="shared" si="25"/>
        <v>0</v>
      </c>
      <c r="K274" s="11">
        <v>18</v>
      </c>
      <c r="L274" s="10">
        <f t="shared" si="26"/>
        <v>1.48849391655525E-2</v>
      </c>
      <c r="M274">
        <f t="shared" si="27"/>
        <v>18</v>
      </c>
      <c r="N274">
        <f t="shared" si="28"/>
        <v>0</v>
      </c>
      <c r="O274">
        <f t="shared" si="29"/>
        <v>0</v>
      </c>
    </row>
    <row r="275" spans="1:15">
      <c r="A275" s="10" t="s">
        <v>68</v>
      </c>
      <c r="B275" s="10">
        <v>4110</v>
      </c>
      <c r="C275" s="60">
        <v>2.7692696999999999E-2</v>
      </c>
      <c r="D275" s="11">
        <v>0.41299999999999998</v>
      </c>
      <c r="E275" s="11">
        <v>48.29</v>
      </c>
      <c r="F275" s="11">
        <v>0.7</v>
      </c>
      <c r="G275" s="11">
        <v>0.09</v>
      </c>
      <c r="H275" s="10">
        <v>1</v>
      </c>
      <c r="I275" s="11">
        <f t="shared" si="24"/>
        <v>0.7</v>
      </c>
      <c r="J275" s="11">
        <f t="shared" si="25"/>
        <v>0.09</v>
      </c>
      <c r="K275" s="11">
        <v>117.3</v>
      </c>
      <c r="L275" s="10">
        <f t="shared" si="26"/>
        <v>4.6024731637307491E-2</v>
      </c>
      <c r="M275">
        <f t="shared" si="27"/>
        <v>57</v>
      </c>
      <c r="N275">
        <f t="shared" si="28"/>
        <v>0</v>
      </c>
      <c r="O275">
        <f t="shared" si="29"/>
        <v>0</v>
      </c>
    </row>
    <row r="276" spans="1:15">
      <c r="A276" s="10" t="s">
        <v>68</v>
      </c>
      <c r="B276" s="10">
        <v>6460</v>
      </c>
      <c r="C276" s="60">
        <v>8.6708599999999999E-4</v>
      </c>
      <c r="D276" s="11">
        <v>0.30299999999999999</v>
      </c>
      <c r="E276" s="11">
        <v>48.29</v>
      </c>
      <c r="F276" s="11">
        <v>0</v>
      </c>
      <c r="G276" s="11">
        <v>0</v>
      </c>
      <c r="H276" s="10">
        <v>1</v>
      </c>
      <c r="I276" s="11">
        <f t="shared" si="24"/>
        <v>0</v>
      </c>
      <c r="J276" s="11">
        <f t="shared" si="25"/>
        <v>0</v>
      </c>
      <c r="K276" s="11">
        <v>1.3</v>
      </c>
      <c r="L276" s="10">
        <f t="shared" si="26"/>
        <v>1.0572574692349998E-3</v>
      </c>
      <c r="M276">
        <f t="shared" si="27"/>
        <v>1</v>
      </c>
      <c r="N276">
        <f t="shared" si="28"/>
        <v>0</v>
      </c>
      <c r="O276">
        <f t="shared" si="29"/>
        <v>0</v>
      </c>
    </row>
    <row r="277" spans="1:15">
      <c r="A277" s="10" t="s">
        <v>68</v>
      </c>
      <c r="B277" s="10">
        <v>1100</v>
      </c>
      <c r="C277" s="60">
        <v>4.0158925999999998E-2</v>
      </c>
      <c r="D277" s="11">
        <v>0.34200000000000003</v>
      </c>
      <c r="E277" s="11">
        <v>48.29</v>
      </c>
      <c r="F277" s="11">
        <v>1.85</v>
      </c>
      <c r="G277" s="11">
        <v>0.22</v>
      </c>
      <c r="H277" s="10">
        <v>1</v>
      </c>
      <c r="I277" s="11">
        <f t="shared" si="24"/>
        <v>1.85</v>
      </c>
      <c r="J277" s="11">
        <f t="shared" si="25"/>
        <v>0.22</v>
      </c>
      <c r="K277" s="11">
        <v>1220</v>
      </c>
      <c r="L277" s="10">
        <f t="shared" si="26"/>
        <v>5.5269324291390004E-2</v>
      </c>
      <c r="M277">
        <f t="shared" si="27"/>
        <v>68</v>
      </c>
      <c r="N277">
        <f t="shared" si="28"/>
        <v>0</v>
      </c>
      <c r="O277">
        <f t="shared" si="29"/>
        <v>0</v>
      </c>
    </row>
    <row r="278" spans="1:15">
      <c r="A278" s="10" t="s">
        <v>68</v>
      </c>
      <c r="B278" s="10">
        <v>6430</v>
      </c>
      <c r="C278" s="60">
        <v>2.6492834E-2</v>
      </c>
      <c r="D278" s="11">
        <v>0.30299999999999999</v>
      </c>
      <c r="E278" s="11">
        <v>48.29</v>
      </c>
      <c r="F278" s="11">
        <v>0</v>
      </c>
      <c r="G278" s="11">
        <v>0</v>
      </c>
      <c r="H278" s="10">
        <v>1</v>
      </c>
      <c r="I278" s="11">
        <f t="shared" si="24"/>
        <v>0</v>
      </c>
      <c r="J278" s="11">
        <f t="shared" si="25"/>
        <v>0</v>
      </c>
      <c r="K278" s="11">
        <v>480.7</v>
      </c>
      <c r="L278" s="10">
        <f t="shared" si="26"/>
        <v>3.2303308584964996E-2</v>
      </c>
      <c r="M278">
        <f t="shared" si="27"/>
        <v>40</v>
      </c>
      <c r="N278">
        <f t="shared" si="28"/>
        <v>0</v>
      </c>
      <c r="O278">
        <f t="shared" si="29"/>
        <v>0</v>
      </c>
    </row>
    <row r="279" spans="1:15">
      <c r="A279" s="10" t="s">
        <v>68</v>
      </c>
      <c r="B279" s="10">
        <v>4110</v>
      </c>
      <c r="C279" s="60">
        <v>2.3204850000000002E-3</v>
      </c>
      <c r="D279" s="11">
        <v>0.41299999999999998</v>
      </c>
      <c r="E279" s="11">
        <v>48.29</v>
      </c>
      <c r="F279" s="11">
        <v>0.7</v>
      </c>
      <c r="G279" s="11">
        <v>0.09</v>
      </c>
      <c r="H279" s="10">
        <v>1</v>
      </c>
      <c r="I279" s="11">
        <f t="shared" si="24"/>
        <v>0.7</v>
      </c>
      <c r="J279" s="11">
        <f t="shared" si="25"/>
        <v>0.09</v>
      </c>
      <c r="K279" s="11">
        <v>80.8</v>
      </c>
      <c r="L279" s="10">
        <f t="shared" si="26"/>
        <v>3.8566015940374996E-3</v>
      </c>
      <c r="M279">
        <f t="shared" si="27"/>
        <v>5</v>
      </c>
      <c r="N279">
        <f t="shared" si="28"/>
        <v>0</v>
      </c>
      <c r="O279">
        <f t="shared" si="29"/>
        <v>0</v>
      </c>
    </row>
    <row r="280" spans="1:15">
      <c r="A280" s="10" t="s">
        <v>68</v>
      </c>
      <c r="B280" s="10">
        <v>1100</v>
      </c>
      <c r="C280" s="60">
        <v>2.9295E-5</v>
      </c>
      <c r="D280" s="11">
        <v>0.34200000000000003</v>
      </c>
      <c r="E280" s="11">
        <v>48.29</v>
      </c>
      <c r="F280" s="11">
        <v>1.85</v>
      </c>
      <c r="G280" s="11">
        <v>0.22</v>
      </c>
      <c r="H280" s="10">
        <v>1</v>
      </c>
      <c r="I280" s="11">
        <f t="shared" si="24"/>
        <v>1.85</v>
      </c>
      <c r="J280" s="11">
        <f t="shared" si="25"/>
        <v>0.22</v>
      </c>
      <c r="K280" s="11">
        <v>23.4</v>
      </c>
      <c r="L280" s="10">
        <f t="shared" si="26"/>
        <v>4.0317683175000004E-5</v>
      </c>
      <c r="M280">
        <f t="shared" si="27"/>
        <v>0</v>
      </c>
      <c r="N280">
        <f t="shared" si="28"/>
        <v>0</v>
      </c>
      <c r="O280">
        <f t="shared" si="29"/>
        <v>0</v>
      </c>
    </row>
    <row r="281" spans="1:15">
      <c r="A281" s="10" t="s">
        <v>68</v>
      </c>
      <c r="B281" s="10">
        <v>1100</v>
      </c>
      <c r="C281" s="60">
        <v>6.1104250999999998E-2</v>
      </c>
      <c r="D281" s="11">
        <v>0.34200000000000003</v>
      </c>
      <c r="E281" s="11">
        <v>48.29</v>
      </c>
      <c r="F281" s="11">
        <v>1.85</v>
      </c>
      <c r="G281" s="11">
        <v>0.22</v>
      </c>
      <c r="H281" s="10">
        <v>0</v>
      </c>
      <c r="I281" s="11">
        <f>F281*0.7</f>
        <v>1.2949999999999999</v>
      </c>
      <c r="J281" s="11">
        <f>G281*0.5</f>
        <v>0.11</v>
      </c>
      <c r="K281" s="11">
        <v>240.3</v>
      </c>
      <c r="L281" s="10">
        <f t="shared" si="26"/>
        <v>8.4095642002515E-2</v>
      </c>
      <c r="M281">
        <f t="shared" si="27"/>
        <v>104</v>
      </c>
      <c r="N281">
        <f t="shared" si="28"/>
        <v>0</v>
      </c>
      <c r="O281">
        <f t="shared" si="29"/>
        <v>0</v>
      </c>
    </row>
    <row r="282" spans="1:15">
      <c r="A282" s="10" t="s">
        <v>68</v>
      </c>
      <c r="B282" s="10">
        <v>1100</v>
      </c>
      <c r="C282" s="60">
        <v>2.8325574999999999E-2</v>
      </c>
      <c r="D282" s="11">
        <v>0.34200000000000003</v>
      </c>
      <c r="E282" s="11">
        <v>48.29</v>
      </c>
      <c r="F282" s="11">
        <v>1.85</v>
      </c>
      <c r="G282" s="11">
        <v>0.22</v>
      </c>
      <c r="H282" s="10">
        <v>0</v>
      </c>
      <c r="I282" s="11">
        <f t="shared" ref="I282:I345" si="30">F282*0.7</f>
        <v>1.2949999999999999</v>
      </c>
      <c r="J282" s="11">
        <f t="shared" ref="J282:J345" si="31">G282*0.5</f>
        <v>0.11</v>
      </c>
      <c r="K282" s="11">
        <v>119.3</v>
      </c>
      <c r="L282" s="10">
        <f t="shared" si="26"/>
        <v>3.8983497477375E-2</v>
      </c>
      <c r="M282">
        <f t="shared" si="27"/>
        <v>48</v>
      </c>
      <c r="N282">
        <f t="shared" si="28"/>
        <v>0</v>
      </c>
      <c r="O282">
        <f t="shared" si="29"/>
        <v>0</v>
      </c>
    </row>
    <row r="283" spans="1:15">
      <c r="A283" s="10" t="s">
        <v>68</v>
      </c>
      <c r="B283" s="10">
        <v>1600</v>
      </c>
      <c r="C283" s="60">
        <v>0.87912095800000001</v>
      </c>
      <c r="D283" s="11">
        <v>0.30399999999999999</v>
      </c>
      <c r="E283" s="11">
        <v>48.29</v>
      </c>
      <c r="F283" s="11">
        <v>1.18</v>
      </c>
      <c r="G283" s="11">
        <v>0.15</v>
      </c>
      <c r="H283" s="10">
        <v>0</v>
      </c>
      <c r="I283" s="11">
        <f t="shared" si="30"/>
        <v>0.82599999999999996</v>
      </c>
      <c r="J283" s="11">
        <f t="shared" si="31"/>
        <v>7.4999999999999997E-2</v>
      </c>
      <c r="K283" s="11">
        <v>8688.7000000000007</v>
      </c>
      <c r="L283" s="10">
        <f t="shared" si="26"/>
        <v>1.0754696935661066</v>
      </c>
      <c r="M283">
        <f t="shared" si="27"/>
        <v>1327</v>
      </c>
      <c r="N283">
        <f t="shared" si="28"/>
        <v>2</v>
      </c>
      <c r="O283">
        <f t="shared" si="29"/>
        <v>0.2</v>
      </c>
    </row>
    <row r="284" spans="1:15">
      <c r="A284" s="10" t="s">
        <v>68</v>
      </c>
      <c r="B284" s="10">
        <v>1600</v>
      </c>
      <c r="C284" s="60">
        <v>4.6706744269999998</v>
      </c>
      <c r="D284" s="11">
        <v>0.22</v>
      </c>
      <c r="E284" s="11">
        <v>48.29</v>
      </c>
      <c r="F284" s="11">
        <v>1.18</v>
      </c>
      <c r="G284" s="11">
        <v>0.15</v>
      </c>
      <c r="H284" s="10">
        <v>0</v>
      </c>
      <c r="I284" s="11">
        <f t="shared" si="30"/>
        <v>0.82599999999999996</v>
      </c>
      <c r="J284" s="11">
        <f t="shared" si="31"/>
        <v>7.4999999999999997E-2</v>
      </c>
      <c r="K284" s="11">
        <v>21349.599999999999</v>
      </c>
      <c r="L284" s="10">
        <f t="shared" si="26"/>
        <v>4.1350259147968833</v>
      </c>
      <c r="M284">
        <f t="shared" si="27"/>
        <v>5100</v>
      </c>
      <c r="N284">
        <f t="shared" si="28"/>
        <v>9</v>
      </c>
      <c r="O284">
        <f t="shared" si="29"/>
        <v>0.8</v>
      </c>
    </row>
    <row r="285" spans="1:15">
      <c r="A285" s="10" t="s">
        <v>68</v>
      </c>
      <c r="B285" s="10">
        <v>1660</v>
      </c>
      <c r="C285" s="60">
        <v>0.20152447800000001</v>
      </c>
      <c r="D285" s="11">
        <v>0.127</v>
      </c>
      <c r="E285" s="11">
        <v>48.29</v>
      </c>
      <c r="F285" s="11">
        <v>0.6</v>
      </c>
      <c r="G285" s="11">
        <v>0.11</v>
      </c>
      <c r="H285" s="10">
        <v>0</v>
      </c>
      <c r="I285" s="11">
        <f t="shared" si="30"/>
        <v>0.42</v>
      </c>
      <c r="J285" s="11">
        <f t="shared" si="31"/>
        <v>5.5E-2</v>
      </c>
      <c r="K285" s="11">
        <v>124.8</v>
      </c>
      <c r="L285" s="10">
        <f t="shared" si="26"/>
        <v>0.102992947034395</v>
      </c>
      <c r="M285">
        <f t="shared" si="27"/>
        <v>127</v>
      </c>
      <c r="N285">
        <f t="shared" si="28"/>
        <v>0</v>
      </c>
      <c r="O285">
        <f t="shared" si="29"/>
        <v>0</v>
      </c>
    </row>
    <row r="286" spans="1:15">
      <c r="A286" s="10" t="s">
        <v>68</v>
      </c>
      <c r="B286" s="10">
        <v>1660</v>
      </c>
      <c r="C286" s="60">
        <v>5.0364883259999997</v>
      </c>
      <c r="D286" s="11">
        <v>0.16900000000000001</v>
      </c>
      <c r="E286" s="11">
        <v>48.29</v>
      </c>
      <c r="F286" s="11">
        <v>0.6</v>
      </c>
      <c r="G286" s="11">
        <v>0.11</v>
      </c>
      <c r="H286" s="10">
        <v>0</v>
      </c>
      <c r="I286" s="11">
        <f t="shared" si="30"/>
        <v>0.42</v>
      </c>
      <c r="J286" s="11">
        <f t="shared" si="31"/>
        <v>5.5E-2</v>
      </c>
      <c r="K286" s="11">
        <v>4150.1000000000004</v>
      </c>
      <c r="L286" s="10">
        <f t="shared" si="26"/>
        <v>3.425235966114105</v>
      </c>
      <c r="M286">
        <f t="shared" si="27"/>
        <v>4225</v>
      </c>
      <c r="N286">
        <f t="shared" si="28"/>
        <v>4</v>
      </c>
      <c r="O286">
        <f t="shared" si="29"/>
        <v>0.5</v>
      </c>
    </row>
    <row r="287" spans="1:15">
      <c r="A287" s="10" t="s">
        <v>68</v>
      </c>
      <c r="B287" s="10">
        <v>1600</v>
      </c>
      <c r="C287" s="60">
        <v>2.4279396000000002E-2</v>
      </c>
      <c r="D287" s="11">
        <v>0.34699999999999998</v>
      </c>
      <c r="E287" s="11">
        <v>48.29</v>
      </c>
      <c r="F287" s="11">
        <v>1.18</v>
      </c>
      <c r="G287" s="11">
        <v>0.15</v>
      </c>
      <c r="H287" s="10">
        <v>0</v>
      </c>
      <c r="I287" s="11">
        <f t="shared" si="30"/>
        <v>0.82599999999999996</v>
      </c>
      <c r="J287" s="11">
        <f t="shared" si="31"/>
        <v>7.4999999999999997E-2</v>
      </c>
      <c r="K287" s="11">
        <v>41.1</v>
      </c>
      <c r="L287" s="10">
        <f t="shared" si="26"/>
        <v>3.3903404616289996E-2</v>
      </c>
      <c r="M287">
        <f t="shared" si="27"/>
        <v>42</v>
      </c>
      <c r="N287">
        <f t="shared" si="28"/>
        <v>0</v>
      </c>
      <c r="O287">
        <f t="shared" si="29"/>
        <v>0</v>
      </c>
    </row>
    <row r="288" spans="1:15">
      <c r="A288" s="10" t="s">
        <v>68</v>
      </c>
      <c r="B288" s="10">
        <v>1660</v>
      </c>
      <c r="C288" s="60">
        <v>0.13665767200000001</v>
      </c>
      <c r="D288" s="11">
        <v>0.183</v>
      </c>
      <c r="E288" s="11">
        <v>48.29</v>
      </c>
      <c r="F288" s="11">
        <v>0.6</v>
      </c>
      <c r="G288" s="11">
        <v>0.11</v>
      </c>
      <c r="H288" s="10">
        <v>0</v>
      </c>
      <c r="I288" s="11">
        <f t="shared" si="30"/>
        <v>0.42</v>
      </c>
      <c r="J288" s="11">
        <f t="shared" si="31"/>
        <v>5.5E-2</v>
      </c>
      <c r="K288" s="11">
        <v>121.9</v>
      </c>
      <c r="L288" s="10">
        <f t="shared" si="26"/>
        <v>0.10063778445841999</v>
      </c>
      <c r="M288">
        <f t="shared" si="27"/>
        <v>124</v>
      </c>
      <c r="N288">
        <f t="shared" si="28"/>
        <v>0</v>
      </c>
      <c r="O288">
        <f t="shared" si="29"/>
        <v>0</v>
      </c>
    </row>
    <row r="289" spans="1:15">
      <c r="A289" s="10" t="s">
        <v>68</v>
      </c>
      <c r="B289" s="10">
        <v>1600</v>
      </c>
      <c r="C289" s="60">
        <v>0.68807167999999996</v>
      </c>
      <c r="D289" s="11">
        <v>0.34699999999999998</v>
      </c>
      <c r="E289" s="11">
        <v>48.29</v>
      </c>
      <c r="F289" s="11">
        <v>1.18</v>
      </c>
      <c r="G289" s="11">
        <v>0.15</v>
      </c>
      <c r="H289" s="10">
        <v>0</v>
      </c>
      <c r="I289" s="11">
        <f t="shared" si="30"/>
        <v>0.82599999999999996</v>
      </c>
      <c r="J289" s="11">
        <f t="shared" si="31"/>
        <v>7.4999999999999997E-2</v>
      </c>
      <c r="K289" s="11">
        <v>1164.2</v>
      </c>
      <c r="L289" s="10">
        <f t="shared" si="26"/>
        <v>0.96081354626986648</v>
      </c>
      <c r="M289">
        <f t="shared" si="27"/>
        <v>1185</v>
      </c>
      <c r="N289">
        <f t="shared" si="28"/>
        <v>2</v>
      </c>
      <c r="O289">
        <f t="shared" si="29"/>
        <v>0.2</v>
      </c>
    </row>
    <row r="290" spans="1:15">
      <c r="A290" s="10" t="s">
        <v>68</v>
      </c>
      <c r="B290" s="10">
        <v>1100</v>
      </c>
      <c r="C290" s="60">
        <v>0.83557620899999996</v>
      </c>
      <c r="D290" s="11">
        <v>0.34200000000000003</v>
      </c>
      <c r="E290" s="11">
        <v>48.29</v>
      </c>
      <c r="F290" s="11">
        <v>1.85</v>
      </c>
      <c r="G290" s="11">
        <v>0.22</v>
      </c>
      <c r="H290" s="10">
        <v>0</v>
      </c>
      <c r="I290" s="11">
        <f t="shared" si="30"/>
        <v>1.2949999999999999</v>
      </c>
      <c r="J290" s="11">
        <f t="shared" si="31"/>
        <v>0.11</v>
      </c>
      <c r="K290" s="11">
        <v>19812</v>
      </c>
      <c r="L290" s="10">
        <f t="shared" si="26"/>
        <v>1.1499742912793851</v>
      </c>
      <c r="M290">
        <f t="shared" si="27"/>
        <v>1418</v>
      </c>
      <c r="N290">
        <f t="shared" si="28"/>
        <v>4</v>
      </c>
      <c r="O290">
        <f t="shared" si="29"/>
        <v>0.3</v>
      </c>
    </row>
    <row r="291" spans="1:15">
      <c r="A291" s="10" t="s">
        <v>68</v>
      </c>
      <c r="B291" s="10">
        <v>1660</v>
      </c>
      <c r="C291" s="60">
        <v>0.27279638899999997</v>
      </c>
      <c r="D291" s="11">
        <v>0.183</v>
      </c>
      <c r="E291" s="11">
        <v>48.29</v>
      </c>
      <c r="F291" s="11">
        <v>0.6</v>
      </c>
      <c r="G291" s="11">
        <v>0.11</v>
      </c>
      <c r="H291" s="10">
        <v>0</v>
      </c>
      <c r="I291" s="11">
        <f t="shared" si="30"/>
        <v>0.42</v>
      </c>
      <c r="J291" s="11">
        <f t="shared" si="31"/>
        <v>5.5E-2</v>
      </c>
      <c r="K291" s="11">
        <v>243.4</v>
      </c>
      <c r="L291" s="10">
        <f t="shared" si="26"/>
        <v>0.20089339877835244</v>
      </c>
      <c r="M291">
        <f t="shared" si="27"/>
        <v>248</v>
      </c>
      <c r="N291">
        <f t="shared" si="28"/>
        <v>0</v>
      </c>
      <c r="O291">
        <f t="shared" si="29"/>
        <v>0</v>
      </c>
    </row>
    <row r="292" spans="1:15">
      <c r="A292" s="10" t="s">
        <v>68</v>
      </c>
      <c r="B292" s="10">
        <v>1600</v>
      </c>
      <c r="C292" s="60">
        <v>2.1973999179999999</v>
      </c>
      <c r="D292" s="11">
        <v>0.30399999999999999</v>
      </c>
      <c r="E292" s="11">
        <v>48.29</v>
      </c>
      <c r="F292" s="11">
        <v>1.18</v>
      </c>
      <c r="G292" s="11">
        <v>0.15</v>
      </c>
      <c r="H292" s="10">
        <v>0</v>
      </c>
      <c r="I292" s="11">
        <f t="shared" si="30"/>
        <v>0.82599999999999996</v>
      </c>
      <c r="J292" s="11">
        <f t="shared" si="31"/>
        <v>7.4999999999999997E-2</v>
      </c>
      <c r="K292" s="11">
        <v>5144.8999999999996</v>
      </c>
      <c r="L292" s="10">
        <f t="shared" si="26"/>
        <v>2.6881818650189064</v>
      </c>
      <c r="M292">
        <f t="shared" si="27"/>
        <v>3316</v>
      </c>
      <c r="N292">
        <f t="shared" si="28"/>
        <v>6</v>
      </c>
      <c r="O292">
        <f t="shared" si="29"/>
        <v>0.5</v>
      </c>
    </row>
    <row r="293" spans="1:15">
      <c r="A293" s="10" t="s">
        <v>68</v>
      </c>
      <c r="B293" s="10">
        <v>8140</v>
      </c>
      <c r="C293" s="60">
        <v>0.19793486900000001</v>
      </c>
      <c r="D293" s="11">
        <v>0.70299999999999996</v>
      </c>
      <c r="E293" s="11">
        <v>48.29</v>
      </c>
      <c r="F293" s="11">
        <v>1.2</v>
      </c>
      <c r="G293" s="11">
        <v>0.48</v>
      </c>
      <c r="H293" s="10">
        <v>0</v>
      </c>
      <c r="I293" s="11">
        <f t="shared" si="30"/>
        <v>0.84</v>
      </c>
      <c r="J293" s="11">
        <f t="shared" si="31"/>
        <v>0.24</v>
      </c>
      <c r="K293" s="11">
        <v>1164.5999999999999</v>
      </c>
      <c r="L293" s="10">
        <f t="shared" si="26"/>
        <v>0.55995560010658585</v>
      </c>
      <c r="M293">
        <f t="shared" si="27"/>
        <v>691</v>
      </c>
      <c r="N293">
        <f t="shared" si="28"/>
        <v>1</v>
      </c>
      <c r="O293">
        <f t="shared" si="29"/>
        <v>0.4</v>
      </c>
    </row>
    <row r="294" spans="1:15">
      <c r="A294" s="10" t="s">
        <v>68</v>
      </c>
      <c r="B294" s="10">
        <v>1100</v>
      </c>
      <c r="C294" s="60">
        <v>0.32968216700000003</v>
      </c>
      <c r="D294" s="11">
        <v>0.34200000000000003</v>
      </c>
      <c r="E294" s="11">
        <v>48.29</v>
      </c>
      <c r="F294" s="11">
        <v>1.85</v>
      </c>
      <c r="G294" s="11">
        <v>0.22</v>
      </c>
      <c r="H294" s="10">
        <v>0</v>
      </c>
      <c r="I294" s="11">
        <f t="shared" si="30"/>
        <v>1.2949999999999999</v>
      </c>
      <c r="J294" s="11">
        <f t="shared" si="31"/>
        <v>0.11</v>
      </c>
      <c r="K294" s="11">
        <v>2070.4</v>
      </c>
      <c r="L294" s="10">
        <f t="shared" si="26"/>
        <v>0.45373002756625502</v>
      </c>
      <c r="M294">
        <f t="shared" si="27"/>
        <v>560</v>
      </c>
      <c r="N294">
        <f t="shared" si="28"/>
        <v>2</v>
      </c>
      <c r="O294">
        <f t="shared" si="29"/>
        <v>0.1</v>
      </c>
    </row>
    <row r="295" spans="1:15">
      <c r="A295" s="10" t="s">
        <v>68</v>
      </c>
      <c r="B295" s="10">
        <v>1600</v>
      </c>
      <c r="C295" s="60">
        <v>2.9542794539999999</v>
      </c>
      <c r="D295" s="11">
        <v>0.30399999999999999</v>
      </c>
      <c r="E295" s="11">
        <v>48.29</v>
      </c>
      <c r="F295" s="11">
        <v>1.18</v>
      </c>
      <c r="G295" s="11">
        <v>0.15</v>
      </c>
      <c r="H295" s="10">
        <v>0</v>
      </c>
      <c r="I295" s="11">
        <f t="shared" si="30"/>
        <v>0.82599999999999996</v>
      </c>
      <c r="J295" s="11">
        <f t="shared" si="31"/>
        <v>7.4999999999999997E-2</v>
      </c>
      <c r="K295" s="11">
        <v>5696.3</v>
      </c>
      <c r="L295" s="10">
        <f t="shared" si="26"/>
        <v>3.6141079224527197</v>
      </c>
      <c r="M295">
        <f t="shared" si="27"/>
        <v>4458</v>
      </c>
      <c r="N295">
        <f t="shared" si="28"/>
        <v>8</v>
      </c>
      <c r="O295">
        <f t="shared" si="29"/>
        <v>0.7</v>
      </c>
    </row>
    <row r="296" spans="1:15">
      <c r="A296" s="10" t="s">
        <v>68</v>
      </c>
      <c r="B296" s="10">
        <v>1660</v>
      </c>
      <c r="C296" s="60">
        <v>0.28580030000000001</v>
      </c>
      <c r="D296" s="11">
        <v>0.183</v>
      </c>
      <c r="E296" s="11">
        <v>48.29</v>
      </c>
      <c r="F296" s="11">
        <v>0.6</v>
      </c>
      <c r="G296" s="11">
        <v>0.11</v>
      </c>
      <c r="H296" s="10">
        <v>0</v>
      </c>
      <c r="I296" s="11">
        <f t="shared" si="30"/>
        <v>0.42</v>
      </c>
      <c r="J296" s="11">
        <f t="shared" si="31"/>
        <v>5.5E-2</v>
      </c>
      <c r="K296" s="11">
        <v>480.5</v>
      </c>
      <c r="L296" s="10">
        <f t="shared" si="26"/>
        <v>0.21046977142674997</v>
      </c>
      <c r="M296">
        <f t="shared" si="27"/>
        <v>260</v>
      </c>
      <c r="N296">
        <f t="shared" si="28"/>
        <v>0</v>
      </c>
      <c r="O296">
        <f t="shared" si="29"/>
        <v>0</v>
      </c>
    </row>
    <row r="297" spans="1:15">
      <c r="A297" s="10" t="s">
        <v>68</v>
      </c>
      <c r="B297" s="10">
        <v>8140</v>
      </c>
      <c r="C297" s="60">
        <v>0.20975938699999999</v>
      </c>
      <c r="D297" s="11">
        <v>0.70299999999999996</v>
      </c>
      <c r="E297" s="11">
        <v>48.29</v>
      </c>
      <c r="F297" s="11">
        <v>1.2</v>
      </c>
      <c r="G297" s="11">
        <v>0.48</v>
      </c>
      <c r="H297" s="10">
        <v>0</v>
      </c>
      <c r="I297" s="11">
        <f t="shared" si="30"/>
        <v>0.84</v>
      </c>
      <c r="J297" s="11">
        <f t="shared" si="31"/>
        <v>0.24</v>
      </c>
      <c r="K297" s="11">
        <v>1075.5</v>
      </c>
      <c r="L297" s="10">
        <f t="shared" si="26"/>
        <v>0.59340703342964074</v>
      </c>
      <c r="M297">
        <f t="shared" si="27"/>
        <v>732</v>
      </c>
      <c r="N297">
        <f t="shared" si="28"/>
        <v>1</v>
      </c>
      <c r="O297">
        <f t="shared" si="29"/>
        <v>0.4</v>
      </c>
    </row>
    <row r="298" spans="1:15">
      <c r="A298" s="10" t="s">
        <v>68</v>
      </c>
      <c r="B298" s="10">
        <v>1660</v>
      </c>
      <c r="C298" s="60">
        <v>7.1016539000000004E-2</v>
      </c>
      <c r="D298" s="11">
        <v>0.183</v>
      </c>
      <c r="E298" s="11">
        <v>48.29</v>
      </c>
      <c r="F298" s="11">
        <v>0.6</v>
      </c>
      <c r="G298" s="11">
        <v>0.11</v>
      </c>
      <c r="H298" s="10">
        <v>0</v>
      </c>
      <c r="I298" s="11">
        <f t="shared" si="30"/>
        <v>0.42</v>
      </c>
      <c r="J298" s="11">
        <f t="shared" si="31"/>
        <v>5.5E-2</v>
      </c>
      <c r="K298" s="11">
        <v>63.4</v>
      </c>
      <c r="L298" s="10">
        <f t="shared" si="26"/>
        <v>5.2298177191727496E-2</v>
      </c>
      <c r="M298">
        <f t="shared" si="27"/>
        <v>65</v>
      </c>
      <c r="N298">
        <f t="shared" si="28"/>
        <v>0</v>
      </c>
      <c r="O298">
        <f t="shared" si="29"/>
        <v>0</v>
      </c>
    </row>
    <row r="299" spans="1:15">
      <c r="A299" s="10" t="s">
        <v>68</v>
      </c>
      <c r="B299" s="10">
        <v>1660</v>
      </c>
      <c r="C299" s="60">
        <v>0.48590441699999998</v>
      </c>
      <c r="D299" s="11">
        <v>0.127</v>
      </c>
      <c r="E299" s="11">
        <v>48.29</v>
      </c>
      <c r="F299" s="11">
        <v>0.6</v>
      </c>
      <c r="G299" s="11">
        <v>0.11</v>
      </c>
      <c r="H299" s="10">
        <v>0</v>
      </c>
      <c r="I299" s="11">
        <f t="shared" si="30"/>
        <v>0.42</v>
      </c>
      <c r="J299" s="11">
        <f t="shared" si="31"/>
        <v>5.5E-2</v>
      </c>
      <c r="K299" s="11">
        <v>300.89999999999998</v>
      </c>
      <c r="L299" s="10">
        <f t="shared" si="26"/>
        <v>0.24833076547584251</v>
      </c>
      <c r="M299">
        <f t="shared" si="27"/>
        <v>306</v>
      </c>
      <c r="N299">
        <f t="shared" si="28"/>
        <v>0</v>
      </c>
      <c r="O299">
        <f t="shared" si="29"/>
        <v>0</v>
      </c>
    </row>
    <row r="300" spans="1:15">
      <c r="A300" s="10" t="s">
        <v>68</v>
      </c>
      <c r="B300" s="10">
        <v>1660</v>
      </c>
      <c r="C300" s="60">
        <v>7.5677462889999996</v>
      </c>
      <c r="D300" s="11">
        <v>0.16900000000000001</v>
      </c>
      <c r="E300" s="11">
        <v>48.29</v>
      </c>
      <c r="F300" s="11">
        <v>0.6</v>
      </c>
      <c r="G300" s="11">
        <v>0.11</v>
      </c>
      <c r="H300" s="10">
        <v>0</v>
      </c>
      <c r="I300" s="11">
        <f t="shared" si="30"/>
        <v>0.42</v>
      </c>
      <c r="J300" s="11">
        <f t="shared" si="31"/>
        <v>5.5E-2</v>
      </c>
      <c r="K300" s="11">
        <v>6235.9</v>
      </c>
      <c r="L300" s="10">
        <f t="shared" si="26"/>
        <v>5.1467044284993246</v>
      </c>
      <c r="M300">
        <f t="shared" si="27"/>
        <v>6348</v>
      </c>
      <c r="N300">
        <f t="shared" si="28"/>
        <v>6</v>
      </c>
      <c r="O300">
        <f t="shared" si="29"/>
        <v>0.8</v>
      </c>
    </row>
    <row r="301" spans="1:15">
      <c r="A301" s="10" t="s">
        <v>68</v>
      </c>
      <c r="B301" s="10">
        <v>1600</v>
      </c>
      <c r="C301" s="60">
        <v>0.18863874999999999</v>
      </c>
      <c r="D301" s="11">
        <v>0.34699999999999998</v>
      </c>
      <c r="E301" s="11">
        <v>48.29</v>
      </c>
      <c r="F301" s="11">
        <v>1.18</v>
      </c>
      <c r="G301" s="11">
        <v>0.15</v>
      </c>
      <c r="H301" s="10">
        <v>0</v>
      </c>
      <c r="I301" s="11">
        <f t="shared" si="30"/>
        <v>0.82599999999999996</v>
      </c>
      <c r="J301" s="11">
        <f t="shared" si="31"/>
        <v>7.4999999999999997E-2</v>
      </c>
      <c r="K301" s="11">
        <v>319.10000000000002</v>
      </c>
      <c r="L301" s="10">
        <f t="shared" si="26"/>
        <v>0.26341247811770829</v>
      </c>
      <c r="M301">
        <f t="shared" si="27"/>
        <v>325</v>
      </c>
      <c r="N301">
        <f t="shared" si="28"/>
        <v>1</v>
      </c>
      <c r="O301">
        <f t="shared" si="29"/>
        <v>0.1</v>
      </c>
    </row>
    <row r="302" spans="1:15">
      <c r="A302" s="10" t="s">
        <v>68</v>
      </c>
      <c r="B302" s="10">
        <v>1600</v>
      </c>
      <c r="C302" s="60">
        <v>1.460909453</v>
      </c>
      <c r="D302" s="11">
        <v>0.34699999999999998</v>
      </c>
      <c r="E302" s="11">
        <v>48.29</v>
      </c>
      <c r="F302" s="11">
        <v>1.18</v>
      </c>
      <c r="G302" s="11">
        <v>0.15</v>
      </c>
      <c r="H302" s="10">
        <v>0</v>
      </c>
      <c r="I302" s="11">
        <f t="shared" si="30"/>
        <v>0.82599999999999996</v>
      </c>
      <c r="J302" s="11">
        <f t="shared" si="31"/>
        <v>7.4999999999999997E-2</v>
      </c>
      <c r="K302" s="11">
        <v>2471.6999999999998</v>
      </c>
      <c r="L302" s="10">
        <f t="shared" si="26"/>
        <v>2.0399932639519487</v>
      </c>
      <c r="M302">
        <f t="shared" si="27"/>
        <v>2516</v>
      </c>
      <c r="N302">
        <f t="shared" si="28"/>
        <v>5</v>
      </c>
      <c r="O302">
        <f t="shared" si="29"/>
        <v>0.4</v>
      </c>
    </row>
    <row r="303" spans="1:15">
      <c r="A303" s="10" t="s">
        <v>68</v>
      </c>
      <c r="B303" s="10">
        <v>1660</v>
      </c>
      <c r="C303" s="60">
        <v>3.557929E-3</v>
      </c>
      <c r="D303" s="11">
        <v>0.127</v>
      </c>
      <c r="E303" s="11">
        <v>48.29</v>
      </c>
      <c r="F303" s="11">
        <v>0.6</v>
      </c>
      <c r="G303" s="11">
        <v>0.11</v>
      </c>
      <c r="H303" s="10">
        <v>0</v>
      </c>
      <c r="I303" s="11">
        <f t="shared" si="30"/>
        <v>0.42</v>
      </c>
      <c r="J303" s="11">
        <f t="shared" si="31"/>
        <v>5.5E-2</v>
      </c>
      <c r="K303" s="11">
        <v>2.2000000000000002</v>
      </c>
      <c r="L303" s="10">
        <f t="shared" si="26"/>
        <v>1.8183478090891669E-3</v>
      </c>
      <c r="M303">
        <f t="shared" si="27"/>
        <v>2</v>
      </c>
      <c r="N303">
        <f t="shared" si="28"/>
        <v>0</v>
      </c>
      <c r="O303">
        <f t="shared" si="29"/>
        <v>0</v>
      </c>
    </row>
    <row r="304" spans="1:15">
      <c r="A304" s="10" t="s">
        <v>68</v>
      </c>
      <c r="B304" s="10">
        <v>1660</v>
      </c>
      <c r="C304" s="60">
        <v>7.2607617529999997</v>
      </c>
      <c r="D304" s="11">
        <v>0.16900000000000001</v>
      </c>
      <c r="E304" s="11">
        <v>48.29</v>
      </c>
      <c r="F304" s="11">
        <v>0.6</v>
      </c>
      <c r="G304" s="11">
        <v>0.11</v>
      </c>
      <c r="H304" s="10">
        <v>0</v>
      </c>
      <c r="I304" s="11">
        <f t="shared" si="30"/>
        <v>0.42</v>
      </c>
      <c r="J304" s="11">
        <f t="shared" si="31"/>
        <v>5.5E-2</v>
      </c>
      <c r="K304" s="11">
        <v>5982.9</v>
      </c>
      <c r="L304" s="10">
        <f t="shared" si="26"/>
        <v>4.9379291061542112</v>
      </c>
      <c r="M304">
        <f t="shared" si="27"/>
        <v>6091</v>
      </c>
      <c r="N304">
        <f t="shared" si="28"/>
        <v>6</v>
      </c>
      <c r="O304">
        <f t="shared" si="29"/>
        <v>0.7</v>
      </c>
    </row>
    <row r="305" spans="1:15">
      <c r="A305" s="10" t="s">
        <v>68</v>
      </c>
      <c r="B305" s="10">
        <v>1600</v>
      </c>
      <c r="C305" s="60">
        <v>0.51057799800000003</v>
      </c>
      <c r="D305" s="11">
        <v>0.34699999999999998</v>
      </c>
      <c r="E305" s="11">
        <v>48.29</v>
      </c>
      <c r="F305" s="11">
        <v>1.18</v>
      </c>
      <c r="G305" s="11">
        <v>0.15</v>
      </c>
      <c r="H305" s="10">
        <v>0</v>
      </c>
      <c r="I305" s="11">
        <f t="shared" si="30"/>
        <v>0.82599999999999996</v>
      </c>
      <c r="J305" s="11">
        <f t="shared" si="31"/>
        <v>7.4999999999999997E-2</v>
      </c>
      <c r="K305" s="11">
        <v>863.8</v>
      </c>
      <c r="L305" s="10">
        <f t="shared" si="26"/>
        <v>0.71296388321889503</v>
      </c>
      <c r="M305">
        <f t="shared" si="27"/>
        <v>879</v>
      </c>
      <c r="N305">
        <f t="shared" si="28"/>
        <v>2</v>
      </c>
      <c r="O305">
        <f t="shared" si="29"/>
        <v>0.1</v>
      </c>
    </row>
    <row r="306" spans="1:15">
      <c r="A306" s="10" t="s">
        <v>68</v>
      </c>
      <c r="B306" s="10">
        <v>1660</v>
      </c>
      <c r="C306" s="60">
        <v>0.23107244299999999</v>
      </c>
      <c r="D306" s="11">
        <v>0.183</v>
      </c>
      <c r="E306" s="11">
        <v>48.29</v>
      </c>
      <c r="F306" s="11">
        <v>0.6</v>
      </c>
      <c r="G306" s="11">
        <v>0.11</v>
      </c>
      <c r="H306" s="10">
        <v>0</v>
      </c>
      <c r="I306" s="11">
        <f t="shared" si="30"/>
        <v>0.42</v>
      </c>
      <c r="J306" s="11">
        <f t="shared" si="31"/>
        <v>5.5E-2</v>
      </c>
      <c r="K306" s="11">
        <v>206.2</v>
      </c>
      <c r="L306" s="10">
        <f t="shared" si="26"/>
        <v>0.17016694615516748</v>
      </c>
      <c r="M306">
        <f t="shared" si="27"/>
        <v>210</v>
      </c>
      <c r="N306">
        <f t="shared" si="28"/>
        <v>0</v>
      </c>
      <c r="O306">
        <f t="shared" si="29"/>
        <v>0</v>
      </c>
    </row>
    <row r="307" spans="1:15">
      <c r="A307" s="10" t="s">
        <v>68</v>
      </c>
      <c r="B307" s="10">
        <v>1660</v>
      </c>
      <c r="C307" s="60">
        <v>2.5390606E-2</v>
      </c>
      <c r="D307" s="11">
        <v>0.183</v>
      </c>
      <c r="E307" s="11">
        <v>48.29</v>
      </c>
      <c r="F307" s="11">
        <v>0.6</v>
      </c>
      <c r="G307" s="11">
        <v>0.11</v>
      </c>
      <c r="H307" s="10">
        <v>0</v>
      </c>
      <c r="I307" s="11">
        <f t="shared" si="30"/>
        <v>0.42</v>
      </c>
      <c r="J307" s="11">
        <f t="shared" si="31"/>
        <v>5.5E-2</v>
      </c>
      <c r="K307" s="11">
        <v>22.7</v>
      </c>
      <c r="L307" s="10">
        <f t="shared" si="26"/>
        <v>1.8698213547034995E-2</v>
      </c>
      <c r="M307">
        <f t="shared" si="27"/>
        <v>23</v>
      </c>
      <c r="N307">
        <f t="shared" si="28"/>
        <v>0</v>
      </c>
      <c r="O307">
        <f t="shared" si="29"/>
        <v>0</v>
      </c>
    </row>
    <row r="308" spans="1:15">
      <c r="A308" s="10" t="s">
        <v>68</v>
      </c>
      <c r="B308" s="10">
        <v>1100</v>
      </c>
      <c r="C308" s="60">
        <v>0.147378859</v>
      </c>
      <c r="D308" s="11">
        <v>0.34200000000000003</v>
      </c>
      <c r="E308" s="11">
        <v>48.29</v>
      </c>
      <c r="F308" s="11">
        <v>1.85</v>
      </c>
      <c r="G308" s="11">
        <v>0.22</v>
      </c>
      <c r="H308" s="10">
        <v>0</v>
      </c>
      <c r="I308" s="11">
        <f t="shared" si="30"/>
        <v>1.2949999999999999</v>
      </c>
      <c r="J308" s="11">
        <f t="shared" si="31"/>
        <v>0.11</v>
      </c>
      <c r="K308" s="11">
        <v>245.8</v>
      </c>
      <c r="L308" s="10">
        <f t="shared" si="26"/>
        <v>0.20283236538163499</v>
      </c>
      <c r="M308">
        <f t="shared" si="27"/>
        <v>250</v>
      </c>
      <c r="N308">
        <f t="shared" si="28"/>
        <v>1</v>
      </c>
      <c r="O308">
        <f t="shared" si="29"/>
        <v>0.1</v>
      </c>
    </row>
    <row r="309" spans="1:15">
      <c r="A309" s="10" t="s">
        <v>68</v>
      </c>
      <c r="B309" s="10">
        <v>8140</v>
      </c>
      <c r="C309" s="60">
        <v>0.222187154</v>
      </c>
      <c r="D309" s="11">
        <v>0.70299999999999996</v>
      </c>
      <c r="E309" s="11">
        <v>48.29</v>
      </c>
      <c r="F309" s="11">
        <v>1.2</v>
      </c>
      <c r="G309" s="11">
        <v>0.48</v>
      </c>
      <c r="H309" s="10">
        <v>0</v>
      </c>
      <c r="I309" s="11">
        <f t="shared" si="30"/>
        <v>0.84</v>
      </c>
      <c r="J309" s="11">
        <f t="shared" si="31"/>
        <v>0.24</v>
      </c>
      <c r="K309" s="11">
        <v>1388.1</v>
      </c>
      <c r="L309" s="10">
        <f t="shared" si="26"/>
        <v>0.6285650516384983</v>
      </c>
      <c r="M309">
        <f t="shared" si="27"/>
        <v>775</v>
      </c>
      <c r="N309">
        <f t="shared" si="28"/>
        <v>1</v>
      </c>
      <c r="O309">
        <f t="shared" si="29"/>
        <v>0.4</v>
      </c>
    </row>
    <row r="310" spans="1:15">
      <c r="A310" s="10" t="s">
        <v>68</v>
      </c>
      <c r="B310" s="10">
        <v>1600</v>
      </c>
      <c r="C310" s="60">
        <v>4.4653119999999999E-3</v>
      </c>
      <c r="D310" s="11">
        <v>0.34699999999999998</v>
      </c>
      <c r="E310" s="11">
        <v>48.29</v>
      </c>
      <c r="F310" s="11">
        <v>1.18</v>
      </c>
      <c r="G310" s="11">
        <v>0.15</v>
      </c>
      <c r="H310" s="10">
        <v>0</v>
      </c>
      <c r="I310" s="11">
        <f t="shared" si="30"/>
        <v>0.82599999999999996</v>
      </c>
      <c r="J310" s="11">
        <f t="shared" si="31"/>
        <v>7.4999999999999997E-2</v>
      </c>
      <c r="K310" s="11">
        <v>7.6</v>
      </c>
      <c r="L310" s="10">
        <f t="shared" si="26"/>
        <v>6.2352984182133322E-3</v>
      </c>
      <c r="M310">
        <f t="shared" si="27"/>
        <v>8</v>
      </c>
      <c r="N310">
        <f t="shared" si="28"/>
        <v>0</v>
      </c>
      <c r="O310">
        <f t="shared" si="29"/>
        <v>0</v>
      </c>
    </row>
    <row r="311" spans="1:15">
      <c r="A311" s="10" t="s">
        <v>68</v>
      </c>
      <c r="B311" s="10">
        <v>1660</v>
      </c>
      <c r="C311" s="60">
        <v>4.1661229999999999E-3</v>
      </c>
      <c r="D311" s="11">
        <v>0.127</v>
      </c>
      <c r="E311" s="11">
        <v>48.29</v>
      </c>
      <c r="F311" s="11">
        <v>0.6</v>
      </c>
      <c r="G311" s="11">
        <v>0.11</v>
      </c>
      <c r="H311" s="10">
        <v>0</v>
      </c>
      <c r="I311" s="11">
        <f t="shared" si="30"/>
        <v>0.42</v>
      </c>
      <c r="J311" s="11">
        <f t="shared" si="31"/>
        <v>5.5E-2</v>
      </c>
      <c r="K311" s="11">
        <v>2.6</v>
      </c>
      <c r="L311" s="10">
        <f t="shared" si="26"/>
        <v>2.1291770098408333E-3</v>
      </c>
      <c r="M311">
        <f t="shared" si="27"/>
        <v>3</v>
      </c>
      <c r="N311">
        <f t="shared" si="28"/>
        <v>0</v>
      </c>
      <c r="O311">
        <f t="shared" si="29"/>
        <v>0</v>
      </c>
    </row>
    <row r="312" spans="1:15">
      <c r="A312" s="10" t="s">
        <v>68</v>
      </c>
      <c r="B312" s="10">
        <v>1600</v>
      </c>
      <c r="C312" s="60">
        <v>3.443373E-3</v>
      </c>
      <c r="D312" s="11">
        <v>0.34699999999999998</v>
      </c>
      <c r="E312" s="11">
        <v>48.29</v>
      </c>
      <c r="F312" s="11">
        <v>1.18</v>
      </c>
      <c r="G312" s="11">
        <v>0.15</v>
      </c>
      <c r="H312" s="10">
        <v>0</v>
      </c>
      <c r="I312" s="11">
        <f t="shared" si="30"/>
        <v>0.82599999999999996</v>
      </c>
      <c r="J312" s="11">
        <f t="shared" si="31"/>
        <v>7.4999999999999997E-2</v>
      </c>
      <c r="K312" s="11">
        <v>5.8</v>
      </c>
      <c r="L312" s="10">
        <f t="shared" si="26"/>
        <v>4.8082772760824994E-3</v>
      </c>
      <c r="M312">
        <f t="shared" si="27"/>
        <v>6</v>
      </c>
      <c r="N312">
        <f t="shared" si="28"/>
        <v>0</v>
      </c>
      <c r="O312">
        <f t="shared" si="29"/>
        <v>0</v>
      </c>
    </row>
    <row r="313" spans="1:15">
      <c r="A313" s="10" t="s">
        <v>68</v>
      </c>
      <c r="B313" s="10">
        <v>1600</v>
      </c>
      <c r="C313" s="60">
        <v>0.28652664300000003</v>
      </c>
      <c r="D313" s="11">
        <v>0.34699999999999998</v>
      </c>
      <c r="E313" s="11">
        <v>48.29</v>
      </c>
      <c r="F313" s="11">
        <v>1.18</v>
      </c>
      <c r="G313" s="11">
        <v>0.15</v>
      </c>
      <c r="H313" s="10">
        <v>0</v>
      </c>
      <c r="I313" s="11">
        <f t="shared" si="30"/>
        <v>0.82599999999999996</v>
      </c>
      <c r="J313" s="11">
        <f t="shared" si="31"/>
        <v>7.4999999999999997E-2</v>
      </c>
      <c r="K313" s="11">
        <v>484.8</v>
      </c>
      <c r="L313" s="10">
        <f t="shared" si="26"/>
        <v>0.40010174515775748</v>
      </c>
      <c r="M313">
        <f t="shared" si="27"/>
        <v>494</v>
      </c>
      <c r="N313">
        <f t="shared" si="28"/>
        <v>1</v>
      </c>
      <c r="O313">
        <f t="shared" si="29"/>
        <v>0.1</v>
      </c>
    </row>
    <row r="314" spans="1:15">
      <c r="A314" s="10" t="s">
        <v>68</v>
      </c>
      <c r="B314" s="10">
        <v>1600</v>
      </c>
      <c r="C314" s="60">
        <v>0.212793396</v>
      </c>
      <c r="D314" s="11">
        <v>0.30399999999999999</v>
      </c>
      <c r="E314" s="11">
        <v>48.29</v>
      </c>
      <c r="F314" s="11">
        <v>1.18</v>
      </c>
      <c r="G314" s="11">
        <v>0.15</v>
      </c>
      <c r="H314" s="10">
        <v>0</v>
      </c>
      <c r="I314" s="11">
        <f t="shared" si="30"/>
        <v>0.82599999999999996</v>
      </c>
      <c r="J314" s="11">
        <f t="shared" si="31"/>
        <v>7.4999999999999997E-2</v>
      </c>
      <c r="K314" s="11">
        <v>315.39999999999998</v>
      </c>
      <c r="L314" s="10">
        <f t="shared" si="26"/>
        <v>0.26032009168527998</v>
      </c>
      <c r="M314">
        <f t="shared" si="27"/>
        <v>321</v>
      </c>
      <c r="N314">
        <f t="shared" si="28"/>
        <v>1</v>
      </c>
      <c r="O314">
        <f t="shared" si="29"/>
        <v>0.1</v>
      </c>
    </row>
    <row r="315" spans="1:15">
      <c r="A315" s="10" t="s">
        <v>68</v>
      </c>
      <c r="B315" s="10">
        <v>8140</v>
      </c>
      <c r="C315" s="60">
        <v>0.30601458999999998</v>
      </c>
      <c r="D315" s="11">
        <v>0.70299999999999996</v>
      </c>
      <c r="E315" s="11">
        <v>48.29</v>
      </c>
      <c r="F315" s="11">
        <v>1.2</v>
      </c>
      <c r="G315" s="11">
        <v>0.48</v>
      </c>
      <c r="H315" s="10">
        <v>0</v>
      </c>
      <c r="I315" s="11">
        <f t="shared" si="30"/>
        <v>0.84</v>
      </c>
      <c r="J315" s="11">
        <f t="shared" si="31"/>
        <v>0.24</v>
      </c>
      <c r="K315" s="11">
        <v>2160.3000000000002</v>
      </c>
      <c r="L315" s="10">
        <f t="shared" si="26"/>
        <v>0.8657119599519415</v>
      </c>
      <c r="M315">
        <f t="shared" si="27"/>
        <v>1068</v>
      </c>
      <c r="N315">
        <f t="shared" si="28"/>
        <v>2</v>
      </c>
      <c r="O315">
        <f t="shared" si="29"/>
        <v>0.6</v>
      </c>
    </row>
    <row r="316" spans="1:15">
      <c r="A316" s="10" t="s">
        <v>68</v>
      </c>
      <c r="B316" s="10">
        <v>1100</v>
      </c>
      <c r="C316" s="60">
        <v>0.196014678</v>
      </c>
      <c r="D316" s="11">
        <v>0.34200000000000003</v>
      </c>
      <c r="E316" s="11">
        <v>48.29</v>
      </c>
      <c r="F316" s="11">
        <v>1.85</v>
      </c>
      <c r="G316" s="11">
        <v>0.22</v>
      </c>
      <c r="H316" s="10">
        <v>0</v>
      </c>
      <c r="I316" s="11">
        <f t="shared" si="30"/>
        <v>1.2949999999999999</v>
      </c>
      <c r="J316" s="11">
        <f t="shared" si="31"/>
        <v>0.11</v>
      </c>
      <c r="K316" s="11">
        <v>1177.0999999999999</v>
      </c>
      <c r="L316" s="10">
        <f t="shared" si="26"/>
        <v>0.26976814081767003</v>
      </c>
      <c r="M316">
        <f t="shared" si="27"/>
        <v>333</v>
      </c>
      <c r="N316">
        <f t="shared" si="28"/>
        <v>1</v>
      </c>
      <c r="O316">
        <f t="shared" si="29"/>
        <v>0.1</v>
      </c>
    </row>
    <row r="317" spans="1:15">
      <c r="A317" s="10" t="s">
        <v>68</v>
      </c>
      <c r="B317" s="10">
        <v>1400</v>
      </c>
      <c r="C317" s="60">
        <v>0.17391786200000001</v>
      </c>
      <c r="D317" s="11">
        <v>0.9</v>
      </c>
      <c r="E317" s="11">
        <v>48.29</v>
      </c>
      <c r="F317" s="11">
        <v>1.93</v>
      </c>
      <c r="G317" s="11">
        <v>0.497</v>
      </c>
      <c r="H317" s="10">
        <v>0</v>
      </c>
      <c r="I317" s="11">
        <f t="shared" si="30"/>
        <v>1.351</v>
      </c>
      <c r="J317" s="11">
        <f t="shared" si="31"/>
        <v>0.2485</v>
      </c>
      <c r="K317" s="11">
        <v>763.1</v>
      </c>
      <c r="L317" s="10">
        <f t="shared" si="26"/>
        <v>0.6298870166985</v>
      </c>
      <c r="M317">
        <f t="shared" si="27"/>
        <v>777</v>
      </c>
      <c r="N317">
        <f t="shared" si="28"/>
        <v>2</v>
      </c>
      <c r="O317">
        <f t="shared" si="29"/>
        <v>0.4</v>
      </c>
    </row>
    <row r="318" spans="1:15">
      <c r="A318" s="10" t="s">
        <v>68</v>
      </c>
      <c r="B318" s="10">
        <v>5300</v>
      </c>
      <c r="C318" s="60">
        <v>6.2628620000000001E-3</v>
      </c>
      <c r="D318" s="11">
        <v>0.5</v>
      </c>
      <c r="E318" s="11">
        <v>48.29</v>
      </c>
      <c r="F318" s="11">
        <v>0.6</v>
      </c>
      <c r="G318" s="11">
        <v>0.13500000000000001</v>
      </c>
      <c r="H318" s="10">
        <v>0</v>
      </c>
      <c r="I318" s="11">
        <f t="shared" si="30"/>
        <v>0.42</v>
      </c>
      <c r="J318" s="11">
        <f t="shared" si="31"/>
        <v>6.7500000000000004E-2</v>
      </c>
      <c r="K318" s="11">
        <v>15.3</v>
      </c>
      <c r="L318" s="10">
        <f t="shared" si="26"/>
        <v>1.2601400249166667E-2</v>
      </c>
      <c r="M318">
        <f t="shared" si="27"/>
        <v>16</v>
      </c>
      <c r="N318">
        <f t="shared" si="28"/>
        <v>0</v>
      </c>
      <c r="O318">
        <f t="shared" si="29"/>
        <v>0</v>
      </c>
    </row>
    <row r="319" spans="1:15">
      <c r="A319" s="10" t="s">
        <v>68</v>
      </c>
      <c r="B319" s="10">
        <v>1100</v>
      </c>
      <c r="C319" s="60">
        <v>0.94472418899999999</v>
      </c>
      <c r="D319" s="11">
        <v>0.34200000000000003</v>
      </c>
      <c r="E319" s="11">
        <v>48.29</v>
      </c>
      <c r="F319" s="11">
        <v>1.85</v>
      </c>
      <c r="G319" s="11">
        <v>0.22</v>
      </c>
      <c r="H319" s="10">
        <v>0</v>
      </c>
      <c r="I319" s="11">
        <f t="shared" si="30"/>
        <v>1.2949999999999999</v>
      </c>
      <c r="J319" s="11">
        <f t="shared" si="31"/>
        <v>0.11</v>
      </c>
      <c r="K319" s="11">
        <v>1575.3</v>
      </c>
      <c r="L319" s="10">
        <f t="shared" si="26"/>
        <v>1.300190835974085</v>
      </c>
      <c r="M319">
        <f t="shared" si="27"/>
        <v>1604</v>
      </c>
      <c r="N319">
        <f t="shared" si="28"/>
        <v>5</v>
      </c>
      <c r="O319">
        <f t="shared" si="29"/>
        <v>0.4</v>
      </c>
    </row>
    <row r="320" spans="1:15">
      <c r="A320" s="10" t="s">
        <v>68</v>
      </c>
      <c r="B320" s="10">
        <v>1100</v>
      </c>
      <c r="C320" s="60">
        <v>0.64078224299999997</v>
      </c>
      <c r="D320" s="11">
        <v>0.34200000000000003</v>
      </c>
      <c r="E320" s="11">
        <v>48.29</v>
      </c>
      <c r="F320" s="11">
        <v>1.85</v>
      </c>
      <c r="G320" s="11">
        <v>0.22</v>
      </c>
      <c r="H320" s="10">
        <v>0</v>
      </c>
      <c r="I320" s="11">
        <f t="shared" si="30"/>
        <v>1.2949999999999999</v>
      </c>
      <c r="J320" s="11">
        <f t="shared" si="31"/>
        <v>0.11</v>
      </c>
      <c r="K320" s="11">
        <v>1068.5</v>
      </c>
      <c r="L320" s="10">
        <f t="shared" si="26"/>
        <v>0.88188617366239497</v>
      </c>
      <c r="M320">
        <f t="shared" si="27"/>
        <v>1088</v>
      </c>
      <c r="N320">
        <f t="shared" si="28"/>
        <v>3</v>
      </c>
      <c r="O320">
        <f t="shared" si="29"/>
        <v>0.3</v>
      </c>
    </row>
    <row r="321" spans="1:15">
      <c r="A321" s="10" t="s">
        <v>68</v>
      </c>
      <c r="B321" s="10">
        <v>1100</v>
      </c>
      <c r="C321" s="60">
        <v>14.759025340999999</v>
      </c>
      <c r="D321" s="11">
        <v>0.34200000000000003</v>
      </c>
      <c r="E321" s="11">
        <v>48.29</v>
      </c>
      <c r="F321" s="11">
        <v>1.85</v>
      </c>
      <c r="G321" s="11">
        <v>0.22</v>
      </c>
      <c r="H321" s="10">
        <v>0</v>
      </c>
      <c r="I321" s="11">
        <f t="shared" si="30"/>
        <v>1.2949999999999999</v>
      </c>
      <c r="J321" s="11">
        <f t="shared" si="31"/>
        <v>0.11</v>
      </c>
      <c r="K321" s="11">
        <v>24617.1</v>
      </c>
      <c r="L321" s="10">
        <f t="shared" si="26"/>
        <v>20.312330010931365</v>
      </c>
      <c r="M321">
        <f t="shared" si="27"/>
        <v>25055</v>
      </c>
      <c r="N321">
        <f t="shared" si="28"/>
        <v>72</v>
      </c>
      <c r="O321">
        <f t="shared" si="29"/>
        <v>6.1</v>
      </c>
    </row>
    <row r="322" spans="1:15">
      <c r="A322" s="10" t="s">
        <v>68</v>
      </c>
      <c r="B322" s="10">
        <v>1100</v>
      </c>
      <c r="C322" s="60">
        <v>3.9560916939999999</v>
      </c>
      <c r="D322" s="11">
        <v>0.34200000000000003</v>
      </c>
      <c r="E322" s="11">
        <v>48.29</v>
      </c>
      <c r="F322" s="11">
        <v>1.85</v>
      </c>
      <c r="G322" s="11">
        <v>0.22</v>
      </c>
      <c r="H322" s="10">
        <v>0</v>
      </c>
      <c r="I322" s="11">
        <f t="shared" si="30"/>
        <v>1.2949999999999999</v>
      </c>
      <c r="J322" s="11">
        <f t="shared" si="31"/>
        <v>0.11</v>
      </c>
      <c r="K322" s="11">
        <v>14337.5</v>
      </c>
      <c r="L322" s="10">
        <f t="shared" si="26"/>
        <v>5.4446305352429105</v>
      </c>
      <c r="M322">
        <f t="shared" si="27"/>
        <v>6716</v>
      </c>
      <c r="N322">
        <f t="shared" si="28"/>
        <v>19</v>
      </c>
      <c r="O322">
        <f t="shared" si="29"/>
        <v>1.6</v>
      </c>
    </row>
    <row r="323" spans="1:15">
      <c r="A323" s="10" t="s">
        <v>68</v>
      </c>
      <c r="B323" s="10">
        <v>8140</v>
      </c>
      <c r="C323" s="60">
        <v>0.31782306999999999</v>
      </c>
      <c r="D323" s="11">
        <v>0.70299999999999996</v>
      </c>
      <c r="E323" s="11">
        <v>48.29</v>
      </c>
      <c r="F323" s="11">
        <v>1.2</v>
      </c>
      <c r="G323" s="11">
        <v>0.48</v>
      </c>
      <c r="H323" s="10">
        <v>0</v>
      </c>
      <c r="I323" s="11">
        <f t="shared" si="30"/>
        <v>0.84</v>
      </c>
      <c r="J323" s="11">
        <f t="shared" si="31"/>
        <v>0.24</v>
      </c>
      <c r="K323" s="11">
        <v>2064.9</v>
      </c>
      <c r="L323" s="10">
        <f t="shared" ref="L323:L361" si="32">E323*D323*C323/12</f>
        <v>0.89911802194674151</v>
      </c>
      <c r="M323">
        <f t="shared" ref="M323:M361" si="33">ROUND(E323*D323*C323*102.79,0)</f>
        <v>1109</v>
      </c>
      <c r="N323">
        <f t="shared" ref="N323:N361" si="34">ROUND(I323*M323*0.002205,0)</f>
        <v>2</v>
      </c>
      <c r="O323">
        <f t="shared" ref="O323:O361" si="35">ROUND(J323*M323*0.002205,1)</f>
        <v>0.6</v>
      </c>
    </row>
    <row r="324" spans="1:15">
      <c r="A324" s="10" t="s">
        <v>68</v>
      </c>
      <c r="B324" s="10">
        <v>5300</v>
      </c>
      <c r="C324" s="60">
        <v>0.61355875800000004</v>
      </c>
      <c r="D324" s="11">
        <v>0.5</v>
      </c>
      <c r="E324" s="11">
        <v>48.29</v>
      </c>
      <c r="F324" s="11">
        <v>0.6</v>
      </c>
      <c r="G324" s="11">
        <v>0.13500000000000001</v>
      </c>
      <c r="H324" s="10">
        <v>0</v>
      </c>
      <c r="I324" s="11">
        <f t="shared" si="30"/>
        <v>0.42</v>
      </c>
      <c r="J324" s="11">
        <f t="shared" si="31"/>
        <v>6.7500000000000004E-2</v>
      </c>
      <c r="K324" s="11">
        <v>1495.8</v>
      </c>
      <c r="L324" s="10">
        <f t="shared" si="32"/>
        <v>1.2345313509925</v>
      </c>
      <c r="M324">
        <f t="shared" si="33"/>
        <v>1523</v>
      </c>
      <c r="N324">
        <f t="shared" si="34"/>
        <v>1</v>
      </c>
      <c r="O324">
        <f t="shared" si="35"/>
        <v>0.2</v>
      </c>
    </row>
    <row r="325" spans="1:15">
      <c r="A325" s="10" t="s">
        <v>68</v>
      </c>
      <c r="B325" s="10">
        <v>8140</v>
      </c>
      <c r="C325" s="60">
        <v>0.31351996900000001</v>
      </c>
      <c r="D325" s="11">
        <v>0.70299999999999996</v>
      </c>
      <c r="E325" s="11">
        <v>48.29</v>
      </c>
      <c r="F325" s="11">
        <v>1.2</v>
      </c>
      <c r="G325" s="11">
        <v>0.48</v>
      </c>
      <c r="H325" s="10">
        <v>0</v>
      </c>
      <c r="I325" s="11">
        <f t="shared" si="30"/>
        <v>0.84</v>
      </c>
      <c r="J325" s="11">
        <f t="shared" si="31"/>
        <v>0.24</v>
      </c>
      <c r="K325" s="11">
        <v>1879.7</v>
      </c>
      <c r="L325" s="10">
        <f t="shared" si="32"/>
        <v>0.886944595834669</v>
      </c>
      <c r="M325">
        <f t="shared" si="33"/>
        <v>1094</v>
      </c>
      <c r="N325">
        <f t="shared" si="34"/>
        <v>2</v>
      </c>
      <c r="O325">
        <f t="shared" si="35"/>
        <v>0.6</v>
      </c>
    </row>
    <row r="326" spans="1:15">
      <c r="A326" s="10" t="s">
        <v>68</v>
      </c>
      <c r="B326" s="10">
        <v>1400</v>
      </c>
      <c r="C326" s="60">
        <v>7.0274434999999996E-2</v>
      </c>
      <c r="D326" s="11">
        <v>0.88700000000000001</v>
      </c>
      <c r="E326" s="11">
        <v>48.29</v>
      </c>
      <c r="F326" s="11">
        <v>1.93</v>
      </c>
      <c r="G326" s="11">
        <v>0.497</v>
      </c>
      <c r="H326" s="10">
        <v>0</v>
      </c>
      <c r="I326" s="11">
        <f t="shared" si="30"/>
        <v>1.351</v>
      </c>
      <c r="J326" s="11">
        <f t="shared" si="31"/>
        <v>0.2485</v>
      </c>
      <c r="K326" s="11">
        <v>303.89999999999998</v>
      </c>
      <c r="L326" s="10">
        <f t="shared" si="32"/>
        <v>0.25084008645625416</v>
      </c>
      <c r="M326">
        <f t="shared" si="33"/>
        <v>309</v>
      </c>
      <c r="N326">
        <f t="shared" si="34"/>
        <v>1</v>
      </c>
      <c r="O326">
        <f t="shared" si="35"/>
        <v>0.2</v>
      </c>
    </row>
    <row r="327" spans="1:15">
      <c r="A327" s="10" t="s">
        <v>68</v>
      </c>
      <c r="B327" s="10">
        <v>8140</v>
      </c>
      <c r="C327" s="60">
        <v>0.108998283</v>
      </c>
      <c r="D327" s="11">
        <v>0.70299999999999996</v>
      </c>
      <c r="E327" s="11">
        <v>48.29</v>
      </c>
      <c r="F327" s="11">
        <v>1.2</v>
      </c>
      <c r="G327" s="11">
        <v>0.48</v>
      </c>
      <c r="H327" s="10">
        <v>0</v>
      </c>
      <c r="I327" s="11">
        <f t="shared" si="30"/>
        <v>0.84</v>
      </c>
      <c r="J327" s="11">
        <f t="shared" si="31"/>
        <v>0.24</v>
      </c>
      <c r="K327" s="11">
        <v>949.1</v>
      </c>
      <c r="L327" s="10">
        <f t="shared" si="32"/>
        <v>0.30835496179226746</v>
      </c>
      <c r="M327">
        <f t="shared" si="33"/>
        <v>380</v>
      </c>
      <c r="N327">
        <f t="shared" si="34"/>
        <v>1</v>
      </c>
      <c r="O327">
        <f t="shared" si="35"/>
        <v>0.2</v>
      </c>
    </row>
    <row r="328" spans="1:15">
      <c r="A328" s="10" t="s">
        <v>68</v>
      </c>
      <c r="B328" s="10">
        <v>1400</v>
      </c>
      <c r="C328" s="60">
        <v>0.35363083699999998</v>
      </c>
      <c r="D328" s="11">
        <v>0.88700000000000001</v>
      </c>
      <c r="E328" s="11">
        <v>48.29</v>
      </c>
      <c r="F328" s="11">
        <v>1.93</v>
      </c>
      <c r="G328" s="11">
        <v>0.497</v>
      </c>
      <c r="H328" s="10">
        <v>0</v>
      </c>
      <c r="I328" s="11">
        <f t="shared" si="30"/>
        <v>1.351</v>
      </c>
      <c r="J328" s="11">
        <f t="shared" si="31"/>
        <v>0.2485</v>
      </c>
      <c r="K328" s="11">
        <v>1529.5</v>
      </c>
      <c r="L328" s="10">
        <f t="shared" si="32"/>
        <v>1.2622625813594592</v>
      </c>
      <c r="M328">
        <f t="shared" si="33"/>
        <v>1557</v>
      </c>
      <c r="N328">
        <f t="shared" si="34"/>
        <v>5</v>
      </c>
      <c r="O328">
        <f t="shared" si="35"/>
        <v>0.9</v>
      </c>
    </row>
    <row r="329" spans="1:15">
      <c r="A329" s="10" t="s">
        <v>68</v>
      </c>
      <c r="B329" s="10">
        <v>1400</v>
      </c>
      <c r="C329" s="60">
        <v>13.562116441000001</v>
      </c>
      <c r="D329" s="11">
        <v>0.88700000000000001</v>
      </c>
      <c r="E329" s="11">
        <v>48.29</v>
      </c>
      <c r="F329" s="11">
        <v>1.93</v>
      </c>
      <c r="G329" s="11">
        <v>0.497</v>
      </c>
      <c r="H329" s="10">
        <v>0</v>
      </c>
      <c r="I329" s="11">
        <f t="shared" si="30"/>
        <v>1.351</v>
      </c>
      <c r="J329" s="11">
        <f t="shared" si="31"/>
        <v>0.2485</v>
      </c>
      <c r="K329" s="11">
        <v>59340</v>
      </c>
      <c r="L329" s="10">
        <f t="shared" si="32"/>
        <v>48.409104400344539</v>
      </c>
      <c r="M329">
        <f t="shared" si="33"/>
        <v>59712</v>
      </c>
      <c r="N329">
        <f t="shared" si="34"/>
        <v>178</v>
      </c>
      <c r="O329">
        <f t="shared" si="35"/>
        <v>32.700000000000003</v>
      </c>
    </row>
    <row r="330" spans="1:15">
      <c r="A330" s="10" t="s">
        <v>68</v>
      </c>
      <c r="B330" s="10">
        <v>8140</v>
      </c>
      <c r="C330" s="60">
        <v>9.4592123E-2</v>
      </c>
      <c r="D330" s="11">
        <v>0.70299999999999996</v>
      </c>
      <c r="E330" s="11">
        <v>48.29</v>
      </c>
      <c r="F330" s="11">
        <v>1.2</v>
      </c>
      <c r="G330" s="11">
        <v>0.48</v>
      </c>
      <c r="H330" s="10">
        <v>0</v>
      </c>
      <c r="I330" s="11">
        <f t="shared" si="30"/>
        <v>0.84</v>
      </c>
      <c r="J330" s="11">
        <f t="shared" si="31"/>
        <v>0.24</v>
      </c>
      <c r="K330" s="11">
        <v>342.4</v>
      </c>
      <c r="L330" s="10">
        <f t="shared" si="32"/>
        <v>0.2676000912190008</v>
      </c>
      <c r="M330">
        <f t="shared" si="33"/>
        <v>330</v>
      </c>
      <c r="N330">
        <f t="shared" si="34"/>
        <v>1</v>
      </c>
      <c r="O330">
        <f t="shared" si="35"/>
        <v>0.2</v>
      </c>
    </row>
    <row r="331" spans="1:15">
      <c r="A331" s="10" t="s">
        <v>68</v>
      </c>
      <c r="B331" s="10">
        <v>1400</v>
      </c>
      <c r="C331" s="60">
        <v>1.1692720000000001E-3</v>
      </c>
      <c r="D331" s="11">
        <v>0.88700000000000001</v>
      </c>
      <c r="E331" s="11">
        <v>48.29</v>
      </c>
      <c r="F331" s="11">
        <v>1.93</v>
      </c>
      <c r="G331" s="11">
        <v>0.497</v>
      </c>
      <c r="H331" s="10">
        <v>0</v>
      </c>
      <c r="I331" s="11">
        <f t="shared" si="30"/>
        <v>1.351</v>
      </c>
      <c r="J331" s="11">
        <f t="shared" si="31"/>
        <v>0.2485</v>
      </c>
      <c r="K331" s="11">
        <v>5.0999999999999996</v>
      </c>
      <c r="L331" s="10">
        <f t="shared" si="32"/>
        <v>4.1736413757133333E-3</v>
      </c>
      <c r="M331">
        <f t="shared" si="33"/>
        <v>5</v>
      </c>
      <c r="N331">
        <f t="shared" si="34"/>
        <v>0</v>
      </c>
      <c r="O331">
        <f t="shared" si="35"/>
        <v>0</v>
      </c>
    </row>
    <row r="332" spans="1:15">
      <c r="A332" s="10" t="s">
        <v>68</v>
      </c>
      <c r="B332" s="10">
        <v>8140</v>
      </c>
      <c r="C332" s="60">
        <v>5.4468555000000002E-2</v>
      </c>
      <c r="D332" s="11">
        <v>0.70299999999999996</v>
      </c>
      <c r="E332" s="11">
        <v>48.29</v>
      </c>
      <c r="F332" s="11">
        <v>1.2</v>
      </c>
      <c r="G332" s="11">
        <v>0.48</v>
      </c>
      <c r="H332" s="10">
        <v>0</v>
      </c>
      <c r="I332" s="11">
        <f t="shared" si="30"/>
        <v>0.84</v>
      </c>
      <c r="J332" s="11">
        <f t="shared" si="31"/>
        <v>0.24</v>
      </c>
      <c r="K332" s="11">
        <v>186.7</v>
      </c>
      <c r="L332" s="10">
        <f t="shared" si="32"/>
        <v>0.15409095201898748</v>
      </c>
      <c r="M332">
        <f t="shared" si="33"/>
        <v>190</v>
      </c>
      <c r="N332">
        <f t="shared" si="34"/>
        <v>0</v>
      </c>
      <c r="O332">
        <f t="shared" si="35"/>
        <v>0.1</v>
      </c>
    </row>
    <row r="333" spans="1:15">
      <c r="A333" s="10" t="s">
        <v>68</v>
      </c>
      <c r="B333" s="10">
        <v>1400</v>
      </c>
      <c r="C333" s="60">
        <v>7.6334093000000006E-2</v>
      </c>
      <c r="D333" s="11">
        <v>0.9</v>
      </c>
      <c r="E333" s="11">
        <v>48.29</v>
      </c>
      <c r="F333" s="11">
        <v>1.93</v>
      </c>
      <c r="G333" s="11">
        <v>0.497</v>
      </c>
      <c r="H333" s="10">
        <v>0</v>
      </c>
      <c r="I333" s="11">
        <f t="shared" si="30"/>
        <v>1.351</v>
      </c>
      <c r="J333" s="11">
        <f t="shared" si="31"/>
        <v>0.2485</v>
      </c>
      <c r="K333" s="11">
        <v>335</v>
      </c>
      <c r="L333" s="10">
        <f t="shared" si="32"/>
        <v>0.27646300132274998</v>
      </c>
      <c r="M333">
        <f t="shared" si="33"/>
        <v>341</v>
      </c>
      <c r="N333">
        <f t="shared" si="34"/>
        <v>1</v>
      </c>
      <c r="O333">
        <f t="shared" si="35"/>
        <v>0.2</v>
      </c>
    </row>
    <row r="334" spans="1:15">
      <c r="A334" s="10" t="s">
        <v>68</v>
      </c>
      <c r="B334" s="10">
        <v>8140</v>
      </c>
      <c r="C334" s="60">
        <v>0.231924397</v>
      </c>
      <c r="D334" s="11">
        <v>0.70299999999999996</v>
      </c>
      <c r="E334" s="11">
        <v>48.29</v>
      </c>
      <c r="F334" s="11">
        <v>1.2</v>
      </c>
      <c r="G334" s="11">
        <v>0.48</v>
      </c>
      <c r="H334" s="10">
        <v>0</v>
      </c>
      <c r="I334" s="11">
        <f t="shared" si="30"/>
        <v>0.84</v>
      </c>
      <c r="J334" s="11">
        <f t="shared" si="31"/>
        <v>0.24</v>
      </c>
      <c r="K334" s="11">
        <v>1243.3</v>
      </c>
      <c r="L334" s="10">
        <f t="shared" si="32"/>
        <v>0.65611160659869905</v>
      </c>
      <c r="M334">
        <f t="shared" si="33"/>
        <v>809</v>
      </c>
      <c r="N334">
        <f t="shared" si="34"/>
        <v>1</v>
      </c>
      <c r="O334">
        <f t="shared" si="35"/>
        <v>0.4</v>
      </c>
    </row>
    <row r="335" spans="1:15">
      <c r="A335" s="10" t="s">
        <v>68</v>
      </c>
      <c r="B335" s="10">
        <v>1400</v>
      </c>
      <c r="C335" s="60">
        <v>0.28247620400000001</v>
      </c>
      <c r="D335" s="11">
        <v>0.9</v>
      </c>
      <c r="E335" s="11">
        <v>48.29</v>
      </c>
      <c r="F335" s="11">
        <v>1.93</v>
      </c>
      <c r="G335" s="11">
        <v>0.497</v>
      </c>
      <c r="H335" s="10">
        <v>0</v>
      </c>
      <c r="I335" s="11">
        <f t="shared" si="30"/>
        <v>1.351</v>
      </c>
      <c r="J335" s="11">
        <f t="shared" si="31"/>
        <v>0.2485</v>
      </c>
      <c r="K335" s="11">
        <v>1239.5999999999999</v>
      </c>
      <c r="L335" s="10">
        <f t="shared" si="32"/>
        <v>1.0230581918370001</v>
      </c>
      <c r="M335">
        <f t="shared" si="33"/>
        <v>1262</v>
      </c>
      <c r="N335">
        <f t="shared" si="34"/>
        <v>4</v>
      </c>
      <c r="O335">
        <f t="shared" si="35"/>
        <v>0.7</v>
      </c>
    </row>
    <row r="336" spans="1:15">
      <c r="A336" s="10" t="s">
        <v>68</v>
      </c>
      <c r="B336" s="10">
        <v>1400</v>
      </c>
      <c r="C336" s="60">
        <v>2.6250072999999999E-2</v>
      </c>
      <c r="D336" s="11">
        <v>0.88700000000000001</v>
      </c>
      <c r="E336" s="11">
        <v>48.29</v>
      </c>
      <c r="F336" s="11">
        <v>1.93</v>
      </c>
      <c r="G336" s="11">
        <v>0.497</v>
      </c>
      <c r="H336" s="10">
        <v>0</v>
      </c>
      <c r="I336" s="11">
        <f t="shared" si="30"/>
        <v>1.351</v>
      </c>
      <c r="J336" s="11">
        <f t="shared" si="31"/>
        <v>0.2485</v>
      </c>
      <c r="K336" s="11">
        <v>113.5</v>
      </c>
      <c r="L336" s="10">
        <f t="shared" si="32"/>
        <v>9.369795119381584E-2</v>
      </c>
      <c r="M336">
        <f t="shared" si="33"/>
        <v>116</v>
      </c>
      <c r="N336">
        <f t="shared" si="34"/>
        <v>0</v>
      </c>
      <c r="O336">
        <f t="shared" si="35"/>
        <v>0.1</v>
      </c>
    </row>
    <row r="337" spans="1:15">
      <c r="A337" s="10" t="s">
        <v>68</v>
      </c>
      <c r="B337" s="10">
        <v>1400</v>
      </c>
      <c r="C337" s="60">
        <v>2.0591847999999999E-2</v>
      </c>
      <c r="D337" s="11">
        <v>0.9</v>
      </c>
      <c r="E337" s="11">
        <v>48.29</v>
      </c>
      <c r="F337" s="11">
        <v>1.93</v>
      </c>
      <c r="G337" s="11">
        <v>0.497</v>
      </c>
      <c r="H337" s="10">
        <v>0</v>
      </c>
      <c r="I337" s="11">
        <f t="shared" si="30"/>
        <v>1.351</v>
      </c>
      <c r="J337" s="11">
        <f t="shared" si="31"/>
        <v>0.2485</v>
      </c>
      <c r="K337" s="11">
        <v>90.4</v>
      </c>
      <c r="L337" s="10">
        <f t="shared" si="32"/>
        <v>7.4578525494E-2</v>
      </c>
      <c r="M337">
        <f t="shared" si="33"/>
        <v>92</v>
      </c>
      <c r="N337">
        <f t="shared" si="34"/>
        <v>0</v>
      </c>
      <c r="O337">
        <f t="shared" si="35"/>
        <v>0.1</v>
      </c>
    </row>
    <row r="338" spans="1:15">
      <c r="A338" s="10" t="s">
        <v>68</v>
      </c>
      <c r="B338" s="10">
        <v>5300</v>
      </c>
      <c r="C338" s="60">
        <v>1.8391188999999999E-2</v>
      </c>
      <c r="D338" s="11">
        <v>0.5</v>
      </c>
      <c r="E338" s="11">
        <v>48.29</v>
      </c>
      <c r="F338" s="11">
        <v>0.6</v>
      </c>
      <c r="G338" s="11">
        <v>0.13500000000000001</v>
      </c>
      <c r="H338" s="10">
        <v>0</v>
      </c>
      <c r="I338" s="11">
        <f t="shared" si="30"/>
        <v>0.42</v>
      </c>
      <c r="J338" s="11">
        <f t="shared" si="31"/>
        <v>6.7500000000000004E-2</v>
      </c>
      <c r="K338" s="11">
        <v>44.8</v>
      </c>
      <c r="L338" s="10">
        <f t="shared" si="32"/>
        <v>3.7004604867083332E-2</v>
      </c>
      <c r="M338">
        <f t="shared" si="33"/>
        <v>46</v>
      </c>
      <c r="N338">
        <f t="shared" si="34"/>
        <v>0</v>
      </c>
      <c r="O338">
        <f t="shared" si="35"/>
        <v>0</v>
      </c>
    </row>
    <row r="339" spans="1:15">
      <c r="A339" s="10" t="s">
        <v>68</v>
      </c>
      <c r="B339" s="10">
        <v>5300</v>
      </c>
      <c r="C339" s="60">
        <v>0.135278132</v>
      </c>
      <c r="D339" s="11">
        <v>0.5</v>
      </c>
      <c r="E339" s="11">
        <v>48.29</v>
      </c>
      <c r="F339" s="11">
        <v>0.6</v>
      </c>
      <c r="G339" s="11">
        <v>0.13500000000000001</v>
      </c>
      <c r="H339" s="10">
        <v>0</v>
      </c>
      <c r="I339" s="11">
        <f t="shared" si="30"/>
        <v>0.42</v>
      </c>
      <c r="J339" s="11">
        <f t="shared" si="31"/>
        <v>6.7500000000000004E-2</v>
      </c>
      <c r="K339" s="11">
        <v>329.8</v>
      </c>
      <c r="L339" s="10">
        <f t="shared" si="32"/>
        <v>0.27219087476166665</v>
      </c>
      <c r="M339">
        <f t="shared" si="33"/>
        <v>336</v>
      </c>
      <c r="N339">
        <f t="shared" si="34"/>
        <v>0</v>
      </c>
      <c r="O339">
        <f t="shared" si="35"/>
        <v>0.1</v>
      </c>
    </row>
    <row r="340" spans="1:15">
      <c r="A340" s="10" t="s">
        <v>68</v>
      </c>
      <c r="B340" s="10">
        <v>1400</v>
      </c>
      <c r="C340" s="60">
        <v>4.552693E-3</v>
      </c>
      <c r="D340" s="11">
        <v>0.9</v>
      </c>
      <c r="E340" s="11">
        <v>48.29</v>
      </c>
      <c r="F340" s="11">
        <v>1.93</v>
      </c>
      <c r="G340" s="11">
        <v>0.497</v>
      </c>
      <c r="H340" s="10">
        <v>0</v>
      </c>
      <c r="I340" s="11">
        <f t="shared" si="30"/>
        <v>1.351</v>
      </c>
      <c r="J340" s="11">
        <f t="shared" si="31"/>
        <v>0.2485</v>
      </c>
      <c r="K340" s="11">
        <v>20</v>
      </c>
      <c r="L340" s="10">
        <f t="shared" si="32"/>
        <v>1.6488715872750002E-2</v>
      </c>
      <c r="M340">
        <f t="shared" si="33"/>
        <v>20</v>
      </c>
      <c r="N340">
        <f t="shared" si="34"/>
        <v>0</v>
      </c>
      <c r="O340">
        <f t="shared" si="35"/>
        <v>0</v>
      </c>
    </row>
    <row r="341" spans="1:15">
      <c r="A341" s="10" t="s">
        <v>68</v>
      </c>
      <c r="B341" s="10">
        <v>1400</v>
      </c>
      <c r="C341" s="60">
        <v>3.9627229E-2</v>
      </c>
      <c r="D341" s="11">
        <v>0.9</v>
      </c>
      <c r="E341" s="11">
        <v>48.29</v>
      </c>
      <c r="F341" s="11">
        <v>1.93</v>
      </c>
      <c r="G341" s="11">
        <v>0.497</v>
      </c>
      <c r="H341" s="10">
        <v>0</v>
      </c>
      <c r="I341" s="11">
        <f t="shared" si="30"/>
        <v>1.351</v>
      </c>
      <c r="J341" s="11">
        <f t="shared" si="31"/>
        <v>0.2485</v>
      </c>
      <c r="K341" s="11">
        <v>173.9</v>
      </c>
      <c r="L341" s="10">
        <f t="shared" si="32"/>
        <v>0.14351991663075001</v>
      </c>
      <c r="M341">
        <f t="shared" si="33"/>
        <v>177</v>
      </c>
      <c r="N341">
        <f t="shared" si="34"/>
        <v>1</v>
      </c>
      <c r="O341">
        <f t="shared" si="35"/>
        <v>0.1</v>
      </c>
    </row>
    <row r="342" spans="1:15">
      <c r="A342" s="10" t="s">
        <v>68</v>
      </c>
      <c r="B342" s="10">
        <v>1400</v>
      </c>
      <c r="C342" s="60">
        <v>0.11479342100000001</v>
      </c>
      <c r="D342" s="11">
        <v>0.9</v>
      </c>
      <c r="E342" s="11">
        <v>48.29</v>
      </c>
      <c r="F342" s="11">
        <v>1.93</v>
      </c>
      <c r="G342" s="11">
        <v>0.497</v>
      </c>
      <c r="H342" s="10">
        <v>0</v>
      </c>
      <c r="I342" s="11">
        <f t="shared" si="30"/>
        <v>1.351</v>
      </c>
      <c r="J342" s="11">
        <f t="shared" si="31"/>
        <v>0.2485</v>
      </c>
      <c r="K342" s="11">
        <v>503.8</v>
      </c>
      <c r="L342" s="10">
        <f t="shared" si="32"/>
        <v>0.41575307250674998</v>
      </c>
      <c r="M342">
        <f t="shared" si="33"/>
        <v>513</v>
      </c>
      <c r="N342">
        <f t="shared" si="34"/>
        <v>2</v>
      </c>
      <c r="O342">
        <f t="shared" si="35"/>
        <v>0.3</v>
      </c>
    </row>
    <row r="343" spans="1:15">
      <c r="A343" s="10" t="s">
        <v>68</v>
      </c>
      <c r="B343" s="10">
        <v>1400</v>
      </c>
      <c r="C343" s="60">
        <v>1.3060741300000001</v>
      </c>
      <c r="D343" s="11">
        <v>0.88700000000000001</v>
      </c>
      <c r="E343" s="11">
        <v>48.29</v>
      </c>
      <c r="F343" s="11">
        <v>1.93</v>
      </c>
      <c r="G343" s="11">
        <v>0.497</v>
      </c>
      <c r="H343" s="10">
        <v>0</v>
      </c>
      <c r="I343" s="11">
        <f t="shared" si="30"/>
        <v>1.351</v>
      </c>
      <c r="J343" s="11">
        <f t="shared" si="31"/>
        <v>0.2485</v>
      </c>
      <c r="K343" s="11">
        <v>5648.4</v>
      </c>
      <c r="L343" s="10">
        <f t="shared" si="32"/>
        <v>4.6619478006116584</v>
      </c>
      <c r="M343">
        <f t="shared" si="33"/>
        <v>5750</v>
      </c>
      <c r="N343">
        <f t="shared" si="34"/>
        <v>17</v>
      </c>
      <c r="O343">
        <f t="shared" si="35"/>
        <v>3.2</v>
      </c>
    </row>
    <row r="344" spans="1:15">
      <c r="A344" s="10" t="s">
        <v>68</v>
      </c>
      <c r="B344" s="10">
        <v>1400</v>
      </c>
      <c r="C344" s="60">
        <v>7.6542811000000002E-2</v>
      </c>
      <c r="D344" s="11">
        <v>0.9</v>
      </c>
      <c r="E344" s="11">
        <v>48.29</v>
      </c>
      <c r="F344" s="11">
        <v>1.93</v>
      </c>
      <c r="G344" s="11">
        <v>0.497</v>
      </c>
      <c r="H344" s="10">
        <v>0</v>
      </c>
      <c r="I344" s="11">
        <f t="shared" si="30"/>
        <v>1.351</v>
      </c>
      <c r="J344" s="11">
        <f t="shared" si="31"/>
        <v>0.2485</v>
      </c>
      <c r="K344" s="11">
        <v>335.9</v>
      </c>
      <c r="L344" s="10">
        <f t="shared" si="32"/>
        <v>0.27721892573925</v>
      </c>
      <c r="M344">
        <f t="shared" si="33"/>
        <v>342</v>
      </c>
      <c r="N344">
        <f t="shared" si="34"/>
        <v>1</v>
      </c>
      <c r="O344">
        <f t="shared" si="35"/>
        <v>0.2</v>
      </c>
    </row>
    <row r="345" spans="1:15">
      <c r="A345" s="10" t="s">
        <v>68</v>
      </c>
      <c r="B345" s="10">
        <v>8140</v>
      </c>
      <c r="C345" s="60">
        <v>1.5446244E-2</v>
      </c>
      <c r="D345" s="11">
        <v>0.85</v>
      </c>
      <c r="E345" s="11">
        <v>48.29</v>
      </c>
      <c r="F345" s="11">
        <v>1.2</v>
      </c>
      <c r="G345" s="11">
        <v>0.48</v>
      </c>
      <c r="H345" s="10">
        <v>0</v>
      </c>
      <c r="I345" s="11">
        <f t="shared" si="30"/>
        <v>0.84</v>
      </c>
      <c r="J345" s="11">
        <f t="shared" si="31"/>
        <v>0.24</v>
      </c>
      <c r="K345" s="11">
        <v>64</v>
      </c>
      <c r="L345" s="10">
        <f t="shared" si="32"/>
        <v>5.2834521195499994E-2</v>
      </c>
      <c r="M345">
        <f t="shared" si="33"/>
        <v>65</v>
      </c>
      <c r="N345">
        <f t="shared" si="34"/>
        <v>0</v>
      </c>
      <c r="O345">
        <f t="shared" si="35"/>
        <v>0</v>
      </c>
    </row>
    <row r="346" spans="1:15">
      <c r="A346" s="10" t="s">
        <v>68</v>
      </c>
      <c r="B346" s="10">
        <v>5300</v>
      </c>
      <c r="C346" s="60">
        <v>2.3040063E-2</v>
      </c>
      <c r="D346" s="11">
        <v>0.5</v>
      </c>
      <c r="E346" s="11">
        <v>48.29</v>
      </c>
      <c r="F346" s="11">
        <v>0.6</v>
      </c>
      <c r="G346" s="11">
        <v>0.13500000000000001</v>
      </c>
      <c r="H346" s="10">
        <v>0</v>
      </c>
      <c r="I346" s="11">
        <f t="shared" ref="I346:I361" si="36">F346*0.7</f>
        <v>0.42</v>
      </c>
      <c r="J346" s="11">
        <f t="shared" ref="J346:J361" si="37">G346*0.5</f>
        <v>6.7500000000000004E-2</v>
      </c>
      <c r="K346" s="11">
        <v>56.2</v>
      </c>
      <c r="L346" s="10">
        <f t="shared" si="32"/>
        <v>4.6358526761249998E-2</v>
      </c>
      <c r="M346">
        <f t="shared" si="33"/>
        <v>57</v>
      </c>
      <c r="N346">
        <f t="shared" si="34"/>
        <v>0</v>
      </c>
      <c r="O346">
        <f t="shared" si="35"/>
        <v>0</v>
      </c>
    </row>
    <row r="347" spans="1:15">
      <c r="A347" s="10" t="s">
        <v>68</v>
      </c>
      <c r="B347" s="10">
        <v>5300</v>
      </c>
      <c r="C347" s="60">
        <v>1.57546E-4</v>
      </c>
      <c r="D347" s="11">
        <v>0.5</v>
      </c>
      <c r="E347" s="11">
        <v>48.29</v>
      </c>
      <c r="F347" s="11">
        <v>0.6</v>
      </c>
      <c r="G347" s="11">
        <v>0.13500000000000001</v>
      </c>
      <c r="H347" s="10">
        <v>0</v>
      </c>
      <c r="I347" s="11">
        <f t="shared" si="36"/>
        <v>0.42</v>
      </c>
      <c r="J347" s="11">
        <f t="shared" si="37"/>
        <v>6.7500000000000004E-2</v>
      </c>
      <c r="K347" s="11">
        <v>0.4</v>
      </c>
      <c r="L347" s="10">
        <f t="shared" si="32"/>
        <v>3.1699568083333332E-4</v>
      </c>
      <c r="M347">
        <f t="shared" si="33"/>
        <v>0</v>
      </c>
      <c r="N347">
        <f t="shared" si="34"/>
        <v>0</v>
      </c>
      <c r="O347">
        <f t="shared" si="35"/>
        <v>0</v>
      </c>
    </row>
    <row r="348" spans="1:15">
      <c r="A348" s="10" t="s">
        <v>68</v>
      </c>
      <c r="B348" s="10">
        <v>5300</v>
      </c>
      <c r="C348" s="60">
        <v>1.0571928E-2</v>
      </c>
      <c r="D348" s="11">
        <v>0.5</v>
      </c>
      <c r="E348" s="11">
        <v>48.29</v>
      </c>
      <c r="F348" s="11">
        <v>0.6</v>
      </c>
      <c r="G348" s="11">
        <v>0.13500000000000001</v>
      </c>
      <c r="H348" s="10">
        <v>0</v>
      </c>
      <c r="I348" s="11">
        <f t="shared" si="36"/>
        <v>0.42</v>
      </c>
      <c r="J348" s="11">
        <f t="shared" si="37"/>
        <v>6.7500000000000004E-2</v>
      </c>
      <c r="K348" s="11">
        <v>25.8</v>
      </c>
      <c r="L348" s="10">
        <f t="shared" si="32"/>
        <v>2.1271600129999998E-2</v>
      </c>
      <c r="M348">
        <f t="shared" si="33"/>
        <v>26</v>
      </c>
      <c r="N348">
        <f t="shared" si="34"/>
        <v>0</v>
      </c>
      <c r="O348">
        <f t="shared" si="35"/>
        <v>0</v>
      </c>
    </row>
    <row r="349" spans="1:15">
      <c r="A349" s="10" t="s">
        <v>68</v>
      </c>
      <c r="B349" s="10">
        <v>5300</v>
      </c>
      <c r="C349" s="60">
        <v>1.2753007E-2</v>
      </c>
      <c r="D349" s="11">
        <v>0.5</v>
      </c>
      <c r="E349" s="11">
        <v>48.29</v>
      </c>
      <c r="F349" s="11">
        <v>0.6</v>
      </c>
      <c r="G349" s="11">
        <v>0.13500000000000001</v>
      </c>
      <c r="H349" s="10">
        <v>0</v>
      </c>
      <c r="I349" s="11">
        <f t="shared" si="36"/>
        <v>0.42</v>
      </c>
      <c r="J349" s="11">
        <f t="shared" si="37"/>
        <v>6.7500000000000004E-2</v>
      </c>
      <c r="K349" s="11">
        <v>31.1</v>
      </c>
      <c r="L349" s="10">
        <f t="shared" si="32"/>
        <v>2.5660112834583332E-2</v>
      </c>
      <c r="M349">
        <f t="shared" si="33"/>
        <v>32</v>
      </c>
      <c r="N349">
        <f t="shared" si="34"/>
        <v>0</v>
      </c>
      <c r="O349">
        <f t="shared" si="35"/>
        <v>0</v>
      </c>
    </row>
    <row r="350" spans="1:15">
      <c r="A350" s="10" t="s">
        <v>68</v>
      </c>
      <c r="B350" s="10">
        <v>1400</v>
      </c>
      <c r="C350" s="60">
        <v>9.705534E-3</v>
      </c>
      <c r="D350" s="11">
        <v>0.9</v>
      </c>
      <c r="E350" s="11">
        <v>48.29</v>
      </c>
      <c r="F350" s="11">
        <v>1.93</v>
      </c>
      <c r="G350" s="11">
        <v>0.497</v>
      </c>
      <c r="H350" s="10">
        <v>0</v>
      </c>
      <c r="I350" s="11">
        <f t="shared" si="36"/>
        <v>1.351</v>
      </c>
      <c r="J350" s="11">
        <f t="shared" si="37"/>
        <v>0.2485</v>
      </c>
      <c r="K350" s="11">
        <v>42.6</v>
      </c>
      <c r="L350" s="10">
        <f t="shared" si="32"/>
        <v>3.5151017764499998E-2</v>
      </c>
      <c r="M350">
        <f t="shared" si="33"/>
        <v>43</v>
      </c>
      <c r="N350">
        <f t="shared" si="34"/>
        <v>0</v>
      </c>
      <c r="O350">
        <f t="shared" si="35"/>
        <v>0</v>
      </c>
    </row>
    <row r="351" spans="1:15">
      <c r="A351" s="10" t="s">
        <v>68</v>
      </c>
      <c r="B351" s="10">
        <v>5300</v>
      </c>
      <c r="C351" s="60">
        <v>9.1724052E-2</v>
      </c>
      <c r="D351" s="11">
        <v>0.5</v>
      </c>
      <c r="E351" s="11">
        <v>48.29</v>
      </c>
      <c r="F351" s="11">
        <v>0.6</v>
      </c>
      <c r="G351" s="11">
        <v>0.13500000000000001</v>
      </c>
      <c r="H351" s="10">
        <v>0</v>
      </c>
      <c r="I351" s="11">
        <f t="shared" si="36"/>
        <v>0.42</v>
      </c>
      <c r="J351" s="11">
        <f t="shared" si="37"/>
        <v>6.7500000000000004E-2</v>
      </c>
      <c r="K351" s="11">
        <v>223.6</v>
      </c>
      <c r="L351" s="10">
        <f t="shared" si="32"/>
        <v>0.18455643629499999</v>
      </c>
      <c r="M351">
        <f t="shared" si="33"/>
        <v>228</v>
      </c>
      <c r="N351">
        <f t="shared" si="34"/>
        <v>0</v>
      </c>
      <c r="O351">
        <f t="shared" si="35"/>
        <v>0</v>
      </c>
    </row>
    <row r="352" spans="1:15">
      <c r="A352" s="10" t="s">
        <v>68</v>
      </c>
      <c r="B352" s="10">
        <v>1100</v>
      </c>
      <c r="C352" s="60">
        <v>0.71708583999999997</v>
      </c>
      <c r="D352" s="11">
        <v>0.34200000000000003</v>
      </c>
      <c r="E352" s="11">
        <v>48.29</v>
      </c>
      <c r="F352" s="11">
        <v>1.85</v>
      </c>
      <c r="G352" s="11">
        <v>0.22</v>
      </c>
      <c r="H352" s="10">
        <v>0</v>
      </c>
      <c r="I352" s="11">
        <f t="shared" si="36"/>
        <v>1.2949999999999999</v>
      </c>
      <c r="J352" s="11">
        <f t="shared" si="37"/>
        <v>0.11</v>
      </c>
      <c r="K352" s="11">
        <v>8032.1</v>
      </c>
      <c r="L352" s="10">
        <f t="shared" si="32"/>
        <v>0.98690014358760003</v>
      </c>
      <c r="M352">
        <f t="shared" si="33"/>
        <v>1217</v>
      </c>
      <c r="N352">
        <f t="shared" si="34"/>
        <v>3</v>
      </c>
      <c r="O352">
        <f t="shared" si="35"/>
        <v>0.3</v>
      </c>
    </row>
    <row r="353" spans="1:15">
      <c r="A353" s="10" t="s">
        <v>68</v>
      </c>
      <c r="B353" s="10">
        <v>1100</v>
      </c>
      <c r="C353" s="60">
        <v>3.6927847E-2</v>
      </c>
      <c r="D353" s="11">
        <v>0.34200000000000003</v>
      </c>
      <c r="E353" s="11">
        <v>48.29</v>
      </c>
      <c r="F353" s="11">
        <v>1.85</v>
      </c>
      <c r="G353" s="11">
        <v>0.22</v>
      </c>
      <c r="H353" s="10">
        <v>0</v>
      </c>
      <c r="I353" s="11">
        <f t="shared" si="36"/>
        <v>1.2949999999999999</v>
      </c>
      <c r="J353" s="11">
        <f t="shared" si="37"/>
        <v>0.11</v>
      </c>
      <c r="K353" s="11">
        <v>61.6</v>
      </c>
      <c r="L353" s="10">
        <f t="shared" si="32"/>
        <v>5.0822503351455002E-2</v>
      </c>
      <c r="M353">
        <f t="shared" si="33"/>
        <v>63</v>
      </c>
      <c r="N353">
        <f t="shared" si="34"/>
        <v>0</v>
      </c>
      <c r="O353">
        <f t="shared" si="35"/>
        <v>0</v>
      </c>
    </row>
    <row r="354" spans="1:15">
      <c r="A354" s="10" t="s">
        <v>68</v>
      </c>
      <c r="B354" s="10">
        <v>1100</v>
      </c>
      <c r="C354" s="60">
        <v>7.7115982E-2</v>
      </c>
      <c r="D354" s="11">
        <v>0.34200000000000003</v>
      </c>
      <c r="E354" s="11">
        <v>48.29</v>
      </c>
      <c r="F354" s="11">
        <v>1.85</v>
      </c>
      <c r="G354" s="11">
        <v>0.22</v>
      </c>
      <c r="H354" s="10">
        <v>0</v>
      </c>
      <c r="I354" s="11">
        <f t="shared" si="36"/>
        <v>1.2949999999999999</v>
      </c>
      <c r="J354" s="11">
        <f t="shared" si="37"/>
        <v>0.11</v>
      </c>
      <c r="K354" s="11">
        <v>128.6</v>
      </c>
      <c r="L354" s="10">
        <f t="shared" si="32"/>
        <v>0.10613202696723001</v>
      </c>
      <c r="M354">
        <f t="shared" si="33"/>
        <v>131</v>
      </c>
      <c r="N354">
        <f t="shared" si="34"/>
        <v>0</v>
      </c>
      <c r="O354">
        <f t="shared" si="35"/>
        <v>0</v>
      </c>
    </row>
    <row r="355" spans="1:15">
      <c r="A355" s="10" t="s">
        <v>68</v>
      </c>
      <c r="B355" s="10">
        <v>8140</v>
      </c>
      <c r="C355" s="60">
        <v>0.123324989</v>
      </c>
      <c r="D355" s="11">
        <v>0.70299999999999996</v>
      </c>
      <c r="E355" s="11">
        <v>48.29</v>
      </c>
      <c r="F355" s="11">
        <v>1.2</v>
      </c>
      <c r="G355" s="11">
        <v>0.48</v>
      </c>
      <c r="H355" s="10">
        <v>0</v>
      </c>
      <c r="I355" s="11">
        <f t="shared" si="36"/>
        <v>0.84</v>
      </c>
      <c r="J355" s="11">
        <f t="shared" si="37"/>
        <v>0.24</v>
      </c>
      <c r="K355" s="11">
        <v>754.5</v>
      </c>
      <c r="L355" s="10">
        <f t="shared" si="32"/>
        <v>0.34888505786028579</v>
      </c>
      <c r="M355">
        <f t="shared" si="33"/>
        <v>430</v>
      </c>
      <c r="N355">
        <f t="shared" si="34"/>
        <v>1</v>
      </c>
      <c r="O355">
        <f t="shared" si="35"/>
        <v>0.2</v>
      </c>
    </row>
    <row r="356" spans="1:15">
      <c r="A356" s="10" t="s">
        <v>68</v>
      </c>
      <c r="B356" s="10">
        <v>1100</v>
      </c>
      <c r="C356" s="60">
        <v>2.6485097999999999E-2</v>
      </c>
      <c r="D356" s="11">
        <v>0.34200000000000003</v>
      </c>
      <c r="E356" s="11">
        <v>48.29</v>
      </c>
      <c r="F356" s="11">
        <v>1.85</v>
      </c>
      <c r="G356" s="11">
        <v>0.22</v>
      </c>
      <c r="H356" s="10">
        <v>0</v>
      </c>
      <c r="I356" s="11">
        <f t="shared" si="36"/>
        <v>1.2949999999999999</v>
      </c>
      <c r="J356" s="11">
        <f t="shared" si="37"/>
        <v>0.11</v>
      </c>
      <c r="K356" s="11">
        <v>44.8</v>
      </c>
      <c r="L356" s="10">
        <f t="shared" si="32"/>
        <v>3.645051339897E-2</v>
      </c>
      <c r="M356">
        <f t="shared" si="33"/>
        <v>45</v>
      </c>
      <c r="N356">
        <f t="shared" si="34"/>
        <v>0</v>
      </c>
      <c r="O356">
        <f t="shared" si="35"/>
        <v>0</v>
      </c>
    </row>
    <row r="357" spans="1:15">
      <c r="A357" s="10" t="s">
        <v>68</v>
      </c>
      <c r="B357" s="10">
        <v>1100</v>
      </c>
      <c r="C357" s="60">
        <v>3.7857791000000002E-2</v>
      </c>
      <c r="D357" s="11">
        <v>0.34200000000000003</v>
      </c>
      <c r="E357" s="11">
        <v>48.29</v>
      </c>
      <c r="F357" s="11">
        <v>1.85</v>
      </c>
      <c r="G357" s="11">
        <v>0.22</v>
      </c>
      <c r="H357" s="10">
        <v>0</v>
      </c>
      <c r="I357" s="11">
        <f t="shared" si="36"/>
        <v>1.2949999999999999</v>
      </c>
      <c r="J357" s="11">
        <f t="shared" si="37"/>
        <v>0.11</v>
      </c>
      <c r="K357" s="11">
        <v>63.1</v>
      </c>
      <c r="L357" s="10">
        <f t="shared" si="32"/>
        <v>5.2102352730615004E-2</v>
      </c>
      <c r="M357">
        <f t="shared" si="33"/>
        <v>64</v>
      </c>
      <c r="N357">
        <f t="shared" si="34"/>
        <v>0</v>
      </c>
      <c r="O357">
        <f t="shared" si="35"/>
        <v>0</v>
      </c>
    </row>
    <row r="358" spans="1:15">
      <c r="A358" s="10" t="s">
        <v>68</v>
      </c>
      <c r="B358" s="10">
        <v>1100</v>
      </c>
      <c r="C358" s="60">
        <v>0.317307389</v>
      </c>
      <c r="D358" s="11">
        <v>0.34200000000000003</v>
      </c>
      <c r="E358" s="11">
        <v>48.29</v>
      </c>
      <c r="F358" s="11">
        <v>1.85</v>
      </c>
      <c r="G358" s="11">
        <v>0.22</v>
      </c>
      <c r="H358" s="10">
        <v>0</v>
      </c>
      <c r="I358" s="11">
        <f t="shared" si="36"/>
        <v>1.2949999999999999</v>
      </c>
      <c r="J358" s="11">
        <f t="shared" si="37"/>
        <v>0.11</v>
      </c>
      <c r="K358" s="11">
        <v>2390.1999999999998</v>
      </c>
      <c r="L358" s="10">
        <f t="shared" si="32"/>
        <v>0.43669905372208501</v>
      </c>
      <c r="M358">
        <f t="shared" si="33"/>
        <v>539</v>
      </c>
      <c r="N358">
        <f t="shared" si="34"/>
        <v>2</v>
      </c>
      <c r="O358">
        <f t="shared" si="35"/>
        <v>0.1</v>
      </c>
    </row>
    <row r="359" spans="1:15">
      <c r="A359" s="10" t="s">
        <v>68</v>
      </c>
      <c r="B359" s="10">
        <v>1100</v>
      </c>
      <c r="C359" s="60">
        <v>4.6992800000000001E-2</v>
      </c>
      <c r="D359" s="11">
        <v>0.34200000000000003</v>
      </c>
      <c r="E359" s="11">
        <v>48.29</v>
      </c>
      <c r="F359" s="11">
        <v>1.85</v>
      </c>
      <c r="G359" s="11">
        <v>0.22</v>
      </c>
      <c r="H359" s="10">
        <v>0</v>
      </c>
      <c r="I359" s="11">
        <f t="shared" si="36"/>
        <v>1.2949999999999999</v>
      </c>
      <c r="J359" s="11">
        <f t="shared" si="37"/>
        <v>0.11</v>
      </c>
      <c r="K359" s="11">
        <v>78.400000000000006</v>
      </c>
      <c r="L359" s="10">
        <f t="shared" si="32"/>
        <v>6.4674545892000002E-2</v>
      </c>
      <c r="M359">
        <f t="shared" si="33"/>
        <v>80</v>
      </c>
      <c r="N359">
        <f t="shared" si="34"/>
        <v>0</v>
      </c>
      <c r="O359">
        <f t="shared" si="35"/>
        <v>0</v>
      </c>
    </row>
    <row r="360" spans="1:15">
      <c r="A360" s="10" t="s">
        <v>68</v>
      </c>
      <c r="B360" s="10">
        <v>1100</v>
      </c>
      <c r="C360" s="60">
        <v>1.4034471999999999E-2</v>
      </c>
      <c r="D360" s="11">
        <v>0.34200000000000003</v>
      </c>
      <c r="E360" s="11">
        <v>48.29</v>
      </c>
      <c r="F360" s="11">
        <v>1.85</v>
      </c>
      <c r="G360" s="11">
        <v>0.22</v>
      </c>
      <c r="H360" s="10">
        <v>0</v>
      </c>
      <c r="I360" s="11">
        <f t="shared" si="36"/>
        <v>1.2949999999999999</v>
      </c>
      <c r="J360" s="11">
        <f t="shared" si="37"/>
        <v>0.11</v>
      </c>
      <c r="K360" s="11">
        <v>23.4</v>
      </c>
      <c r="L360" s="10">
        <f t="shared" si="32"/>
        <v>1.9315152607079999E-2</v>
      </c>
      <c r="M360">
        <f t="shared" si="33"/>
        <v>24</v>
      </c>
      <c r="N360">
        <f t="shared" si="34"/>
        <v>0</v>
      </c>
      <c r="O360">
        <f t="shared" si="35"/>
        <v>0</v>
      </c>
    </row>
    <row r="361" spans="1:15">
      <c r="A361" s="10" t="s">
        <v>68</v>
      </c>
      <c r="B361" s="10">
        <v>1100</v>
      </c>
      <c r="C361" s="60">
        <v>0.21333600699999999</v>
      </c>
      <c r="D361" s="11">
        <v>0.34200000000000003</v>
      </c>
      <c r="E361" s="11">
        <v>48.29</v>
      </c>
      <c r="F361" s="11">
        <v>1.85</v>
      </c>
      <c r="G361" s="11">
        <v>0.22</v>
      </c>
      <c r="H361" s="10">
        <v>0</v>
      </c>
      <c r="I361" s="11">
        <f t="shared" si="36"/>
        <v>1.2949999999999999</v>
      </c>
      <c r="J361" s="11">
        <f t="shared" si="37"/>
        <v>0.11</v>
      </c>
      <c r="K361" s="11">
        <v>355.7</v>
      </c>
      <c r="L361" s="10">
        <f t="shared" si="32"/>
        <v>0.29360687967385501</v>
      </c>
      <c r="M361">
        <f t="shared" si="33"/>
        <v>362</v>
      </c>
      <c r="N361">
        <f t="shared" si="34"/>
        <v>1</v>
      </c>
      <c r="O361">
        <f t="shared" si="35"/>
        <v>0.1</v>
      </c>
    </row>
    <row r="362" spans="1:15">
      <c r="C362" s="60">
        <f>SUM(C2:C361)</f>
        <v>457.68899871900015</v>
      </c>
      <c r="L362" s="10">
        <f>SUM(L230:L361)</f>
        <v>149.70883017207143</v>
      </c>
      <c r="N362">
        <f>SUM(N2:N361)</f>
        <v>1655</v>
      </c>
      <c r="O362">
        <f>SUM(O2:O361)</f>
        <v>213.99999999999955</v>
      </c>
    </row>
  </sheetData>
  <sortState ref="A2:L362">
    <sortCondition descending="1" ref="L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537"/>
  <sheetViews>
    <sheetView workbookViewId="0">
      <pane ySplit="1" topLeftCell="A3510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8.5703125" style="10" bestFit="1" customWidth="1"/>
    <col min="3" max="3" width="15.7109375" style="60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8.85546875" style="11" bestFit="1" customWidth="1"/>
    <col min="12" max="12" width="13" customWidth="1"/>
    <col min="13" max="13" width="13.7109375" customWidth="1"/>
  </cols>
  <sheetData>
    <row r="1" spans="1:15" ht="25.5">
      <c r="A1" s="10" t="s">
        <v>67</v>
      </c>
      <c r="B1" s="10" t="s">
        <v>50</v>
      </c>
      <c r="C1" s="60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11" t="s">
        <v>147</v>
      </c>
      <c r="J1" s="11" t="s">
        <v>148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10" t="s">
        <v>68</v>
      </c>
      <c r="B2" s="10">
        <v>4110</v>
      </c>
      <c r="C2" s="60">
        <v>4.8485979999999998E-2</v>
      </c>
      <c r="D2" s="11">
        <v>0.41299999999999998</v>
      </c>
      <c r="E2" s="11">
        <v>48.29</v>
      </c>
      <c r="F2" s="11">
        <v>0.7</v>
      </c>
      <c r="G2" s="11">
        <v>0.09</v>
      </c>
      <c r="H2" s="10">
        <v>1</v>
      </c>
      <c r="I2" s="11">
        <f>F2</f>
        <v>0.7</v>
      </c>
      <c r="J2" s="11">
        <f>G2</f>
        <v>0.09</v>
      </c>
      <c r="K2" s="11">
        <v>44945.1</v>
      </c>
      <c r="L2" s="10">
        <f>E2*D2*C2/12</f>
        <v>8.0582769445383326E-2</v>
      </c>
      <c r="M2">
        <f>ROUND(E2*D2*C2*102.79,0)</f>
        <v>99</v>
      </c>
      <c r="N2">
        <f>ROUND(I2*M2*0.002205,0)</f>
        <v>0</v>
      </c>
      <c r="O2">
        <f>ROUND(J2*M2*0.002205,1)</f>
        <v>0</v>
      </c>
    </row>
    <row r="3" spans="1:15">
      <c r="A3" s="10" t="s">
        <v>68</v>
      </c>
      <c r="B3" s="10">
        <v>4110</v>
      </c>
      <c r="C3" s="60">
        <v>2.4293705559999998</v>
      </c>
      <c r="D3" s="11">
        <v>0.41299999999999998</v>
      </c>
      <c r="E3" s="11">
        <v>48.29</v>
      </c>
      <c r="F3" s="11">
        <v>0.7</v>
      </c>
      <c r="G3" s="11">
        <v>0.09</v>
      </c>
      <c r="H3" s="10">
        <v>1</v>
      </c>
      <c r="I3" s="11">
        <f t="shared" ref="I3:I66" si="0">F3</f>
        <v>0.7</v>
      </c>
      <c r="J3" s="11">
        <f t="shared" ref="J3:J66" si="1">G3</f>
        <v>0.09</v>
      </c>
      <c r="K3" s="11">
        <v>42317.4</v>
      </c>
      <c r="L3" s="10">
        <f t="shared" ref="L3:L66" si="2">E3*D3*C3/12</f>
        <v>4.0375673011363427</v>
      </c>
      <c r="M3">
        <f t="shared" ref="M3:M66" si="3">ROUND(E3*D3*C3*102.79,0)</f>
        <v>4980</v>
      </c>
      <c r="N3">
        <f t="shared" ref="N3:N66" si="4">ROUND(I3*M3*0.002205,0)</f>
        <v>8</v>
      </c>
      <c r="O3">
        <f t="shared" ref="O3:O66" si="5">ROUND(J3*M3*0.002205,1)</f>
        <v>1</v>
      </c>
    </row>
    <row r="4" spans="1:15">
      <c r="A4" s="10" t="s">
        <v>68</v>
      </c>
      <c r="B4" s="10">
        <v>4110</v>
      </c>
      <c r="C4" s="60">
        <v>0.98804469299999997</v>
      </c>
      <c r="D4" s="11">
        <v>0.41299999999999998</v>
      </c>
      <c r="E4" s="11">
        <v>48.29</v>
      </c>
      <c r="F4" s="11">
        <v>0.7</v>
      </c>
      <c r="G4" s="11">
        <v>0.09</v>
      </c>
      <c r="H4" s="10">
        <v>1</v>
      </c>
      <c r="I4" s="11">
        <f t="shared" si="0"/>
        <v>0.7</v>
      </c>
      <c r="J4" s="11">
        <f t="shared" si="1"/>
        <v>0.09</v>
      </c>
      <c r="K4" s="11">
        <v>10543.7</v>
      </c>
      <c r="L4" s="10">
        <f t="shared" si="2"/>
        <v>1.6421113422427174</v>
      </c>
      <c r="M4">
        <f t="shared" si="3"/>
        <v>2026</v>
      </c>
      <c r="N4">
        <f t="shared" si="4"/>
        <v>3</v>
      </c>
      <c r="O4">
        <f t="shared" si="5"/>
        <v>0.4</v>
      </c>
    </row>
    <row r="5" spans="1:15">
      <c r="A5" s="10" t="s">
        <v>68</v>
      </c>
      <c r="B5" s="10">
        <v>4110</v>
      </c>
      <c r="C5" s="60">
        <v>2.2252683999999998E-2</v>
      </c>
      <c r="D5" s="11">
        <v>0.41299999999999998</v>
      </c>
      <c r="E5" s="11">
        <v>48.29</v>
      </c>
      <c r="F5" s="11">
        <v>0.7</v>
      </c>
      <c r="G5" s="11">
        <v>0.09</v>
      </c>
      <c r="H5" s="10">
        <v>1</v>
      </c>
      <c r="I5" s="11">
        <f t="shared" si="0"/>
        <v>0.7</v>
      </c>
      <c r="J5" s="11">
        <f t="shared" si="1"/>
        <v>0.09</v>
      </c>
      <c r="K5" s="11">
        <v>538.20000000000005</v>
      </c>
      <c r="L5" s="10">
        <f t="shared" si="2"/>
        <v>3.6983534298223326E-2</v>
      </c>
      <c r="M5">
        <f t="shared" si="3"/>
        <v>46</v>
      </c>
      <c r="N5">
        <f t="shared" si="4"/>
        <v>0</v>
      </c>
      <c r="O5">
        <f t="shared" si="5"/>
        <v>0</v>
      </c>
    </row>
    <row r="6" spans="1:15">
      <c r="A6" s="10" t="s">
        <v>68</v>
      </c>
      <c r="B6" s="10">
        <v>1100</v>
      </c>
      <c r="C6" s="60">
        <v>4.0240247829999998</v>
      </c>
      <c r="D6" s="11">
        <v>0.34200000000000003</v>
      </c>
      <c r="E6" s="11">
        <v>48.29</v>
      </c>
      <c r="F6" s="11">
        <v>1.85</v>
      </c>
      <c r="G6" s="11">
        <v>0.22</v>
      </c>
      <c r="H6" s="10">
        <v>1</v>
      </c>
      <c r="I6" s="11">
        <f t="shared" si="0"/>
        <v>1.85</v>
      </c>
      <c r="J6" s="11">
        <f t="shared" si="1"/>
        <v>0.22</v>
      </c>
      <c r="K6" s="11">
        <v>6204.5</v>
      </c>
      <c r="L6" s="10">
        <f t="shared" si="2"/>
        <v>5.5381244679754955</v>
      </c>
      <c r="M6">
        <f t="shared" si="3"/>
        <v>6831</v>
      </c>
      <c r="N6">
        <f t="shared" si="4"/>
        <v>28</v>
      </c>
      <c r="O6">
        <f t="shared" si="5"/>
        <v>3.3</v>
      </c>
    </row>
    <row r="7" spans="1:15">
      <c r="A7" s="10" t="s">
        <v>68</v>
      </c>
      <c r="B7" s="10">
        <v>1100</v>
      </c>
      <c r="C7" s="60">
        <v>5.7574445000000002E-2</v>
      </c>
      <c r="D7" s="11">
        <v>0.34200000000000003</v>
      </c>
      <c r="E7" s="11">
        <v>48.29</v>
      </c>
      <c r="F7" s="11">
        <v>1.85</v>
      </c>
      <c r="G7" s="11">
        <v>0.22</v>
      </c>
      <c r="H7" s="10">
        <v>1</v>
      </c>
      <c r="I7" s="11">
        <f t="shared" si="0"/>
        <v>1.85</v>
      </c>
      <c r="J7" s="11">
        <f t="shared" si="1"/>
        <v>0.22</v>
      </c>
      <c r="K7" s="11">
        <v>77.7</v>
      </c>
      <c r="L7" s="10">
        <f t="shared" si="2"/>
        <v>7.9237693547925009E-2</v>
      </c>
      <c r="M7">
        <f t="shared" si="3"/>
        <v>98</v>
      </c>
      <c r="N7">
        <f t="shared" si="4"/>
        <v>0</v>
      </c>
      <c r="O7">
        <f t="shared" si="5"/>
        <v>0</v>
      </c>
    </row>
    <row r="8" spans="1:15">
      <c r="A8" s="10" t="s">
        <v>68</v>
      </c>
      <c r="B8" s="10">
        <v>8320</v>
      </c>
      <c r="C8" s="60">
        <v>5.8329999999999999E-6</v>
      </c>
      <c r="D8" s="11">
        <v>0.21</v>
      </c>
      <c r="E8" s="11">
        <v>48.29</v>
      </c>
      <c r="F8" s="11">
        <v>1.25</v>
      </c>
      <c r="G8" s="11">
        <v>7.5999999999999998E-2</v>
      </c>
      <c r="H8" s="10">
        <v>1</v>
      </c>
      <c r="I8" s="11">
        <f t="shared" si="0"/>
        <v>1.25</v>
      </c>
      <c r="J8" s="11">
        <f t="shared" si="1"/>
        <v>7.5999999999999998E-2</v>
      </c>
      <c r="K8" s="11">
        <v>0</v>
      </c>
      <c r="L8" s="10">
        <f t="shared" si="2"/>
        <v>4.9293224749999999E-6</v>
      </c>
      <c r="M8">
        <f t="shared" si="3"/>
        <v>0</v>
      </c>
      <c r="N8">
        <f t="shared" si="4"/>
        <v>0</v>
      </c>
      <c r="O8">
        <f t="shared" si="5"/>
        <v>0</v>
      </c>
    </row>
    <row r="9" spans="1:15">
      <c r="A9" s="10" t="s">
        <v>68</v>
      </c>
      <c r="B9" s="10">
        <v>2110</v>
      </c>
      <c r="C9" s="60">
        <v>1.0425832079999999</v>
      </c>
      <c r="D9" s="11">
        <v>0.40500000000000003</v>
      </c>
      <c r="E9" s="11">
        <v>48.29</v>
      </c>
      <c r="F9" s="11">
        <v>2.7</v>
      </c>
      <c r="G9" s="11">
        <v>0.57599999999999996</v>
      </c>
      <c r="H9" s="10">
        <v>1</v>
      </c>
      <c r="I9" s="11">
        <f t="shared" si="0"/>
        <v>2.7</v>
      </c>
      <c r="J9" s="11">
        <f t="shared" si="1"/>
        <v>0.57599999999999996</v>
      </c>
      <c r="K9" s="11">
        <v>1667.3</v>
      </c>
      <c r="L9" s="10">
        <f t="shared" si="2"/>
        <v>1.6991890801082998</v>
      </c>
      <c r="M9">
        <f t="shared" si="3"/>
        <v>2096</v>
      </c>
      <c r="N9">
        <f t="shared" si="4"/>
        <v>12</v>
      </c>
      <c r="O9">
        <f t="shared" si="5"/>
        <v>2.7</v>
      </c>
    </row>
    <row r="10" spans="1:15">
      <c r="A10" s="10" t="s">
        <v>68</v>
      </c>
      <c r="B10" s="10">
        <v>3200</v>
      </c>
      <c r="C10" s="60">
        <v>0.274119469</v>
      </c>
      <c r="D10" s="11">
        <v>0.4</v>
      </c>
      <c r="E10" s="11">
        <v>48.29</v>
      </c>
      <c r="F10" s="11">
        <v>1.2</v>
      </c>
      <c r="G10" s="11">
        <v>6.4000000000000001E-2</v>
      </c>
      <c r="H10" s="10">
        <v>1</v>
      </c>
      <c r="I10" s="11">
        <f t="shared" si="0"/>
        <v>1.2</v>
      </c>
      <c r="J10" s="11">
        <f t="shared" si="1"/>
        <v>6.4000000000000001E-2</v>
      </c>
      <c r="K10" s="11">
        <v>141.6</v>
      </c>
      <c r="L10" s="10">
        <f t="shared" si="2"/>
        <v>0.44124097193366674</v>
      </c>
      <c r="M10">
        <f t="shared" si="3"/>
        <v>544</v>
      </c>
      <c r="N10">
        <f t="shared" si="4"/>
        <v>1</v>
      </c>
      <c r="O10">
        <f t="shared" si="5"/>
        <v>0.1</v>
      </c>
    </row>
    <row r="11" spans="1:15">
      <c r="A11" s="10" t="s">
        <v>68</v>
      </c>
      <c r="B11" s="10">
        <v>6460</v>
      </c>
      <c r="C11" s="60">
        <v>5.9729347000000002E-2</v>
      </c>
      <c r="D11" s="11">
        <v>0.30299999999999999</v>
      </c>
      <c r="E11" s="11">
        <v>48.29</v>
      </c>
      <c r="F11" s="11">
        <v>0</v>
      </c>
      <c r="G11" s="11">
        <v>0</v>
      </c>
      <c r="H11" s="10">
        <v>1</v>
      </c>
      <c r="I11" s="11">
        <f t="shared" si="0"/>
        <v>0</v>
      </c>
      <c r="J11" s="11">
        <f t="shared" si="1"/>
        <v>0</v>
      </c>
      <c r="K11" s="11">
        <v>71.5</v>
      </c>
      <c r="L11" s="10">
        <f t="shared" si="2"/>
        <v>7.2829336707407502E-2</v>
      </c>
      <c r="M11">
        <f t="shared" si="3"/>
        <v>90</v>
      </c>
      <c r="N11">
        <f t="shared" si="4"/>
        <v>0</v>
      </c>
      <c r="O11">
        <f t="shared" si="5"/>
        <v>0</v>
      </c>
    </row>
    <row r="12" spans="1:15">
      <c r="A12" s="10" t="s">
        <v>68</v>
      </c>
      <c r="B12" s="10">
        <v>6460</v>
      </c>
      <c r="C12" s="60">
        <v>0.13569899899999999</v>
      </c>
      <c r="D12" s="11">
        <v>0.30299999999999999</v>
      </c>
      <c r="E12" s="11">
        <v>48.29</v>
      </c>
      <c r="F12" s="11">
        <v>0</v>
      </c>
      <c r="G12" s="11">
        <v>0</v>
      </c>
      <c r="H12" s="10">
        <v>1</v>
      </c>
      <c r="I12" s="11">
        <f t="shared" si="0"/>
        <v>0</v>
      </c>
      <c r="J12" s="11">
        <f t="shared" si="1"/>
        <v>0</v>
      </c>
      <c r="K12" s="11">
        <v>53.1</v>
      </c>
      <c r="L12" s="10">
        <f t="shared" si="2"/>
        <v>0.16546084270817749</v>
      </c>
      <c r="M12">
        <f t="shared" si="3"/>
        <v>204</v>
      </c>
      <c r="N12">
        <f t="shared" si="4"/>
        <v>0</v>
      </c>
      <c r="O12">
        <f t="shared" si="5"/>
        <v>0</v>
      </c>
    </row>
    <row r="13" spans="1:15">
      <c r="A13" s="10" t="s">
        <v>68</v>
      </c>
      <c r="B13" s="10">
        <v>6410</v>
      </c>
      <c r="C13" s="60">
        <v>5.0185747000000003E-2</v>
      </c>
      <c r="D13" s="11">
        <v>0.30299999999999999</v>
      </c>
      <c r="E13" s="11">
        <v>48.29</v>
      </c>
      <c r="F13" s="11">
        <v>0</v>
      </c>
      <c r="G13" s="11">
        <v>0</v>
      </c>
      <c r="H13" s="10">
        <v>1</v>
      </c>
      <c r="I13" s="11">
        <f t="shared" si="0"/>
        <v>0</v>
      </c>
      <c r="J13" s="11">
        <f t="shared" si="1"/>
        <v>0</v>
      </c>
      <c r="K13" s="11">
        <v>19.600000000000001</v>
      </c>
      <c r="L13" s="10">
        <f t="shared" si="2"/>
        <v>6.11926104964075E-2</v>
      </c>
      <c r="M13">
        <f t="shared" si="3"/>
        <v>75</v>
      </c>
      <c r="N13">
        <f t="shared" si="4"/>
        <v>0</v>
      </c>
      <c r="O13">
        <f t="shared" si="5"/>
        <v>0</v>
      </c>
    </row>
    <row r="14" spans="1:15">
      <c r="A14" s="10" t="s">
        <v>68</v>
      </c>
      <c r="B14" s="10">
        <v>6430</v>
      </c>
      <c r="C14" s="60">
        <v>4.4407742E-2</v>
      </c>
      <c r="D14" s="11">
        <v>0.30299999999999999</v>
      </c>
      <c r="E14" s="11">
        <v>48.29</v>
      </c>
      <c r="F14" s="11">
        <v>0</v>
      </c>
      <c r="G14" s="11">
        <v>0</v>
      </c>
      <c r="H14" s="10">
        <v>1</v>
      </c>
      <c r="I14" s="11">
        <f t="shared" si="0"/>
        <v>0</v>
      </c>
      <c r="J14" s="11">
        <f t="shared" si="1"/>
        <v>0</v>
      </c>
      <c r="K14" s="11">
        <v>17.399999999999999</v>
      </c>
      <c r="L14" s="10">
        <f t="shared" si="2"/>
        <v>5.4147358994794996E-2</v>
      </c>
      <c r="M14">
        <f t="shared" si="3"/>
        <v>67</v>
      </c>
      <c r="N14">
        <f t="shared" si="4"/>
        <v>0</v>
      </c>
      <c r="O14">
        <f t="shared" si="5"/>
        <v>0</v>
      </c>
    </row>
    <row r="15" spans="1:15">
      <c r="A15" s="10" t="s">
        <v>68</v>
      </c>
      <c r="B15" s="10">
        <v>6430</v>
      </c>
      <c r="C15" s="60">
        <v>0.26142175600000001</v>
      </c>
      <c r="D15" s="11">
        <v>0.30299999999999999</v>
      </c>
      <c r="E15" s="11">
        <v>48.29</v>
      </c>
      <c r="F15" s="11">
        <v>0</v>
      </c>
      <c r="G15" s="11">
        <v>0</v>
      </c>
      <c r="H15" s="10">
        <v>1</v>
      </c>
      <c r="I15" s="11">
        <f t="shared" si="0"/>
        <v>0</v>
      </c>
      <c r="J15" s="11">
        <f t="shared" si="1"/>
        <v>0</v>
      </c>
      <c r="K15" s="11">
        <v>102.3</v>
      </c>
      <c r="L15" s="10">
        <f t="shared" si="2"/>
        <v>0.31875742908030996</v>
      </c>
      <c r="M15">
        <f t="shared" si="3"/>
        <v>393</v>
      </c>
      <c r="N15">
        <f t="shared" si="4"/>
        <v>0</v>
      </c>
      <c r="O15">
        <f t="shared" si="5"/>
        <v>0</v>
      </c>
    </row>
    <row r="16" spans="1:15">
      <c r="A16" s="10" t="s">
        <v>68</v>
      </c>
      <c r="B16" s="10">
        <v>6460</v>
      </c>
      <c r="C16" s="60">
        <v>2.5626913000000001E-2</v>
      </c>
      <c r="D16" s="11">
        <v>0.30299999999999999</v>
      </c>
      <c r="E16" s="11">
        <v>48.29</v>
      </c>
      <c r="F16" s="11">
        <v>0</v>
      </c>
      <c r="G16" s="11">
        <v>0</v>
      </c>
      <c r="H16" s="10">
        <v>1</v>
      </c>
      <c r="I16" s="11">
        <f t="shared" si="0"/>
        <v>0</v>
      </c>
      <c r="J16" s="11">
        <f t="shared" si="1"/>
        <v>0</v>
      </c>
      <c r="K16" s="11">
        <v>10</v>
      </c>
      <c r="L16" s="10">
        <f t="shared" si="2"/>
        <v>3.1247471626442497E-2</v>
      </c>
      <c r="M16">
        <f t="shared" si="3"/>
        <v>39</v>
      </c>
      <c r="N16">
        <f t="shared" si="4"/>
        <v>0</v>
      </c>
      <c r="O16">
        <f t="shared" si="5"/>
        <v>0</v>
      </c>
    </row>
    <row r="17" spans="1:15">
      <c r="A17" s="10" t="s">
        <v>68</v>
      </c>
      <c r="B17" s="10">
        <v>6460</v>
      </c>
      <c r="C17" s="60">
        <v>0.32948630600000001</v>
      </c>
      <c r="D17" s="11">
        <v>0.30299999999999999</v>
      </c>
      <c r="E17" s="11">
        <v>48.29</v>
      </c>
      <c r="F17" s="11">
        <v>0</v>
      </c>
      <c r="G17" s="11">
        <v>0</v>
      </c>
      <c r="H17" s="10">
        <v>1</v>
      </c>
      <c r="I17" s="11">
        <f t="shared" si="0"/>
        <v>0</v>
      </c>
      <c r="J17" s="11">
        <f t="shared" si="1"/>
        <v>0</v>
      </c>
      <c r="K17" s="11">
        <v>128.9</v>
      </c>
      <c r="L17" s="10">
        <f t="shared" si="2"/>
        <v>0.40175006634768495</v>
      </c>
      <c r="M17">
        <f t="shared" si="3"/>
        <v>496</v>
      </c>
      <c r="N17">
        <f t="shared" si="4"/>
        <v>0</v>
      </c>
      <c r="O17">
        <f t="shared" si="5"/>
        <v>0</v>
      </c>
    </row>
    <row r="18" spans="1:15">
      <c r="A18" s="10" t="s">
        <v>68</v>
      </c>
      <c r="B18" s="10">
        <v>4110</v>
      </c>
      <c r="C18" s="60">
        <v>0.40670924800000002</v>
      </c>
      <c r="D18" s="11">
        <v>0.41299999999999998</v>
      </c>
      <c r="E18" s="11">
        <v>48.29</v>
      </c>
      <c r="F18" s="11">
        <v>0.7</v>
      </c>
      <c r="G18" s="11">
        <v>0.09</v>
      </c>
      <c r="H18" s="10">
        <v>1</v>
      </c>
      <c r="I18" s="11">
        <f t="shared" si="0"/>
        <v>0.7</v>
      </c>
      <c r="J18" s="11">
        <f t="shared" si="1"/>
        <v>0.09</v>
      </c>
      <c r="K18" s="11">
        <v>819</v>
      </c>
      <c r="L18" s="10">
        <f t="shared" si="2"/>
        <v>0.67594297491541333</v>
      </c>
      <c r="M18">
        <f t="shared" si="3"/>
        <v>834</v>
      </c>
      <c r="N18">
        <f t="shared" si="4"/>
        <v>1</v>
      </c>
      <c r="O18">
        <f t="shared" si="5"/>
        <v>0.2</v>
      </c>
    </row>
    <row r="19" spans="1:15">
      <c r="A19" s="10" t="s">
        <v>68</v>
      </c>
      <c r="B19" s="10">
        <v>1920</v>
      </c>
      <c r="C19" s="60">
        <v>0.115595103</v>
      </c>
      <c r="D19" s="11">
        <v>0.27600000000000002</v>
      </c>
      <c r="E19" s="11">
        <v>48.29</v>
      </c>
      <c r="F19" s="11">
        <v>1.2</v>
      </c>
      <c r="G19" s="11">
        <v>7.5999999999999998E-2</v>
      </c>
      <c r="H19" s="10">
        <v>1</v>
      </c>
      <c r="I19" s="11">
        <f t="shared" si="0"/>
        <v>1.2</v>
      </c>
      <c r="J19" s="11">
        <f t="shared" si="1"/>
        <v>7.5999999999999998E-2</v>
      </c>
      <c r="K19" s="11">
        <v>41.2</v>
      </c>
      <c r="L19" s="10">
        <f t="shared" si="2"/>
        <v>0.12838801304901001</v>
      </c>
      <c r="M19">
        <f t="shared" si="3"/>
        <v>158</v>
      </c>
      <c r="N19">
        <f t="shared" si="4"/>
        <v>0</v>
      </c>
      <c r="O19">
        <f t="shared" si="5"/>
        <v>0</v>
      </c>
    </row>
    <row r="20" spans="1:15">
      <c r="A20" s="10" t="s">
        <v>68</v>
      </c>
      <c r="B20" s="10">
        <v>4340</v>
      </c>
      <c r="C20" s="60">
        <v>0.31156381100000002</v>
      </c>
      <c r="D20" s="11">
        <v>0.41299999999999998</v>
      </c>
      <c r="E20" s="11">
        <v>48.29</v>
      </c>
      <c r="F20" s="11">
        <v>0.7</v>
      </c>
      <c r="G20" s="11">
        <v>0.09</v>
      </c>
      <c r="H20" s="10">
        <v>1</v>
      </c>
      <c r="I20" s="11">
        <f t="shared" si="0"/>
        <v>0.7</v>
      </c>
      <c r="J20" s="11">
        <f t="shared" si="1"/>
        <v>0.09</v>
      </c>
      <c r="K20" s="11">
        <v>627.4</v>
      </c>
      <c r="L20" s="10">
        <f t="shared" si="2"/>
        <v>0.51781308224228917</v>
      </c>
      <c r="M20">
        <f t="shared" si="3"/>
        <v>639</v>
      </c>
      <c r="N20">
        <f t="shared" si="4"/>
        <v>1</v>
      </c>
      <c r="O20">
        <f t="shared" si="5"/>
        <v>0.1</v>
      </c>
    </row>
    <row r="21" spans="1:15">
      <c r="A21" s="10" t="s">
        <v>68</v>
      </c>
      <c r="B21" s="10">
        <v>4110</v>
      </c>
      <c r="C21" s="60">
        <v>3.5262275989999998</v>
      </c>
      <c r="D21" s="11">
        <v>0.41299999999999998</v>
      </c>
      <c r="E21" s="11">
        <v>48.29</v>
      </c>
      <c r="F21" s="11">
        <v>0.7</v>
      </c>
      <c r="G21" s="11">
        <v>0.09</v>
      </c>
      <c r="H21" s="10">
        <v>1</v>
      </c>
      <c r="I21" s="11">
        <f t="shared" si="0"/>
        <v>0.7</v>
      </c>
      <c r="J21" s="11">
        <f t="shared" si="1"/>
        <v>0.09</v>
      </c>
      <c r="K21" s="11">
        <v>1880.5</v>
      </c>
      <c r="L21" s="10">
        <f t="shared" si="2"/>
        <v>5.8605226835090178</v>
      </c>
      <c r="M21">
        <f t="shared" si="3"/>
        <v>7229</v>
      </c>
      <c r="N21">
        <f t="shared" si="4"/>
        <v>11</v>
      </c>
      <c r="O21">
        <f t="shared" si="5"/>
        <v>1.4</v>
      </c>
    </row>
    <row r="22" spans="1:15">
      <c r="A22" s="10" t="s">
        <v>68</v>
      </c>
      <c r="B22" s="10">
        <v>4110</v>
      </c>
      <c r="C22" s="60">
        <v>3.4422020000000001E-3</v>
      </c>
      <c r="D22" s="11">
        <v>0.41299999999999998</v>
      </c>
      <c r="E22" s="11">
        <v>48.29</v>
      </c>
      <c r="F22" s="11">
        <v>0.7</v>
      </c>
      <c r="G22" s="11">
        <v>0.09</v>
      </c>
      <c r="H22" s="10">
        <v>1</v>
      </c>
      <c r="I22" s="11">
        <f t="shared" si="0"/>
        <v>0.7</v>
      </c>
      <c r="J22" s="11">
        <f t="shared" si="1"/>
        <v>0.09</v>
      </c>
      <c r="K22" s="11">
        <v>6.9</v>
      </c>
      <c r="L22" s="10">
        <f t="shared" si="2"/>
        <v>5.7208737484616655E-3</v>
      </c>
      <c r="M22">
        <f t="shared" si="3"/>
        <v>7</v>
      </c>
      <c r="N22">
        <f t="shared" si="4"/>
        <v>0</v>
      </c>
      <c r="O22">
        <f t="shared" si="5"/>
        <v>0</v>
      </c>
    </row>
    <row r="23" spans="1:15">
      <c r="A23" s="10" t="s">
        <v>68</v>
      </c>
      <c r="B23" s="10">
        <v>6410</v>
      </c>
      <c r="C23" s="60">
        <v>0.15302940700000001</v>
      </c>
      <c r="D23" s="11">
        <v>0.30299999999999999</v>
      </c>
      <c r="E23" s="11">
        <v>48.29</v>
      </c>
      <c r="F23" s="11">
        <v>0</v>
      </c>
      <c r="G23" s="11">
        <v>0</v>
      </c>
      <c r="H23" s="10">
        <v>1</v>
      </c>
      <c r="I23" s="11">
        <f t="shared" si="0"/>
        <v>0</v>
      </c>
      <c r="J23" s="11">
        <f t="shared" si="1"/>
        <v>0</v>
      </c>
      <c r="K23" s="11">
        <v>226.1</v>
      </c>
      <c r="L23" s="10">
        <f t="shared" si="2"/>
        <v>0.18659219911675751</v>
      </c>
      <c r="M23">
        <f t="shared" si="3"/>
        <v>230</v>
      </c>
      <c r="N23">
        <f t="shared" si="4"/>
        <v>0</v>
      </c>
      <c r="O23">
        <f t="shared" si="5"/>
        <v>0</v>
      </c>
    </row>
    <row r="24" spans="1:15">
      <c r="A24" s="10" t="s">
        <v>68</v>
      </c>
      <c r="B24" s="10">
        <v>2110</v>
      </c>
      <c r="C24" s="60">
        <v>164.21715307299999</v>
      </c>
      <c r="D24" s="11">
        <v>0.40500000000000003</v>
      </c>
      <c r="E24" s="11">
        <v>48.29</v>
      </c>
      <c r="F24" s="11">
        <v>2.7</v>
      </c>
      <c r="G24" s="11">
        <v>0.57599999999999996</v>
      </c>
      <c r="H24" s="10">
        <v>1</v>
      </c>
      <c r="I24" s="11">
        <f t="shared" si="0"/>
        <v>2.7</v>
      </c>
      <c r="J24" s="11">
        <f t="shared" si="1"/>
        <v>0.57599999999999996</v>
      </c>
      <c r="K24" s="11">
        <v>262615.40000000002</v>
      </c>
      <c r="L24" s="10">
        <f t="shared" si="2"/>
        <v>267.63906336396195</v>
      </c>
      <c r="M24">
        <f t="shared" si="3"/>
        <v>330127</v>
      </c>
      <c r="N24">
        <f t="shared" si="4"/>
        <v>1965</v>
      </c>
      <c r="O24">
        <f t="shared" si="5"/>
        <v>419.3</v>
      </c>
    </row>
    <row r="25" spans="1:15">
      <c r="A25" s="10" t="s">
        <v>68</v>
      </c>
      <c r="B25" s="10">
        <v>6410</v>
      </c>
      <c r="C25" s="60">
        <v>1.6891283370000001</v>
      </c>
      <c r="D25" s="11">
        <v>0.30299999999999999</v>
      </c>
      <c r="E25" s="11">
        <v>48.29</v>
      </c>
      <c r="F25" s="11">
        <v>0</v>
      </c>
      <c r="G25" s="11">
        <v>0</v>
      </c>
      <c r="H25" s="10">
        <v>1</v>
      </c>
      <c r="I25" s="11">
        <f t="shared" si="0"/>
        <v>0</v>
      </c>
      <c r="J25" s="11">
        <f t="shared" si="1"/>
        <v>0</v>
      </c>
      <c r="K25" s="11">
        <v>2495.5</v>
      </c>
      <c r="L25" s="10">
        <f t="shared" si="2"/>
        <v>2.0595921866916824</v>
      </c>
      <c r="M25">
        <f t="shared" si="3"/>
        <v>2540</v>
      </c>
      <c r="N25">
        <f t="shared" si="4"/>
        <v>0</v>
      </c>
      <c r="O25">
        <f t="shared" si="5"/>
        <v>0</v>
      </c>
    </row>
    <row r="26" spans="1:15">
      <c r="A26" s="10" t="s">
        <v>68</v>
      </c>
      <c r="B26" s="10">
        <v>6410</v>
      </c>
      <c r="C26" s="60">
        <v>1.832986E-2</v>
      </c>
      <c r="D26" s="11">
        <v>0.30299999999999999</v>
      </c>
      <c r="E26" s="11">
        <v>48.29</v>
      </c>
      <c r="F26" s="11">
        <v>0</v>
      </c>
      <c r="G26" s="11">
        <v>0</v>
      </c>
      <c r="H26" s="10">
        <v>1</v>
      </c>
      <c r="I26" s="11">
        <f t="shared" si="0"/>
        <v>0</v>
      </c>
      <c r="J26" s="11">
        <f t="shared" si="1"/>
        <v>0</v>
      </c>
      <c r="K26" s="11">
        <v>7.2</v>
      </c>
      <c r="L26" s="10">
        <f t="shared" si="2"/>
        <v>2.2350010719849999E-2</v>
      </c>
      <c r="M26">
        <f t="shared" si="3"/>
        <v>28</v>
      </c>
      <c r="N26">
        <f t="shared" si="4"/>
        <v>0</v>
      </c>
      <c r="O26">
        <f t="shared" si="5"/>
        <v>0</v>
      </c>
    </row>
    <row r="27" spans="1:15">
      <c r="A27" s="10" t="s">
        <v>68</v>
      </c>
      <c r="B27" s="10">
        <v>6410</v>
      </c>
      <c r="C27" s="60">
        <v>6.6114140000000004E-3</v>
      </c>
      <c r="D27" s="11">
        <v>0.30299999999999999</v>
      </c>
      <c r="E27" s="11">
        <v>48.29</v>
      </c>
      <c r="F27" s="11">
        <v>0</v>
      </c>
      <c r="G27" s="11">
        <v>0</v>
      </c>
      <c r="H27" s="10">
        <v>1</v>
      </c>
      <c r="I27" s="11">
        <f t="shared" si="0"/>
        <v>0</v>
      </c>
      <c r="J27" s="11">
        <f t="shared" si="1"/>
        <v>0</v>
      </c>
      <c r="K27" s="11">
        <v>9.8000000000000007</v>
      </c>
      <c r="L27" s="10">
        <f t="shared" si="2"/>
        <v>8.0614458470150002E-3</v>
      </c>
      <c r="M27">
        <f t="shared" si="3"/>
        <v>10</v>
      </c>
      <c r="N27">
        <f t="shared" si="4"/>
        <v>0</v>
      </c>
      <c r="O27">
        <f t="shared" si="5"/>
        <v>0</v>
      </c>
    </row>
    <row r="28" spans="1:15">
      <c r="A28" s="10" t="s">
        <v>68</v>
      </c>
      <c r="B28" s="10">
        <v>6410</v>
      </c>
      <c r="C28" s="60">
        <v>0.51423896400000002</v>
      </c>
      <c r="D28" s="11">
        <v>0.30299999999999999</v>
      </c>
      <c r="E28" s="11">
        <v>48.29</v>
      </c>
      <c r="F28" s="11">
        <v>0</v>
      </c>
      <c r="G28" s="11">
        <v>0</v>
      </c>
      <c r="H28" s="10">
        <v>1</v>
      </c>
      <c r="I28" s="11">
        <f t="shared" si="0"/>
        <v>0</v>
      </c>
      <c r="J28" s="11">
        <f t="shared" si="1"/>
        <v>0</v>
      </c>
      <c r="K28" s="11">
        <v>201.2</v>
      </c>
      <c r="L28" s="10">
        <f t="shared" si="2"/>
        <v>0.62702313918189001</v>
      </c>
      <c r="M28">
        <f t="shared" si="3"/>
        <v>773</v>
      </c>
      <c r="N28">
        <f t="shared" si="4"/>
        <v>0</v>
      </c>
      <c r="O28">
        <f t="shared" si="5"/>
        <v>0</v>
      </c>
    </row>
    <row r="29" spans="1:15">
      <c r="A29" s="10" t="s">
        <v>68</v>
      </c>
      <c r="B29" s="10">
        <v>1920</v>
      </c>
      <c r="C29" s="60">
        <v>9.6048985000000003E-2</v>
      </c>
      <c r="D29" s="11">
        <v>0.27600000000000002</v>
      </c>
      <c r="E29" s="11">
        <v>48.29</v>
      </c>
      <c r="F29" s="11">
        <v>1.2</v>
      </c>
      <c r="G29" s="11">
        <v>7.5999999999999998E-2</v>
      </c>
      <c r="H29" s="10">
        <v>1</v>
      </c>
      <c r="I29" s="11">
        <f t="shared" si="0"/>
        <v>1.2</v>
      </c>
      <c r="J29" s="11">
        <f t="shared" si="1"/>
        <v>7.5999999999999998E-2</v>
      </c>
      <c r="K29" s="11">
        <v>34.200000000000003</v>
      </c>
      <c r="L29" s="10">
        <f t="shared" si="2"/>
        <v>0.10667872616995001</v>
      </c>
      <c r="M29">
        <f t="shared" si="3"/>
        <v>132</v>
      </c>
      <c r="N29">
        <f t="shared" si="4"/>
        <v>0</v>
      </c>
      <c r="O29">
        <f t="shared" si="5"/>
        <v>0</v>
      </c>
    </row>
    <row r="30" spans="1:15">
      <c r="A30" s="10" t="s">
        <v>68</v>
      </c>
      <c r="B30" s="10">
        <v>6410</v>
      </c>
      <c r="C30" s="60">
        <v>4.6760476640000004</v>
      </c>
      <c r="D30" s="11">
        <v>0.30299999999999999</v>
      </c>
      <c r="E30" s="11">
        <v>48.29</v>
      </c>
      <c r="F30" s="11">
        <v>0</v>
      </c>
      <c r="G30" s="11">
        <v>0</v>
      </c>
      <c r="H30" s="10">
        <v>1</v>
      </c>
      <c r="I30" s="11">
        <f t="shared" si="0"/>
        <v>0</v>
      </c>
      <c r="J30" s="11">
        <f t="shared" si="1"/>
        <v>0</v>
      </c>
      <c r="K30" s="11">
        <v>6908.2</v>
      </c>
      <c r="L30" s="10">
        <f t="shared" si="2"/>
        <v>5.7016101277876396</v>
      </c>
      <c r="M30">
        <f t="shared" si="3"/>
        <v>7033</v>
      </c>
      <c r="N30">
        <f t="shared" si="4"/>
        <v>0</v>
      </c>
      <c r="O30">
        <f t="shared" si="5"/>
        <v>0</v>
      </c>
    </row>
    <row r="31" spans="1:15">
      <c r="A31" s="10" t="s">
        <v>68</v>
      </c>
      <c r="B31" s="10">
        <v>2210</v>
      </c>
      <c r="C31" s="60">
        <v>18.516878725000002</v>
      </c>
      <c r="D31" s="11">
        <v>0.26800000000000002</v>
      </c>
      <c r="E31" s="11">
        <v>48.29</v>
      </c>
      <c r="F31" s="11">
        <v>1.92</v>
      </c>
      <c r="G31" s="11">
        <v>0.50600000000000001</v>
      </c>
      <c r="H31" s="10">
        <v>1</v>
      </c>
      <c r="I31" s="11">
        <f t="shared" si="0"/>
        <v>1.92</v>
      </c>
      <c r="J31" s="11">
        <f t="shared" si="1"/>
        <v>0.50600000000000001</v>
      </c>
      <c r="K31" s="11">
        <v>19595.2</v>
      </c>
      <c r="L31" s="10">
        <f t="shared" si="2"/>
        <v>19.97002164440892</v>
      </c>
      <c r="M31">
        <f t="shared" si="3"/>
        <v>24633</v>
      </c>
      <c r="N31">
        <f t="shared" si="4"/>
        <v>104</v>
      </c>
      <c r="O31">
        <f t="shared" si="5"/>
        <v>27.5</v>
      </c>
    </row>
    <row r="32" spans="1:15">
      <c r="A32" s="10" t="s">
        <v>68</v>
      </c>
      <c r="B32" s="10">
        <v>2210</v>
      </c>
      <c r="C32" s="60">
        <v>41.595591528999996</v>
      </c>
      <c r="D32" s="11">
        <v>0.26800000000000002</v>
      </c>
      <c r="E32" s="11">
        <v>48.29</v>
      </c>
      <c r="F32" s="11">
        <v>1.92</v>
      </c>
      <c r="G32" s="11">
        <v>0.50600000000000001</v>
      </c>
      <c r="H32" s="10">
        <v>1</v>
      </c>
      <c r="I32" s="11">
        <f t="shared" si="0"/>
        <v>1.92</v>
      </c>
      <c r="J32" s="11">
        <f t="shared" si="1"/>
        <v>0.50600000000000001</v>
      </c>
      <c r="K32" s="11">
        <v>44017.8</v>
      </c>
      <c r="L32" s="10">
        <f t="shared" si="2"/>
        <v>44.859874900224156</v>
      </c>
      <c r="M32">
        <f t="shared" si="3"/>
        <v>55334</v>
      </c>
      <c r="N32">
        <f t="shared" si="4"/>
        <v>234</v>
      </c>
      <c r="O32">
        <f t="shared" si="5"/>
        <v>61.7</v>
      </c>
    </row>
    <row r="33" spans="1:15">
      <c r="A33" s="10" t="s">
        <v>68</v>
      </c>
      <c r="B33" s="10">
        <v>4110</v>
      </c>
      <c r="C33" s="60">
        <v>26.923080538000001</v>
      </c>
      <c r="D33" s="11">
        <v>0.41299999999999998</v>
      </c>
      <c r="E33" s="11">
        <v>48.29</v>
      </c>
      <c r="F33" s="11">
        <v>0.7</v>
      </c>
      <c r="G33" s="11">
        <v>0.09</v>
      </c>
      <c r="H33" s="10">
        <v>1</v>
      </c>
      <c r="I33" s="11">
        <f t="shared" si="0"/>
        <v>0.7</v>
      </c>
      <c r="J33" s="11">
        <f t="shared" si="1"/>
        <v>0.09</v>
      </c>
      <c r="K33" s="11">
        <v>14406.5</v>
      </c>
      <c r="L33" s="10">
        <f t="shared" si="2"/>
        <v>44.745643828445679</v>
      </c>
      <c r="M33">
        <f t="shared" si="3"/>
        <v>55193</v>
      </c>
      <c r="N33">
        <f t="shared" si="4"/>
        <v>85</v>
      </c>
      <c r="O33">
        <f t="shared" si="5"/>
        <v>11</v>
      </c>
    </row>
    <row r="34" spans="1:15">
      <c r="A34" s="10" t="s">
        <v>68</v>
      </c>
      <c r="B34" s="10">
        <v>8320</v>
      </c>
      <c r="C34" s="60">
        <v>1.007307E-3</v>
      </c>
      <c r="D34" s="11">
        <v>0.21</v>
      </c>
      <c r="E34" s="11">
        <v>48.29</v>
      </c>
      <c r="F34" s="11">
        <v>1.25</v>
      </c>
      <c r="G34" s="11">
        <v>7.5999999999999998E-2</v>
      </c>
      <c r="H34" s="10">
        <v>1</v>
      </c>
      <c r="I34" s="11">
        <f t="shared" si="0"/>
        <v>1.25</v>
      </c>
      <c r="J34" s="11">
        <f t="shared" si="1"/>
        <v>7.5999999999999998E-2</v>
      </c>
      <c r="K34" s="11">
        <v>67.7</v>
      </c>
      <c r="L34" s="10">
        <f t="shared" si="2"/>
        <v>8.5124996302500002E-4</v>
      </c>
      <c r="M34">
        <f t="shared" si="3"/>
        <v>1</v>
      </c>
      <c r="N34">
        <f t="shared" si="4"/>
        <v>0</v>
      </c>
      <c r="O34">
        <f t="shared" si="5"/>
        <v>0</v>
      </c>
    </row>
    <row r="35" spans="1:15">
      <c r="A35" s="10" t="s">
        <v>68</v>
      </c>
      <c r="B35" s="10">
        <v>8320</v>
      </c>
      <c r="C35" s="60">
        <v>2.7244040000000001E-3</v>
      </c>
      <c r="D35" s="11">
        <v>0.21</v>
      </c>
      <c r="E35" s="11">
        <v>48.29</v>
      </c>
      <c r="F35" s="11">
        <v>1.25</v>
      </c>
      <c r="G35" s="11">
        <v>7.5999999999999998E-2</v>
      </c>
      <c r="H35" s="10">
        <v>1</v>
      </c>
      <c r="I35" s="11">
        <f t="shared" si="0"/>
        <v>1.25</v>
      </c>
      <c r="J35" s="11">
        <f t="shared" si="1"/>
        <v>7.5999999999999998E-2</v>
      </c>
      <c r="K35" s="11">
        <v>120.8</v>
      </c>
      <c r="L35" s="10">
        <f t="shared" si="2"/>
        <v>2.3023257103000003E-3</v>
      </c>
      <c r="M35">
        <f t="shared" si="3"/>
        <v>3</v>
      </c>
      <c r="N35">
        <f t="shared" si="4"/>
        <v>0</v>
      </c>
      <c r="O35">
        <f t="shared" si="5"/>
        <v>0</v>
      </c>
    </row>
    <row r="36" spans="1:15">
      <c r="A36" s="10" t="s">
        <v>68</v>
      </c>
      <c r="B36" s="10">
        <v>4110</v>
      </c>
      <c r="C36" s="60">
        <v>2.127293613</v>
      </c>
      <c r="D36" s="11">
        <v>0.41299999999999998</v>
      </c>
      <c r="E36" s="11">
        <v>48.29</v>
      </c>
      <c r="F36" s="11">
        <v>0.7</v>
      </c>
      <c r="G36" s="11">
        <v>0.09</v>
      </c>
      <c r="H36" s="10">
        <v>1</v>
      </c>
      <c r="I36" s="11">
        <f t="shared" si="0"/>
        <v>0.7</v>
      </c>
      <c r="J36" s="11">
        <f t="shared" si="1"/>
        <v>0.09</v>
      </c>
      <c r="K36" s="11">
        <v>6173.8</v>
      </c>
      <c r="L36" s="10">
        <f t="shared" si="2"/>
        <v>3.5355212116784167</v>
      </c>
      <c r="M36">
        <f t="shared" si="3"/>
        <v>4361</v>
      </c>
      <c r="N36">
        <f t="shared" si="4"/>
        <v>7</v>
      </c>
      <c r="O36">
        <f t="shared" si="5"/>
        <v>0.9</v>
      </c>
    </row>
    <row r="37" spans="1:15">
      <c r="A37" s="10" t="s">
        <v>68</v>
      </c>
      <c r="B37" s="10">
        <v>2210</v>
      </c>
      <c r="C37" s="60">
        <v>4.9864009999999997E-3</v>
      </c>
      <c r="D37" s="11">
        <v>0.26800000000000002</v>
      </c>
      <c r="E37" s="11">
        <v>48.29</v>
      </c>
      <c r="F37" s="11">
        <v>1.92</v>
      </c>
      <c r="G37" s="11">
        <v>0.50600000000000001</v>
      </c>
      <c r="H37" s="10">
        <v>1</v>
      </c>
      <c r="I37" s="11">
        <f t="shared" si="0"/>
        <v>1.92</v>
      </c>
      <c r="J37" s="11">
        <f t="shared" si="1"/>
        <v>0.50600000000000001</v>
      </c>
      <c r="K37" s="11">
        <v>5.3</v>
      </c>
      <c r="L37" s="10">
        <f t="shared" si="2"/>
        <v>5.3777171291433329E-3</v>
      </c>
      <c r="M37">
        <f t="shared" si="3"/>
        <v>7</v>
      </c>
      <c r="N37">
        <f t="shared" si="4"/>
        <v>0</v>
      </c>
      <c r="O37">
        <f t="shared" si="5"/>
        <v>0</v>
      </c>
    </row>
    <row r="38" spans="1:15">
      <c r="A38" s="10" t="s">
        <v>68</v>
      </c>
      <c r="B38" s="10">
        <v>2210</v>
      </c>
      <c r="C38" s="60">
        <v>202.32349501499999</v>
      </c>
      <c r="D38" s="11">
        <v>0.26800000000000002</v>
      </c>
      <c r="E38" s="11">
        <v>48.29</v>
      </c>
      <c r="F38" s="11">
        <v>1.92</v>
      </c>
      <c r="G38" s="11">
        <v>0.50600000000000001</v>
      </c>
      <c r="H38" s="10">
        <v>1</v>
      </c>
      <c r="I38" s="11">
        <f t="shared" si="0"/>
        <v>1.92</v>
      </c>
      <c r="J38" s="11">
        <f t="shared" si="1"/>
        <v>0.50600000000000001</v>
      </c>
      <c r="K38" s="11">
        <v>214105.4</v>
      </c>
      <c r="L38" s="10">
        <f t="shared" si="2"/>
        <v>218.20116849212715</v>
      </c>
      <c r="M38">
        <f t="shared" si="3"/>
        <v>269147</v>
      </c>
      <c r="N38">
        <f t="shared" si="4"/>
        <v>1139</v>
      </c>
      <c r="O38">
        <f t="shared" si="5"/>
        <v>300.3</v>
      </c>
    </row>
    <row r="39" spans="1:15">
      <c r="A39" s="10" t="s">
        <v>68</v>
      </c>
      <c r="B39" s="10">
        <v>2210</v>
      </c>
      <c r="C39" s="60">
        <v>9.9153190940000009</v>
      </c>
      <c r="D39" s="11">
        <v>0.26800000000000002</v>
      </c>
      <c r="E39" s="11">
        <v>48.29</v>
      </c>
      <c r="F39" s="11">
        <v>1.92</v>
      </c>
      <c r="G39" s="11">
        <v>0.50600000000000001</v>
      </c>
      <c r="H39" s="10">
        <v>1</v>
      </c>
      <c r="I39" s="11">
        <f t="shared" si="0"/>
        <v>1.92</v>
      </c>
      <c r="J39" s="11">
        <f t="shared" si="1"/>
        <v>0.50600000000000001</v>
      </c>
      <c r="K39" s="11">
        <v>12956.3</v>
      </c>
      <c r="L39" s="10">
        <f t="shared" si="2"/>
        <v>10.693440285433475</v>
      </c>
      <c r="M39">
        <f t="shared" si="3"/>
        <v>13190</v>
      </c>
      <c r="N39">
        <f t="shared" si="4"/>
        <v>56</v>
      </c>
      <c r="O39">
        <f t="shared" si="5"/>
        <v>14.7</v>
      </c>
    </row>
    <row r="40" spans="1:15">
      <c r="A40" s="10" t="s">
        <v>68</v>
      </c>
      <c r="B40" s="10">
        <v>2120</v>
      </c>
      <c r="C40" s="60">
        <v>3.7670563229999998</v>
      </c>
      <c r="D40" s="11">
        <v>0.41099999999999998</v>
      </c>
      <c r="E40" s="11">
        <v>48.29</v>
      </c>
      <c r="F40" s="11">
        <v>2.52</v>
      </c>
      <c r="G40" s="11">
        <v>0.09</v>
      </c>
      <c r="H40" s="10">
        <v>1</v>
      </c>
      <c r="I40" s="11">
        <f t="shared" si="0"/>
        <v>2.52</v>
      </c>
      <c r="J40" s="11">
        <f t="shared" si="1"/>
        <v>0.09</v>
      </c>
      <c r="K40" s="11">
        <v>6113.5</v>
      </c>
      <c r="L40" s="10">
        <f t="shared" si="2"/>
        <v>6.2304568819401966</v>
      </c>
      <c r="M40">
        <f t="shared" si="3"/>
        <v>7685</v>
      </c>
      <c r="N40">
        <f t="shared" si="4"/>
        <v>43</v>
      </c>
      <c r="O40">
        <f t="shared" si="5"/>
        <v>1.5</v>
      </c>
    </row>
    <row r="41" spans="1:15">
      <c r="A41" s="10" t="s">
        <v>68</v>
      </c>
      <c r="B41" s="10">
        <v>2210</v>
      </c>
      <c r="C41" s="60">
        <v>2.757820138</v>
      </c>
      <c r="D41" s="11">
        <v>0.26800000000000002</v>
      </c>
      <c r="E41" s="11">
        <v>48.29</v>
      </c>
      <c r="F41" s="11">
        <v>1.92</v>
      </c>
      <c r="G41" s="11">
        <v>0.50600000000000001</v>
      </c>
      <c r="H41" s="10">
        <v>1</v>
      </c>
      <c r="I41" s="11">
        <f t="shared" si="0"/>
        <v>1.92</v>
      </c>
      <c r="J41" s="11">
        <f t="shared" si="1"/>
        <v>0.50600000000000001</v>
      </c>
      <c r="K41" s="11">
        <v>3603.6</v>
      </c>
      <c r="L41" s="10">
        <f t="shared" si="2"/>
        <v>2.9742446696964469</v>
      </c>
      <c r="M41">
        <f t="shared" si="3"/>
        <v>3669</v>
      </c>
      <c r="N41">
        <f t="shared" si="4"/>
        <v>16</v>
      </c>
      <c r="O41">
        <f t="shared" si="5"/>
        <v>4.0999999999999996</v>
      </c>
    </row>
    <row r="42" spans="1:15">
      <c r="A42" s="10" t="s">
        <v>68</v>
      </c>
      <c r="B42" s="10">
        <v>2210</v>
      </c>
      <c r="C42" s="60">
        <v>14.165949476</v>
      </c>
      <c r="D42" s="11">
        <v>0.26800000000000002</v>
      </c>
      <c r="E42" s="11">
        <v>48.29</v>
      </c>
      <c r="F42" s="11">
        <v>1.92</v>
      </c>
      <c r="G42" s="11">
        <v>0.50600000000000001</v>
      </c>
      <c r="H42" s="10">
        <v>1</v>
      </c>
      <c r="I42" s="11">
        <f t="shared" si="0"/>
        <v>1.92</v>
      </c>
      <c r="J42" s="11">
        <f t="shared" si="1"/>
        <v>0.50600000000000001</v>
      </c>
      <c r="K42" s="11">
        <v>18510.7</v>
      </c>
      <c r="L42" s="10">
        <f t="shared" si="2"/>
        <v>15.277645971044892</v>
      </c>
      <c r="M42">
        <f t="shared" si="3"/>
        <v>18845</v>
      </c>
      <c r="N42">
        <f t="shared" si="4"/>
        <v>80</v>
      </c>
      <c r="O42">
        <f t="shared" si="5"/>
        <v>21</v>
      </c>
    </row>
    <row r="43" spans="1:15">
      <c r="A43" s="10" t="s">
        <v>68</v>
      </c>
      <c r="B43" s="10">
        <v>2210</v>
      </c>
      <c r="C43" s="60">
        <v>7.5107206999999995E-2</v>
      </c>
      <c r="D43" s="11">
        <v>0.26800000000000002</v>
      </c>
      <c r="E43" s="11">
        <v>48.29</v>
      </c>
      <c r="F43" s="11">
        <v>1.92</v>
      </c>
      <c r="G43" s="11">
        <v>0.50600000000000001</v>
      </c>
      <c r="H43" s="10">
        <v>1</v>
      </c>
      <c r="I43" s="11">
        <f t="shared" si="0"/>
        <v>1.92</v>
      </c>
      <c r="J43" s="11">
        <f t="shared" si="1"/>
        <v>0.50600000000000001</v>
      </c>
      <c r="K43" s="11">
        <v>79.5</v>
      </c>
      <c r="L43" s="10">
        <f t="shared" si="2"/>
        <v>8.1001370248003329E-2</v>
      </c>
      <c r="M43">
        <f t="shared" si="3"/>
        <v>100</v>
      </c>
      <c r="N43">
        <f t="shared" si="4"/>
        <v>0</v>
      </c>
      <c r="O43">
        <f t="shared" si="5"/>
        <v>0.1</v>
      </c>
    </row>
    <row r="44" spans="1:15">
      <c r="A44" s="10" t="s">
        <v>68</v>
      </c>
      <c r="B44" s="10">
        <v>2210</v>
      </c>
      <c r="C44" s="60">
        <v>3.4622310000000001E-3</v>
      </c>
      <c r="D44" s="11">
        <v>0.26800000000000002</v>
      </c>
      <c r="E44" s="11">
        <v>48.29</v>
      </c>
      <c r="F44" s="11">
        <v>1.92</v>
      </c>
      <c r="G44" s="11">
        <v>0.50600000000000001</v>
      </c>
      <c r="H44" s="10">
        <v>1</v>
      </c>
      <c r="I44" s="11">
        <f t="shared" si="0"/>
        <v>1.92</v>
      </c>
      <c r="J44" s="11">
        <f t="shared" si="1"/>
        <v>0.50600000000000001</v>
      </c>
      <c r="K44" s="11">
        <v>3.7</v>
      </c>
      <c r="L44" s="10">
        <f t="shared" si="2"/>
        <v>3.7339353481099999E-3</v>
      </c>
      <c r="M44">
        <f t="shared" si="3"/>
        <v>5</v>
      </c>
      <c r="N44">
        <f t="shared" si="4"/>
        <v>0</v>
      </c>
      <c r="O44">
        <f t="shared" si="5"/>
        <v>0</v>
      </c>
    </row>
    <row r="45" spans="1:15">
      <c r="A45" s="10" t="s">
        <v>68</v>
      </c>
      <c r="B45" s="10">
        <v>2130</v>
      </c>
      <c r="C45" s="60">
        <v>3.725463E-3</v>
      </c>
      <c r="D45" s="11">
        <v>0.41099999999999998</v>
      </c>
      <c r="E45" s="11">
        <v>48.29</v>
      </c>
      <c r="F45" s="11">
        <v>2.52</v>
      </c>
      <c r="G45" s="11">
        <v>0.09</v>
      </c>
      <c r="H45" s="10">
        <v>1</v>
      </c>
      <c r="I45" s="11">
        <f t="shared" si="0"/>
        <v>2.52</v>
      </c>
      <c r="J45" s="11">
        <f t="shared" si="1"/>
        <v>0.09</v>
      </c>
      <c r="K45" s="11">
        <v>6</v>
      </c>
      <c r="L45" s="10">
        <f t="shared" si="2"/>
        <v>6.1616643332474998E-3</v>
      </c>
      <c r="M45">
        <f t="shared" si="3"/>
        <v>8</v>
      </c>
      <c r="N45">
        <f t="shared" si="4"/>
        <v>0</v>
      </c>
      <c r="O45">
        <f t="shared" si="5"/>
        <v>0</v>
      </c>
    </row>
    <row r="46" spans="1:15">
      <c r="A46" s="10" t="s">
        <v>68</v>
      </c>
      <c r="B46" s="10">
        <v>2210</v>
      </c>
      <c r="C46" s="60">
        <v>3.7090970000000002E-3</v>
      </c>
      <c r="D46" s="11">
        <v>0.26800000000000002</v>
      </c>
      <c r="E46" s="11">
        <v>48.29</v>
      </c>
      <c r="F46" s="11">
        <v>1.92</v>
      </c>
      <c r="G46" s="11">
        <v>0.50600000000000001</v>
      </c>
      <c r="H46" s="10">
        <v>1</v>
      </c>
      <c r="I46" s="11">
        <f t="shared" si="0"/>
        <v>1.92</v>
      </c>
      <c r="J46" s="11">
        <f t="shared" si="1"/>
        <v>0.50600000000000001</v>
      </c>
      <c r="K46" s="11">
        <v>3.9</v>
      </c>
      <c r="L46" s="10">
        <f t="shared" si="2"/>
        <v>4.0001745689033337E-3</v>
      </c>
      <c r="M46">
        <f t="shared" si="3"/>
        <v>5</v>
      </c>
      <c r="N46">
        <f t="shared" si="4"/>
        <v>0</v>
      </c>
      <c r="O46">
        <f t="shared" si="5"/>
        <v>0</v>
      </c>
    </row>
    <row r="47" spans="1:15">
      <c r="A47" s="10" t="s">
        <v>68</v>
      </c>
      <c r="B47" s="10">
        <v>2130</v>
      </c>
      <c r="C47" s="60">
        <v>8.8219642619999998</v>
      </c>
      <c r="D47" s="11">
        <v>0.41099999999999998</v>
      </c>
      <c r="E47" s="11">
        <v>48.29</v>
      </c>
      <c r="F47" s="11">
        <v>2.52</v>
      </c>
      <c r="G47" s="11">
        <v>0.09</v>
      </c>
      <c r="H47" s="10">
        <v>1</v>
      </c>
      <c r="I47" s="11">
        <f t="shared" si="0"/>
        <v>2.52</v>
      </c>
      <c r="J47" s="11">
        <f t="shared" si="1"/>
        <v>0.09</v>
      </c>
      <c r="K47" s="11">
        <v>14317</v>
      </c>
      <c r="L47" s="10">
        <f t="shared" si="2"/>
        <v>14.590933406760314</v>
      </c>
      <c r="M47">
        <f t="shared" si="3"/>
        <v>17998</v>
      </c>
      <c r="N47">
        <f t="shared" si="4"/>
        <v>100</v>
      </c>
      <c r="O47">
        <f t="shared" si="5"/>
        <v>3.6</v>
      </c>
    </row>
    <row r="48" spans="1:15">
      <c r="A48" s="10" t="s">
        <v>68</v>
      </c>
      <c r="B48" s="10">
        <v>2130</v>
      </c>
      <c r="C48" s="60">
        <v>0.40789236299999998</v>
      </c>
      <c r="D48" s="11">
        <v>0.41099999999999998</v>
      </c>
      <c r="E48" s="11">
        <v>48.29</v>
      </c>
      <c r="F48" s="11">
        <v>2.52</v>
      </c>
      <c r="G48" s="11">
        <v>0.09</v>
      </c>
      <c r="H48" s="10">
        <v>1</v>
      </c>
      <c r="I48" s="11">
        <f t="shared" si="0"/>
        <v>2.52</v>
      </c>
      <c r="J48" s="11">
        <f t="shared" si="1"/>
        <v>0.09</v>
      </c>
      <c r="K48" s="11">
        <v>662</v>
      </c>
      <c r="L48" s="10">
        <f t="shared" si="2"/>
        <v>0.67462643566749747</v>
      </c>
      <c r="M48">
        <f t="shared" si="3"/>
        <v>832</v>
      </c>
      <c r="N48">
        <f t="shared" si="4"/>
        <v>5</v>
      </c>
      <c r="O48">
        <f t="shared" si="5"/>
        <v>0.2</v>
      </c>
    </row>
    <row r="49" spans="1:15">
      <c r="A49" s="10" t="s">
        <v>68</v>
      </c>
      <c r="B49" s="10">
        <v>1660</v>
      </c>
      <c r="C49" s="60">
        <v>4.5964455000000001E-2</v>
      </c>
      <c r="D49" s="11">
        <v>0.183</v>
      </c>
      <c r="E49" s="11">
        <v>48.29</v>
      </c>
      <c r="F49" s="11">
        <v>0.6</v>
      </c>
      <c r="G49" s="11">
        <v>0.11</v>
      </c>
      <c r="H49" s="10">
        <v>1</v>
      </c>
      <c r="I49" s="11">
        <f t="shared" si="0"/>
        <v>0.6</v>
      </c>
      <c r="J49" s="11">
        <f t="shared" si="1"/>
        <v>0.11</v>
      </c>
      <c r="K49" s="11">
        <v>41</v>
      </c>
      <c r="L49" s="10">
        <f t="shared" si="2"/>
        <v>3.3849258862237497E-2</v>
      </c>
      <c r="M49">
        <f t="shared" si="3"/>
        <v>42</v>
      </c>
      <c r="N49">
        <f t="shared" si="4"/>
        <v>0</v>
      </c>
      <c r="O49">
        <f t="shared" si="5"/>
        <v>0</v>
      </c>
    </row>
    <row r="50" spans="1:15">
      <c r="A50" s="10" t="s">
        <v>68</v>
      </c>
      <c r="B50" s="10">
        <v>6300</v>
      </c>
      <c r="C50" s="60">
        <v>0.60168223300000001</v>
      </c>
      <c r="D50" s="11">
        <v>0.30299999999999999</v>
      </c>
      <c r="E50" s="11">
        <v>48.29</v>
      </c>
      <c r="F50" s="11">
        <v>0</v>
      </c>
      <c r="G50" s="11">
        <v>0</v>
      </c>
      <c r="H50" s="10">
        <v>1</v>
      </c>
      <c r="I50" s="11">
        <f t="shared" si="0"/>
        <v>0</v>
      </c>
      <c r="J50" s="11">
        <f t="shared" si="1"/>
        <v>0</v>
      </c>
      <c r="K50" s="11">
        <v>1097.3</v>
      </c>
      <c r="L50" s="10">
        <f t="shared" si="2"/>
        <v>0.73364468454714249</v>
      </c>
      <c r="M50">
        <f t="shared" si="3"/>
        <v>905</v>
      </c>
      <c r="N50">
        <f t="shared" si="4"/>
        <v>0</v>
      </c>
      <c r="O50">
        <f t="shared" si="5"/>
        <v>0</v>
      </c>
    </row>
    <row r="51" spans="1:15">
      <c r="A51" s="10" t="s">
        <v>68</v>
      </c>
      <c r="B51" s="10">
        <v>1600</v>
      </c>
      <c r="C51" s="60">
        <v>1.4064861999999999E-2</v>
      </c>
      <c r="D51" s="11">
        <v>0.30399999999999999</v>
      </c>
      <c r="E51" s="11">
        <v>48.29</v>
      </c>
      <c r="F51" s="11">
        <v>1.18</v>
      </c>
      <c r="G51" s="11">
        <v>0.15</v>
      </c>
      <c r="H51" s="10">
        <v>1</v>
      </c>
      <c r="I51" s="11">
        <f t="shared" si="0"/>
        <v>1.18</v>
      </c>
      <c r="J51" s="11">
        <f t="shared" si="1"/>
        <v>0.15</v>
      </c>
      <c r="K51" s="11">
        <v>20.8</v>
      </c>
      <c r="L51" s="10">
        <f t="shared" si="2"/>
        <v>1.7206202044826664E-2</v>
      </c>
      <c r="M51">
        <f t="shared" si="3"/>
        <v>21</v>
      </c>
      <c r="N51">
        <f t="shared" si="4"/>
        <v>0</v>
      </c>
      <c r="O51">
        <f t="shared" si="5"/>
        <v>0</v>
      </c>
    </row>
    <row r="52" spans="1:15">
      <c r="A52" s="10" t="s">
        <v>68</v>
      </c>
      <c r="B52" s="10">
        <v>2210</v>
      </c>
      <c r="C52" s="60">
        <v>114.563396231</v>
      </c>
      <c r="D52" s="11">
        <v>0.26800000000000002</v>
      </c>
      <c r="E52" s="11">
        <v>48.29</v>
      </c>
      <c r="F52" s="11">
        <v>1.92</v>
      </c>
      <c r="G52" s="11">
        <v>0.50600000000000001</v>
      </c>
      <c r="H52" s="10">
        <v>1</v>
      </c>
      <c r="I52" s="11">
        <f t="shared" si="0"/>
        <v>1.92</v>
      </c>
      <c r="J52" s="11">
        <f t="shared" si="1"/>
        <v>0.50600000000000001</v>
      </c>
      <c r="K52" s="11">
        <v>121234.7</v>
      </c>
      <c r="L52" s="10">
        <f t="shared" si="2"/>
        <v>123.55394968922144</v>
      </c>
      <c r="M52">
        <f t="shared" si="3"/>
        <v>152401</v>
      </c>
      <c r="N52">
        <f t="shared" si="4"/>
        <v>645</v>
      </c>
      <c r="O52">
        <f t="shared" si="5"/>
        <v>170</v>
      </c>
    </row>
    <row r="53" spans="1:15">
      <c r="A53" s="10" t="s">
        <v>68</v>
      </c>
      <c r="B53" s="10">
        <v>1600</v>
      </c>
      <c r="C53" s="60">
        <v>6.893082E-3</v>
      </c>
      <c r="D53" s="11">
        <v>0.30399999999999999</v>
      </c>
      <c r="E53" s="11">
        <v>48.29</v>
      </c>
      <c r="F53" s="11">
        <v>1.18</v>
      </c>
      <c r="G53" s="11">
        <v>0.15</v>
      </c>
      <c r="H53" s="10">
        <v>1</v>
      </c>
      <c r="I53" s="11">
        <f t="shared" si="0"/>
        <v>1.18</v>
      </c>
      <c r="J53" s="11">
        <f t="shared" si="1"/>
        <v>0.15</v>
      </c>
      <c r="K53" s="11">
        <v>10.199999999999999</v>
      </c>
      <c r="L53" s="10">
        <f t="shared" si="2"/>
        <v>8.4326288877600002E-3</v>
      </c>
      <c r="M53">
        <f t="shared" si="3"/>
        <v>10</v>
      </c>
      <c r="N53">
        <f t="shared" si="4"/>
        <v>0</v>
      </c>
      <c r="O53">
        <f t="shared" si="5"/>
        <v>0</v>
      </c>
    </row>
    <row r="54" spans="1:15">
      <c r="A54" s="10" t="s">
        <v>68</v>
      </c>
      <c r="B54" s="10">
        <v>2110</v>
      </c>
      <c r="C54" s="60">
        <v>0.27945318800000002</v>
      </c>
      <c r="D54" s="11">
        <v>0.40500000000000003</v>
      </c>
      <c r="E54" s="11">
        <v>48.29</v>
      </c>
      <c r="F54" s="11">
        <v>2.7</v>
      </c>
      <c r="G54" s="11">
        <v>0.57599999999999996</v>
      </c>
      <c r="H54" s="10">
        <v>1</v>
      </c>
      <c r="I54" s="11">
        <f t="shared" si="0"/>
        <v>2.7</v>
      </c>
      <c r="J54" s="11">
        <f t="shared" si="1"/>
        <v>0.57599999999999996</v>
      </c>
      <c r="K54" s="11">
        <v>446.9</v>
      </c>
      <c r="L54" s="10">
        <f t="shared" si="2"/>
        <v>0.45544931263755001</v>
      </c>
      <c r="M54">
        <f t="shared" si="3"/>
        <v>562</v>
      </c>
      <c r="N54">
        <f t="shared" si="4"/>
        <v>3</v>
      </c>
      <c r="O54">
        <f t="shared" si="5"/>
        <v>0.7</v>
      </c>
    </row>
    <row r="55" spans="1:15">
      <c r="A55" s="10" t="s">
        <v>68</v>
      </c>
      <c r="B55" s="10">
        <v>2210</v>
      </c>
      <c r="C55" s="60">
        <v>4.4311881999999997E-2</v>
      </c>
      <c r="D55" s="11">
        <v>0.26800000000000002</v>
      </c>
      <c r="E55" s="11">
        <v>48.29</v>
      </c>
      <c r="F55" s="11">
        <v>1.92</v>
      </c>
      <c r="G55" s="11">
        <v>0.50600000000000001</v>
      </c>
      <c r="H55" s="10">
        <v>1</v>
      </c>
      <c r="I55" s="11">
        <f t="shared" si="0"/>
        <v>1.92</v>
      </c>
      <c r="J55" s="11">
        <f t="shared" si="1"/>
        <v>0.50600000000000001</v>
      </c>
      <c r="K55" s="11">
        <v>57.9</v>
      </c>
      <c r="L55" s="10">
        <f t="shared" si="2"/>
        <v>4.7789330793086664E-2</v>
      </c>
      <c r="M55">
        <f t="shared" si="3"/>
        <v>59</v>
      </c>
      <c r="N55">
        <f t="shared" si="4"/>
        <v>0</v>
      </c>
      <c r="O55">
        <f t="shared" si="5"/>
        <v>0.1</v>
      </c>
    </row>
    <row r="56" spans="1:15">
      <c r="A56" s="10" t="s">
        <v>68</v>
      </c>
      <c r="B56" s="10">
        <v>4110</v>
      </c>
      <c r="C56" s="60">
        <v>4.3471819999999998E-3</v>
      </c>
      <c r="D56" s="11">
        <v>0.41299999999999998</v>
      </c>
      <c r="E56" s="11">
        <v>48.29</v>
      </c>
      <c r="F56" s="11">
        <v>0.7</v>
      </c>
      <c r="G56" s="11">
        <v>0.09</v>
      </c>
      <c r="H56" s="10">
        <v>1</v>
      </c>
      <c r="I56" s="11">
        <f t="shared" si="0"/>
        <v>0.7</v>
      </c>
      <c r="J56" s="11">
        <f t="shared" si="1"/>
        <v>0.09</v>
      </c>
      <c r="K56" s="11">
        <v>8.8000000000000007</v>
      </c>
      <c r="L56" s="10">
        <f t="shared" si="2"/>
        <v>7.2249331630116652E-3</v>
      </c>
      <c r="M56">
        <f t="shared" si="3"/>
        <v>9</v>
      </c>
      <c r="N56">
        <f t="shared" si="4"/>
        <v>0</v>
      </c>
      <c r="O56">
        <f t="shared" si="5"/>
        <v>0</v>
      </c>
    </row>
    <row r="57" spans="1:15">
      <c r="A57" s="10" t="s">
        <v>68</v>
      </c>
      <c r="B57" s="10">
        <v>3200</v>
      </c>
      <c r="C57" s="60">
        <v>0.39668922400000001</v>
      </c>
      <c r="D57" s="11">
        <v>0.4</v>
      </c>
      <c r="E57" s="11">
        <v>48.29</v>
      </c>
      <c r="F57" s="11">
        <v>1.2</v>
      </c>
      <c r="G57" s="11">
        <v>6.4000000000000001E-2</v>
      </c>
      <c r="H57" s="10">
        <v>1</v>
      </c>
      <c r="I57" s="11">
        <f t="shared" si="0"/>
        <v>1.2</v>
      </c>
      <c r="J57" s="11">
        <f t="shared" si="1"/>
        <v>6.4000000000000001E-2</v>
      </c>
      <c r="K57" s="11">
        <v>773.7</v>
      </c>
      <c r="L57" s="10">
        <f t="shared" si="2"/>
        <v>0.63853742089866683</v>
      </c>
      <c r="M57">
        <f t="shared" si="3"/>
        <v>788</v>
      </c>
      <c r="N57">
        <f t="shared" si="4"/>
        <v>2</v>
      </c>
      <c r="O57">
        <f t="shared" si="5"/>
        <v>0.1</v>
      </c>
    </row>
    <row r="58" spans="1:15">
      <c r="A58" s="10" t="s">
        <v>68</v>
      </c>
      <c r="B58" s="10">
        <v>6410</v>
      </c>
      <c r="C58" s="60">
        <v>6.6678027000000001E-2</v>
      </c>
      <c r="D58" s="11">
        <v>0.30299999999999999</v>
      </c>
      <c r="E58" s="11">
        <v>48.29</v>
      </c>
      <c r="F58" s="11">
        <v>0</v>
      </c>
      <c r="G58" s="11">
        <v>0</v>
      </c>
      <c r="H58" s="10">
        <v>1</v>
      </c>
      <c r="I58" s="11">
        <f t="shared" si="0"/>
        <v>0</v>
      </c>
      <c r="J58" s="11">
        <f t="shared" si="1"/>
        <v>0</v>
      </c>
      <c r="K58" s="11">
        <v>98.5</v>
      </c>
      <c r="L58" s="10">
        <f t="shared" si="2"/>
        <v>8.1302018576707505E-2</v>
      </c>
      <c r="M58">
        <f t="shared" si="3"/>
        <v>100</v>
      </c>
      <c r="N58">
        <f t="shared" si="4"/>
        <v>0</v>
      </c>
      <c r="O58">
        <f t="shared" si="5"/>
        <v>0</v>
      </c>
    </row>
    <row r="59" spans="1:15">
      <c r="A59" s="10" t="s">
        <v>68</v>
      </c>
      <c r="B59" s="10">
        <v>3200</v>
      </c>
      <c r="C59" s="60">
        <v>1.6459380999999999E-2</v>
      </c>
      <c r="D59" s="11">
        <v>0.4</v>
      </c>
      <c r="E59" s="11">
        <v>48.29</v>
      </c>
      <c r="F59" s="11">
        <v>1.2</v>
      </c>
      <c r="G59" s="11">
        <v>6.4000000000000001E-2</v>
      </c>
      <c r="H59" s="10">
        <v>1</v>
      </c>
      <c r="I59" s="11">
        <f t="shared" si="0"/>
        <v>1.2</v>
      </c>
      <c r="J59" s="11">
        <f t="shared" si="1"/>
        <v>6.4000000000000001E-2</v>
      </c>
      <c r="K59" s="11">
        <v>32.1</v>
      </c>
      <c r="L59" s="10">
        <f t="shared" si="2"/>
        <v>2.6494116949666666E-2</v>
      </c>
      <c r="M59">
        <f t="shared" si="3"/>
        <v>33</v>
      </c>
      <c r="N59">
        <f t="shared" si="4"/>
        <v>0</v>
      </c>
      <c r="O59">
        <f t="shared" si="5"/>
        <v>0</v>
      </c>
    </row>
    <row r="60" spans="1:15">
      <c r="A60" s="10" t="s">
        <v>68</v>
      </c>
      <c r="B60" s="10">
        <v>6410</v>
      </c>
      <c r="C60" s="60">
        <v>2.1480433E-2</v>
      </c>
      <c r="D60" s="11">
        <v>0.30299999999999999</v>
      </c>
      <c r="E60" s="11">
        <v>48.29</v>
      </c>
      <c r="F60" s="11">
        <v>0</v>
      </c>
      <c r="G60" s="11">
        <v>0</v>
      </c>
      <c r="H60" s="10">
        <v>1</v>
      </c>
      <c r="I60" s="11">
        <f t="shared" si="0"/>
        <v>0</v>
      </c>
      <c r="J60" s="11">
        <f t="shared" si="1"/>
        <v>0</v>
      </c>
      <c r="K60" s="11">
        <v>31.7</v>
      </c>
      <c r="L60" s="10">
        <f t="shared" si="2"/>
        <v>2.6191575266642498E-2</v>
      </c>
      <c r="M60">
        <f t="shared" si="3"/>
        <v>32</v>
      </c>
      <c r="N60">
        <f t="shared" si="4"/>
        <v>0</v>
      </c>
      <c r="O60">
        <f t="shared" si="5"/>
        <v>0</v>
      </c>
    </row>
    <row r="61" spans="1:15">
      <c r="A61" s="10" t="s">
        <v>68</v>
      </c>
      <c r="B61" s="10">
        <v>4110</v>
      </c>
      <c r="C61" s="60">
        <v>1.9405736E-2</v>
      </c>
      <c r="D61" s="11">
        <v>0.41299999999999998</v>
      </c>
      <c r="E61" s="11">
        <v>48.29</v>
      </c>
      <c r="F61" s="11">
        <v>0.7</v>
      </c>
      <c r="G61" s="11">
        <v>0.09</v>
      </c>
      <c r="H61" s="10">
        <v>1</v>
      </c>
      <c r="I61" s="11">
        <f t="shared" si="0"/>
        <v>0.7</v>
      </c>
      <c r="J61" s="11">
        <f t="shared" si="1"/>
        <v>0.09</v>
      </c>
      <c r="K61" s="11">
        <v>20</v>
      </c>
      <c r="L61" s="10">
        <f t="shared" si="2"/>
        <v>3.2251961288726663E-2</v>
      </c>
      <c r="M61">
        <f t="shared" si="3"/>
        <v>40</v>
      </c>
      <c r="N61">
        <f t="shared" si="4"/>
        <v>0</v>
      </c>
      <c r="O61">
        <f t="shared" si="5"/>
        <v>0</v>
      </c>
    </row>
    <row r="62" spans="1:15">
      <c r="A62" s="10" t="s">
        <v>68</v>
      </c>
      <c r="B62" s="10">
        <v>1100</v>
      </c>
      <c r="C62" s="60">
        <v>0.203371415</v>
      </c>
      <c r="D62" s="11">
        <v>0.34200000000000003</v>
      </c>
      <c r="E62" s="11">
        <v>48.29</v>
      </c>
      <c r="F62" s="11">
        <v>1.85</v>
      </c>
      <c r="G62" s="11">
        <v>0.22</v>
      </c>
      <c r="H62" s="10">
        <v>1</v>
      </c>
      <c r="I62" s="11">
        <f t="shared" si="0"/>
        <v>1.85</v>
      </c>
      <c r="J62" s="11">
        <f t="shared" si="1"/>
        <v>0.22</v>
      </c>
      <c r="K62" s="11">
        <v>92.9</v>
      </c>
      <c r="L62" s="10">
        <f t="shared" si="2"/>
        <v>0.27989296046497503</v>
      </c>
      <c r="M62">
        <f t="shared" si="3"/>
        <v>345</v>
      </c>
      <c r="N62">
        <f t="shared" si="4"/>
        <v>1</v>
      </c>
      <c r="O62">
        <f t="shared" si="5"/>
        <v>0.2</v>
      </c>
    </row>
    <row r="63" spans="1:15">
      <c r="A63" s="10" t="s">
        <v>68</v>
      </c>
      <c r="B63" s="10">
        <v>3200</v>
      </c>
      <c r="C63" s="60">
        <v>5.2484184950000001</v>
      </c>
      <c r="D63" s="11">
        <v>0.4</v>
      </c>
      <c r="E63" s="11">
        <v>48.29</v>
      </c>
      <c r="F63" s="11">
        <v>1.2</v>
      </c>
      <c r="G63" s="11">
        <v>6.4000000000000001E-2</v>
      </c>
      <c r="H63" s="10">
        <v>1</v>
      </c>
      <c r="I63" s="11">
        <f t="shared" si="0"/>
        <v>1.2</v>
      </c>
      <c r="J63" s="11">
        <f t="shared" si="1"/>
        <v>6.4000000000000001E-2</v>
      </c>
      <c r="K63" s="11">
        <v>10236</v>
      </c>
      <c r="L63" s="10">
        <f t="shared" si="2"/>
        <v>8.4482043041183346</v>
      </c>
      <c r="M63">
        <f t="shared" si="3"/>
        <v>10421</v>
      </c>
      <c r="N63">
        <f t="shared" si="4"/>
        <v>28</v>
      </c>
      <c r="O63">
        <f t="shared" si="5"/>
        <v>1.5</v>
      </c>
    </row>
    <row r="64" spans="1:15">
      <c r="A64" s="10" t="s">
        <v>68</v>
      </c>
      <c r="B64" s="10">
        <v>6410</v>
      </c>
      <c r="C64" s="60">
        <v>32.922867568999997</v>
      </c>
      <c r="D64" s="11">
        <v>0.30299999999999999</v>
      </c>
      <c r="E64" s="11">
        <v>48.29</v>
      </c>
      <c r="F64" s="11">
        <v>0</v>
      </c>
      <c r="G64" s="11">
        <v>0</v>
      </c>
      <c r="H64" s="10">
        <v>1</v>
      </c>
      <c r="I64" s="11">
        <f t="shared" si="0"/>
        <v>0</v>
      </c>
      <c r="J64" s="11">
        <f t="shared" si="1"/>
        <v>0</v>
      </c>
      <c r="K64" s="11">
        <v>48638.8</v>
      </c>
      <c r="L64" s="10">
        <f t="shared" si="2"/>
        <v>40.143593191401997</v>
      </c>
      <c r="M64">
        <f t="shared" si="3"/>
        <v>49516</v>
      </c>
      <c r="N64">
        <f t="shared" si="4"/>
        <v>0</v>
      </c>
      <c r="O64">
        <f t="shared" si="5"/>
        <v>0</v>
      </c>
    </row>
    <row r="65" spans="1:15">
      <c r="A65" s="10" t="s">
        <v>68</v>
      </c>
      <c r="B65" s="10">
        <v>6460</v>
      </c>
      <c r="C65" s="60">
        <v>7.6792483999999994E-2</v>
      </c>
      <c r="D65" s="11">
        <v>0.30299999999999999</v>
      </c>
      <c r="E65" s="11">
        <v>48.29</v>
      </c>
      <c r="F65" s="11">
        <v>0</v>
      </c>
      <c r="G65" s="11">
        <v>0</v>
      </c>
      <c r="H65" s="10">
        <v>1</v>
      </c>
      <c r="I65" s="11">
        <f t="shared" si="0"/>
        <v>0</v>
      </c>
      <c r="J65" s="11">
        <f t="shared" si="1"/>
        <v>0</v>
      </c>
      <c r="K65" s="11">
        <v>30</v>
      </c>
      <c r="L65" s="10">
        <f t="shared" si="2"/>
        <v>9.3634803572089989E-2</v>
      </c>
      <c r="M65">
        <f t="shared" si="3"/>
        <v>115</v>
      </c>
      <c r="N65">
        <f t="shared" si="4"/>
        <v>0</v>
      </c>
      <c r="O65">
        <f t="shared" si="5"/>
        <v>0</v>
      </c>
    </row>
    <row r="66" spans="1:15">
      <c r="A66" s="10" t="s">
        <v>68</v>
      </c>
      <c r="B66" s="10">
        <v>6460</v>
      </c>
      <c r="C66" s="60">
        <v>1.2604993419999999</v>
      </c>
      <c r="D66" s="11">
        <v>0.30299999999999999</v>
      </c>
      <c r="E66" s="11">
        <v>48.29</v>
      </c>
      <c r="F66" s="11">
        <v>0</v>
      </c>
      <c r="G66" s="11">
        <v>0</v>
      </c>
      <c r="H66" s="10">
        <v>1</v>
      </c>
      <c r="I66" s="11">
        <f t="shared" si="0"/>
        <v>0</v>
      </c>
      <c r="J66" s="11">
        <f t="shared" si="1"/>
        <v>0</v>
      </c>
      <c r="K66" s="11">
        <v>493.2</v>
      </c>
      <c r="L66" s="10">
        <f t="shared" si="2"/>
        <v>1.5369552089357947</v>
      </c>
      <c r="M66">
        <f t="shared" si="3"/>
        <v>1896</v>
      </c>
      <c r="N66">
        <f t="shared" si="4"/>
        <v>0</v>
      </c>
      <c r="O66">
        <f t="shared" si="5"/>
        <v>0</v>
      </c>
    </row>
    <row r="67" spans="1:15">
      <c r="A67" s="10" t="s">
        <v>68</v>
      </c>
      <c r="B67" s="10">
        <v>6410</v>
      </c>
      <c r="C67" s="60">
        <v>0.25436881099999997</v>
      </c>
      <c r="D67" s="11">
        <v>0.30299999999999999</v>
      </c>
      <c r="E67" s="11">
        <v>48.29</v>
      </c>
      <c r="F67" s="11">
        <v>0</v>
      </c>
      <c r="G67" s="11">
        <v>0</v>
      </c>
      <c r="H67" s="10">
        <v>1</v>
      </c>
      <c r="I67" s="11">
        <f t="shared" ref="I67:I130" si="6">F67</f>
        <v>0</v>
      </c>
      <c r="J67" s="11">
        <f t="shared" ref="J67:J130" si="7">G67</f>
        <v>0</v>
      </c>
      <c r="K67" s="11">
        <v>99.5</v>
      </c>
      <c r="L67" s="10">
        <f t="shared" ref="L67:L130" si="8">E67*D67*C67/12</f>
        <v>0.31015761455054747</v>
      </c>
      <c r="M67">
        <f t="shared" ref="M67:M130" si="9">ROUND(E67*D67*C67*102.79,0)</f>
        <v>383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10" t="s">
        <v>68</v>
      </c>
      <c r="B68" s="10">
        <v>6210</v>
      </c>
      <c r="C68" s="60">
        <v>7.9176509000000006E-2</v>
      </c>
      <c r="D68" s="11">
        <v>0.30299999999999999</v>
      </c>
      <c r="E68" s="11">
        <v>48.29</v>
      </c>
      <c r="F68" s="11">
        <v>0</v>
      </c>
      <c r="G68" s="11">
        <v>0</v>
      </c>
      <c r="H68" s="10">
        <v>1</v>
      </c>
      <c r="I68" s="11">
        <f t="shared" si="6"/>
        <v>0</v>
      </c>
      <c r="J68" s="11">
        <f t="shared" si="7"/>
        <v>0</v>
      </c>
      <c r="K68" s="11">
        <v>31</v>
      </c>
      <c r="L68" s="10">
        <f t="shared" si="8"/>
        <v>9.6541698895152503E-2</v>
      </c>
      <c r="M68">
        <f t="shared" si="9"/>
        <v>119</v>
      </c>
      <c r="N68">
        <f t="shared" si="10"/>
        <v>0</v>
      </c>
      <c r="O68">
        <f t="shared" si="11"/>
        <v>0</v>
      </c>
    </row>
    <row r="69" spans="1:15">
      <c r="A69" s="10" t="s">
        <v>68</v>
      </c>
      <c r="B69" s="10">
        <v>6410</v>
      </c>
      <c r="C69" s="60">
        <v>2.7334599999999999E-4</v>
      </c>
      <c r="D69" s="11">
        <v>0.30299999999999999</v>
      </c>
      <c r="E69" s="11">
        <v>48.29</v>
      </c>
      <c r="F69" s="11">
        <v>0</v>
      </c>
      <c r="G69" s="11">
        <v>0</v>
      </c>
      <c r="H69" s="10">
        <v>1</v>
      </c>
      <c r="I69" s="11">
        <f t="shared" si="6"/>
        <v>0</v>
      </c>
      <c r="J69" s="11">
        <f t="shared" si="7"/>
        <v>0</v>
      </c>
      <c r="K69" s="11">
        <v>0.4</v>
      </c>
      <c r="L69" s="10">
        <f t="shared" si="8"/>
        <v>3.3329692808499998E-4</v>
      </c>
      <c r="M69">
        <f t="shared" si="9"/>
        <v>0</v>
      </c>
      <c r="N69">
        <f t="shared" si="10"/>
        <v>0</v>
      </c>
      <c r="O69">
        <f t="shared" si="11"/>
        <v>0</v>
      </c>
    </row>
    <row r="70" spans="1:15">
      <c r="A70" s="10" t="s">
        <v>68</v>
      </c>
      <c r="B70" s="10">
        <v>6410</v>
      </c>
      <c r="C70" s="60">
        <v>1.047884847</v>
      </c>
      <c r="D70" s="11">
        <v>0.30299999999999999</v>
      </c>
      <c r="E70" s="11">
        <v>48.29</v>
      </c>
      <c r="F70" s="11">
        <v>0</v>
      </c>
      <c r="G70" s="11">
        <v>0</v>
      </c>
      <c r="H70" s="10">
        <v>1</v>
      </c>
      <c r="I70" s="11">
        <f t="shared" si="6"/>
        <v>0</v>
      </c>
      <c r="J70" s="11">
        <f t="shared" si="7"/>
        <v>0</v>
      </c>
      <c r="K70" s="11">
        <v>1548.1</v>
      </c>
      <c r="L70" s="10">
        <f t="shared" si="8"/>
        <v>1.2777095713561575</v>
      </c>
      <c r="M70">
        <f t="shared" si="9"/>
        <v>1576</v>
      </c>
      <c r="N70">
        <f t="shared" si="10"/>
        <v>0</v>
      </c>
      <c r="O70">
        <f t="shared" si="11"/>
        <v>0</v>
      </c>
    </row>
    <row r="71" spans="1:15">
      <c r="A71" s="10" t="s">
        <v>68</v>
      </c>
      <c r="B71" s="10">
        <v>4110</v>
      </c>
      <c r="C71" s="60">
        <v>2.327273323</v>
      </c>
      <c r="D71" s="11">
        <v>0.41299999999999998</v>
      </c>
      <c r="E71" s="11">
        <v>48.29</v>
      </c>
      <c r="F71" s="11">
        <v>0.7</v>
      </c>
      <c r="G71" s="11">
        <v>0.09</v>
      </c>
      <c r="H71" s="10">
        <v>1</v>
      </c>
      <c r="I71" s="11">
        <f t="shared" si="6"/>
        <v>0.7</v>
      </c>
      <c r="J71" s="11">
        <f t="shared" si="7"/>
        <v>0.09</v>
      </c>
      <c r="K71" s="11">
        <v>1241.0999999999999</v>
      </c>
      <c r="L71" s="10">
        <f t="shared" si="8"/>
        <v>3.8678836567539752</v>
      </c>
      <c r="M71">
        <f t="shared" si="9"/>
        <v>4771</v>
      </c>
      <c r="N71">
        <f t="shared" si="10"/>
        <v>7</v>
      </c>
      <c r="O71">
        <f t="shared" si="11"/>
        <v>0.9</v>
      </c>
    </row>
    <row r="72" spans="1:15">
      <c r="A72" s="10" t="s">
        <v>68</v>
      </c>
      <c r="B72" s="10">
        <v>2120</v>
      </c>
      <c r="C72" s="60">
        <v>0.726653671</v>
      </c>
      <c r="D72" s="11">
        <v>0.41099999999999998</v>
      </c>
      <c r="E72" s="11">
        <v>48.29</v>
      </c>
      <c r="F72" s="11">
        <v>2.52</v>
      </c>
      <c r="G72" s="11">
        <v>0.09</v>
      </c>
      <c r="H72" s="10">
        <v>1</v>
      </c>
      <c r="I72" s="11">
        <f t="shared" si="6"/>
        <v>2.52</v>
      </c>
      <c r="J72" s="11">
        <f t="shared" si="7"/>
        <v>0.09</v>
      </c>
      <c r="K72" s="11">
        <v>1179.3</v>
      </c>
      <c r="L72" s="10">
        <f t="shared" si="8"/>
        <v>1.2018361227112073</v>
      </c>
      <c r="M72">
        <f t="shared" si="9"/>
        <v>1482</v>
      </c>
      <c r="N72">
        <f t="shared" si="10"/>
        <v>8</v>
      </c>
      <c r="O72">
        <f t="shared" si="11"/>
        <v>0.3</v>
      </c>
    </row>
    <row r="73" spans="1:15">
      <c r="A73" s="10" t="s">
        <v>68</v>
      </c>
      <c r="B73" s="10">
        <v>1660</v>
      </c>
      <c r="C73" s="60">
        <v>0.10819050500000001</v>
      </c>
      <c r="D73" s="11">
        <v>0.183</v>
      </c>
      <c r="E73" s="11">
        <v>48.29</v>
      </c>
      <c r="F73" s="11">
        <v>0.6</v>
      </c>
      <c r="G73" s="11">
        <v>0.11</v>
      </c>
      <c r="H73" s="10">
        <v>1</v>
      </c>
      <c r="I73" s="11">
        <f t="shared" si="6"/>
        <v>0.6</v>
      </c>
      <c r="J73" s="11">
        <f t="shared" si="7"/>
        <v>0.11</v>
      </c>
      <c r="K73" s="11">
        <v>78.2</v>
      </c>
      <c r="L73" s="10">
        <f t="shared" si="8"/>
        <v>7.9673922168362499E-2</v>
      </c>
      <c r="M73">
        <f t="shared" si="9"/>
        <v>98</v>
      </c>
      <c r="N73">
        <f t="shared" si="10"/>
        <v>0</v>
      </c>
      <c r="O73">
        <f t="shared" si="11"/>
        <v>0</v>
      </c>
    </row>
    <row r="74" spans="1:15">
      <c r="A74" s="10" t="s">
        <v>68</v>
      </c>
      <c r="B74" s="10">
        <v>1660</v>
      </c>
      <c r="C74" s="60">
        <v>7.7612500000000001E-4</v>
      </c>
      <c r="D74" s="11">
        <v>0.183</v>
      </c>
      <c r="E74" s="11">
        <v>48.29</v>
      </c>
      <c r="F74" s="11">
        <v>0.6</v>
      </c>
      <c r="G74" s="11">
        <v>0.11</v>
      </c>
      <c r="H74" s="10">
        <v>1</v>
      </c>
      <c r="I74" s="11">
        <f t="shared" si="6"/>
        <v>0.6</v>
      </c>
      <c r="J74" s="11">
        <f t="shared" si="7"/>
        <v>0.11</v>
      </c>
      <c r="K74" s="11">
        <v>0.7</v>
      </c>
      <c r="L74" s="10">
        <f t="shared" si="8"/>
        <v>5.7155591281249992E-4</v>
      </c>
      <c r="M74">
        <f t="shared" si="9"/>
        <v>1</v>
      </c>
      <c r="N74">
        <f t="shared" si="10"/>
        <v>0</v>
      </c>
      <c r="O74">
        <f t="shared" si="11"/>
        <v>0</v>
      </c>
    </row>
    <row r="75" spans="1:15">
      <c r="A75" s="10" t="s">
        <v>68</v>
      </c>
      <c r="B75" s="10">
        <v>1100</v>
      </c>
      <c r="C75" s="60">
        <v>0.19175097499999999</v>
      </c>
      <c r="D75" s="11">
        <v>0.34200000000000003</v>
      </c>
      <c r="E75" s="11">
        <v>48.29</v>
      </c>
      <c r="F75" s="11">
        <v>1.85</v>
      </c>
      <c r="G75" s="11">
        <v>0.22</v>
      </c>
      <c r="H75" s="10">
        <v>1</v>
      </c>
      <c r="I75" s="11">
        <f t="shared" si="6"/>
        <v>1.85</v>
      </c>
      <c r="J75" s="11">
        <f t="shared" si="7"/>
        <v>0.22</v>
      </c>
      <c r="K75" s="11">
        <v>84.7</v>
      </c>
      <c r="L75" s="10">
        <f t="shared" si="8"/>
        <v>0.26390015560837499</v>
      </c>
      <c r="M75">
        <f t="shared" si="9"/>
        <v>326</v>
      </c>
      <c r="N75">
        <f t="shared" si="10"/>
        <v>1</v>
      </c>
      <c r="O75">
        <f t="shared" si="11"/>
        <v>0.2</v>
      </c>
    </row>
    <row r="76" spans="1:15">
      <c r="A76" s="10" t="s">
        <v>68</v>
      </c>
      <c r="B76" s="10">
        <v>6460</v>
      </c>
      <c r="C76" s="60">
        <v>1.5993050929999999</v>
      </c>
      <c r="D76" s="11">
        <v>0.30299999999999999</v>
      </c>
      <c r="E76" s="11">
        <v>48.29</v>
      </c>
      <c r="F76" s="11">
        <v>0</v>
      </c>
      <c r="G76" s="11">
        <v>0</v>
      </c>
      <c r="H76" s="10">
        <v>1</v>
      </c>
      <c r="I76" s="11">
        <f t="shared" si="6"/>
        <v>0</v>
      </c>
      <c r="J76" s="11">
        <f t="shared" si="7"/>
        <v>0</v>
      </c>
      <c r="K76" s="11">
        <v>1913.5</v>
      </c>
      <c r="L76" s="10">
        <f t="shared" si="8"/>
        <v>1.9500686842594923</v>
      </c>
      <c r="M76">
        <f t="shared" si="9"/>
        <v>2405</v>
      </c>
      <c r="N76">
        <f t="shared" si="10"/>
        <v>0</v>
      </c>
      <c r="O76">
        <f t="shared" si="11"/>
        <v>0</v>
      </c>
    </row>
    <row r="77" spans="1:15">
      <c r="A77" s="10" t="s">
        <v>68</v>
      </c>
      <c r="B77" s="10">
        <v>4110</v>
      </c>
      <c r="C77" s="60">
        <v>0.53504076300000003</v>
      </c>
      <c r="D77" s="11">
        <v>0.41299999999999998</v>
      </c>
      <c r="E77" s="11">
        <v>48.29</v>
      </c>
      <c r="F77" s="11">
        <v>0.7</v>
      </c>
      <c r="G77" s="11">
        <v>0.09</v>
      </c>
      <c r="H77" s="10">
        <v>1</v>
      </c>
      <c r="I77" s="11">
        <f t="shared" si="6"/>
        <v>0.7</v>
      </c>
      <c r="J77" s="11">
        <f t="shared" si="7"/>
        <v>0.09</v>
      </c>
      <c r="K77" s="11">
        <v>285.3</v>
      </c>
      <c r="L77" s="10">
        <f t="shared" si="8"/>
        <v>0.88922749315804239</v>
      </c>
      <c r="M77">
        <f t="shared" si="9"/>
        <v>1097</v>
      </c>
      <c r="N77">
        <f t="shared" si="10"/>
        <v>2</v>
      </c>
      <c r="O77">
        <f t="shared" si="11"/>
        <v>0.2</v>
      </c>
    </row>
    <row r="78" spans="1:15">
      <c r="A78" s="10" t="s">
        <v>68</v>
      </c>
      <c r="B78" s="10">
        <v>4110</v>
      </c>
      <c r="C78" s="60">
        <v>63.524114185000002</v>
      </c>
      <c r="D78" s="11">
        <v>0.41299999999999998</v>
      </c>
      <c r="E78" s="11">
        <v>48.29</v>
      </c>
      <c r="F78" s="11">
        <v>0.7</v>
      </c>
      <c r="G78" s="11">
        <v>0.09</v>
      </c>
      <c r="H78" s="10">
        <v>1</v>
      </c>
      <c r="I78" s="11">
        <f t="shared" si="6"/>
        <v>0.7</v>
      </c>
      <c r="J78" s="11">
        <f t="shared" si="7"/>
        <v>0.09</v>
      </c>
      <c r="K78" s="11">
        <v>33877.699999999997</v>
      </c>
      <c r="L78" s="10">
        <f t="shared" si="8"/>
        <v>105.57586022994811</v>
      </c>
      <c r="M78">
        <f t="shared" si="9"/>
        <v>130226</v>
      </c>
      <c r="N78">
        <f t="shared" si="10"/>
        <v>201</v>
      </c>
      <c r="O78">
        <f t="shared" si="11"/>
        <v>25.8</v>
      </c>
    </row>
    <row r="79" spans="1:15">
      <c r="A79" s="10" t="s">
        <v>68</v>
      </c>
      <c r="B79" s="10">
        <v>6210</v>
      </c>
      <c r="C79" s="60">
        <v>228.996580225</v>
      </c>
      <c r="D79" s="11">
        <v>0.30299999999999999</v>
      </c>
      <c r="E79" s="11">
        <v>48.29</v>
      </c>
      <c r="F79" s="11">
        <v>0</v>
      </c>
      <c r="G79" s="11">
        <v>0</v>
      </c>
      <c r="H79" s="10">
        <v>1</v>
      </c>
      <c r="I79" s="11">
        <f t="shared" si="6"/>
        <v>0</v>
      </c>
      <c r="J79" s="11">
        <f t="shared" si="7"/>
        <v>0</v>
      </c>
      <c r="K79" s="11">
        <v>89597.8</v>
      </c>
      <c r="L79" s="10">
        <f t="shared" si="8"/>
        <v>279.22068269139754</v>
      </c>
      <c r="M79">
        <f t="shared" si="9"/>
        <v>344413</v>
      </c>
      <c r="N79">
        <f t="shared" si="10"/>
        <v>0</v>
      </c>
      <c r="O79">
        <f t="shared" si="11"/>
        <v>0</v>
      </c>
    </row>
    <row r="80" spans="1:15">
      <c r="A80" s="10" t="s">
        <v>68</v>
      </c>
      <c r="B80" s="10">
        <v>1920</v>
      </c>
      <c r="C80" s="60">
        <v>3.4485428999999998E-2</v>
      </c>
      <c r="D80" s="11">
        <v>0.27600000000000002</v>
      </c>
      <c r="E80" s="11">
        <v>48.29</v>
      </c>
      <c r="F80" s="11">
        <v>1.2</v>
      </c>
      <c r="G80" s="11">
        <v>7.5999999999999998E-2</v>
      </c>
      <c r="H80" s="10">
        <v>1</v>
      </c>
      <c r="I80" s="11">
        <f t="shared" si="6"/>
        <v>1.2</v>
      </c>
      <c r="J80" s="11">
        <f t="shared" si="7"/>
        <v>7.5999999999999998E-2</v>
      </c>
      <c r="K80" s="11">
        <v>12.3</v>
      </c>
      <c r="L80" s="10">
        <f t="shared" si="8"/>
        <v>3.8301931427429999E-2</v>
      </c>
      <c r="M80">
        <f t="shared" si="9"/>
        <v>47</v>
      </c>
      <c r="N80">
        <f t="shared" si="10"/>
        <v>0</v>
      </c>
      <c r="O80">
        <f t="shared" si="11"/>
        <v>0</v>
      </c>
    </row>
    <row r="81" spans="1:15">
      <c r="A81" s="10" t="s">
        <v>68</v>
      </c>
      <c r="B81" s="10">
        <v>4110</v>
      </c>
      <c r="C81" s="60">
        <v>0.82263432700000005</v>
      </c>
      <c r="D81" s="11">
        <v>0.41299999999999998</v>
      </c>
      <c r="E81" s="11">
        <v>48.29</v>
      </c>
      <c r="F81" s="11">
        <v>0.7</v>
      </c>
      <c r="G81" s="11">
        <v>0.09</v>
      </c>
      <c r="H81" s="10">
        <v>1</v>
      </c>
      <c r="I81" s="11">
        <f t="shared" si="6"/>
        <v>0.7</v>
      </c>
      <c r="J81" s="11">
        <f t="shared" si="7"/>
        <v>0.09</v>
      </c>
      <c r="K81" s="11">
        <v>438.7</v>
      </c>
      <c r="L81" s="10">
        <f t="shared" si="8"/>
        <v>1.3672024843160659</v>
      </c>
      <c r="M81">
        <f t="shared" si="9"/>
        <v>1686</v>
      </c>
      <c r="N81">
        <f t="shared" si="10"/>
        <v>3</v>
      </c>
      <c r="O81">
        <f t="shared" si="11"/>
        <v>0.3</v>
      </c>
    </row>
    <row r="82" spans="1:15">
      <c r="A82" s="10" t="s">
        <v>68</v>
      </c>
      <c r="B82" s="10">
        <v>4110</v>
      </c>
      <c r="C82" s="60">
        <v>2.073765673</v>
      </c>
      <c r="D82" s="11">
        <v>0.41299999999999998</v>
      </c>
      <c r="E82" s="11">
        <v>48.29</v>
      </c>
      <c r="F82" s="11">
        <v>0.7</v>
      </c>
      <c r="G82" s="11">
        <v>0.09</v>
      </c>
      <c r="H82" s="10">
        <v>1</v>
      </c>
      <c r="I82" s="11">
        <f t="shared" si="6"/>
        <v>0.7</v>
      </c>
      <c r="J82" s="11">
        <f t="shared" si="7"/>
        <v>0.09</v>
      </c>
      <c r="K82" s="11">
        <v>1106</v>
      </c>
      <c r="L82" s="10">
        <f t="shared" si="8"/>
        <v>3.4465588013506001</v>
      </c>
      <c r="M82">
        <f t="shared" si="9"/>
        <v>4251</v>
      </c>
      <c r="N82">
        <f t="shared" si="10"/>
        <v>7</v>
      </c>
      <c r="O82">
        <f t="shared" si="11"/>
        <v>0.8</v>
      </c>
    </row>
    <row r="83" spans="1:15">
      <c r="A83" s="10" t="s">
        <v>68</v>
      </c>
      <c r="B83" s="10">
        <v>2120</v>
      </c>
      <c r="C83" s="60">
        <v>2.8497565999999998E-2</v>
      </c>
      <c r="D83" s="11">
        <v>0.41099999999999998</v>
      </c>
      <c r="E83" s="11">
        <v>48.29</v>
      </c>
      <c r="F83" s="11">
        <v>2.52</v>
      </c>
      <c r="G83" s="11">
        <v>0.09</v>
      </c>
      <c r="H83" s="10">
        <v>1</v>
      </c>
      <c r="I83" s="11">
        <f t="shared" si="6"/>
        <v>2.52</v>
      </c>
      <c r="J83" s="11">
        <f t="shared" si="7"/>
        <v>0.09</v>
      </c>
      <c r="K83" s="11">
        <v>46.2</v>
      </c>
      <c r="L83" s="10">
        <f t="shared" si="8"/>
        <v>4.7133050578294998E-2</v>
      </c>
      <c r="M83">
        <f t="shared" si="9"/>
        <v>58</v>
      </c>
      <c r="N83">
        <f t="shared" si="10"/>
        <v>0</v>
      </c>
      <c r="O83">
        <f t="shared" si="11"/>
        <v>0</v>
      </c>
    </row>
    <row r="84" spans="1:15">
      <c r="A84" s="10" t="s">
        <v>68</v>
      </c>
      <c r="B84" s="10">
        <v>6410</v>
      </c>
      <c r="C84" s="60">
        <v>0.50217273600000001</v>
      </c>
      <c r="D84" s="11">
        <v>0.30299999999999999</v>
      </c>
      <c r="E84" s="11">
        <v>48.29</v>
      </c>
      <c r="F84" s="11">
        <v>0</v>
      </c>
      <c r="G84" s="11">
        <v>0</v>
      </c>
      <c r="H84" s="10">
        <v>1</v>
      </c>
      <c r="I84" s="11">
        <f t="shared" si="6"/>
        <v>0</v>
      </c>
      <c r="J84" s="11">
        <f t="shared" si="7"/>
        <v>0</v>
      </c>
      <c r="K84" s="11">
        <v>196.5</v>
      </c>
      <c r="L84" s="10">
        <f t="shared" si="8"/>
        <v>0.61231051589135999</v>
      </c>
      <c r="M84">
        <f t="shared" si="9"/>
        <v>755</v>
      </c>
      <c r="N84">
        <f t="shared" si="10"/>
        <v>0</v>
      </c>
      <c r="O84">
        <f t="shared" si="11"/>
        <v>0</v>
      </c>
    </row>
    <row r="85" spans="1:15">
      <c r="A85" s="10" t="s">
        <v>68</v>
      </c>
      <c r="B85" s="10">
        <v>8320</v>
      </c>
      <c r="C85" s="60">
        <v>4.1343065999999998E-2</v>
      </c>
      <c r="D85" s="11">
        <v>0.21</v>
      </c>
      <c r="E85" s="11">
        <v>48.29</v>
      </c>
      <c r="F85" s="11">
        <v>1.25</v>
      </c>
      <c r="G85" s="11">
        <v>7.5999999999999998E-2</v>
      </c>
      <c r="H85" s="10">
        <v>1</v>
      </c>
      <c r="I85" s="11">
        <f t="shared" si="6"/>
        <v>1.25</v>
      </c>
      <c r="J85" s="11">
        <f t="shared" si="7"/>
        <v>7.5999999999999998E-2</v>
      </c>
      <c r="K85" s="11">
        <v>95.8</v>
      </c>
      <c r="L85" s="10">
        <f t="shared" si="8"/>
        <v>3.493799149995E-2</v>
      </c>
      <c r="M85">
        <f t="shared" si="9"/>
        <v>43</v>
      </c>
      <c r="N85">
        <f t="shared" si="10"/>
        <v>0</v>
      </c>
      <c r="O85">
        <f t="shared" si="11"/>
        <v>0</v>
      </c>
    </row>
    <row r="86" spans="1:15">
      <c r="A86" s="10" t="s">
        <v>68</v>
      </c>
      <c r="B86" s="10">
        <v>2130</v>
      </c>
      <c r="C86" s="60">
        <v>0.123892471</v>
      </c>
      <c r="D86" s="11">
        <v>0.41099999999999998</v>
      </c>
      <c r="E86" s="11">
        <v>48.29</v>
      </c>
      <c r="F86" s="11">
        <v>2.52</v>
      </c>
      <c r="G86" s="11">
        <v>0.09</v>
      </c>
      <c r="H86" s="10">
        <v>1</v>
      </c>
      <c r="I86" s="11">
        <f t="shared" si="6"/>
        <v>2.52</v>
      </c>
      <c r="J86" s="11">
        <f t="shared" si="7"/>
        <v>0.09</v>
      </c>
      <c r="K86" s="11">
        <v>2911.5</v>
      </c>
      <c r="L86" s="10">
        <f t="shared" si="8"/>
        <v>0.20490978429220749</v>
      </c>
      <c r="M86">
        <f t="shared" si="9"/>
        <v>253</v>
      </c>
      <c r="N86">
        <f t="shared" si="10"/>
        <v>1</v>
      </c>
      <c r="O86">
        <f t="shared" si="11"/>
        <v>0.1</v>
      </c>
    </row>
    <row r="87" spans="1:15">
      <c r="A87" s="10" t="s">
        <v>68</v>
      </c>
      <c r="B87" s="10">
        <v>2130</v>
      </c>
      <c r="C87" s="60">
        <v>5.0138591000000003E-2</v>
      </c>
      <c r="D87" s="11">
        <v>0.41099999999999998</v>
      </c>
      <c r="E87" s="11">
        <v>48.29</v>
      </c>
      <c r="F87" s="11">
        <v>2.52</v>
      </c>
      <c r="G87" s="11">
        <v>0.09</v>
      </c>
      <c r="H87" s="10">
        <v>1</v>
      </c>
      <c r="I87" s="11">
        <f t="shared" si="6"/>
        <v>2.52</v>
      </c>
      <c r="J87" s="11">
        <f t="shared" si="7"/>
        <v>0.09</v>
      </c>
      <c r="K87" s="11">
        <v>4195.5</v>
      </c>
      <c r="L87" s="10">
        <f t="shared" si="8"/>
        <v>8.2925845159107489E-2</v>
      </c>
      <c r="M87">
        <f t="shared" si="9"/>
        <v>102</v>
      </c>
      <c r="N87">
        <f t="shared" si="10"/>
        <v>1</v>
      </c>
      <c r="O87">
        <f t="shared" si="11"/>
        <v>0</v>
      </c>
    </row>
    <row r="88" spans="1:15">
      <c r="A88" s="10" t="s">
        <v>68</v>
      </c>
      <c r="B88" s="10">
        <v>8320</v>
      </c>
      <c r="C88" s="60">
        <v>9.8133830000000002E-3</v>
      </c>
      <c r="D88" s="11">
        <v>0.21</v>
      </c>
      <c r="E88" s="11">
        <v>48.29</v>
      </c>
      <c r="F88" s="11">
        <v>1.25</v>
      </c>
      <c r="G88" s="11">
        <v>7.5999999999999998E-2</v>
      </c>
      <c r="H88" s="10">
        <v>1</v>
      </c>
      <c r="I88" s="11">
        <f t="shared" si="6"/>
        <v>1.25</v>
      </c>
      <c r="J88" s="11">
        <f t="shared" si="7"/>
        <v>7.5999999999999998E-2</v>
      </c>
      <c r="K88" s="11">
        <v>19.399999999999999</v>
      </c>
      <c r="L88" s="10">
        <f t="shared" si="8"/>
        <v>8.2930446387250011E-3</v>
      </c>
      <c r="M88">
        <f t="shared" si="9"/>
        <v>10</v>
      </c>
      <c r="N88">
        <f t="shared" si="10"/>
        <v>0</v>
      </c>
      <c r="O88">
        <f t="shared" si="11"/>
        <v>0</v>
      </c>
    </row>
    <row r="89" spans="1:15">
      <c r="A89" s="10" t="s">
        <v>68</v>
      </c>
      <c r="B89" s="10">
        <v>2130</v>
      </c>
      <c r="C89" s="60">
        <v>8.7250201999999999E-2</v>
      </c>
      <c r="D89" s="11">
        <v>0.41099999999999998</v>
      </c>
      <c r="E89" s="11">
        <v>48.29</v>
      </c>
      <c r="F89" s="11">
        <v>2.52</v>
      </c>
      <c r="G89" s="11">
        <v>0.09</v>
      </c>
      <c r="H89" s="10">
        <v>1</v>
      </c>
      <c r="I89" s="11">
        <f t="shared" si="6"/>
        <v>2.52</v>
      </c>
      <c r="J89" s="11">
        <f t="shared" si="7"/>
        <v>0.09</v>
      </c>
      <c r="K89" s="11">
        <v>1367.8</v>
      </c>
      <c r="L89" s="10">
        <f t="shared" si="8"/>
        <v>0.14430594471936498</v>
      </c>
      <c r="M89">
        <f t="shared" si="9"/>
        <v>178</v>
      </c>
      <c r="N89">
        <f t="shared" si="10"/>
        <v>1</v>
      </c>
      <c r="O89">
        <f t="shared" si="11"/>
        <v>0</v>
      </c>
    </row>
    <row r="90" spans="1:15">
      <c r="A90" s="10" t="s">
        <v>68</v>
      </c>
      <c r="B90" s="10">
        <v>2130</v>
      </c>
      <c r="C90" s="60">
        <v>8.5912631000000003E-2</v>
      </c>
      <c r="D90" s="11">
        <v>0.41099999999999998</v>
      </c>
      <c r="E90" s="11">
        <v>48.29</v>
      </c>
      <c r="F90" s="11">
        <v>2.52</v>
      </c>
      <c r="G90" s="11">
        <v>0.09</v>
      </c>
      <c r="H90" s="10">
        <v>1</v>
      </c>
      <c r="I90" s="11">
        <f t="shared" si="6"/>
        <v>2.52</v>
      </c>
      <c r="J90" s="11">
        <f t="shared" si="7"/>
        <v>0.09</v>
      </c>
      <c r="K90" s="11">
        <v>1080.9000000000001</v>
      </c>
      <c r="L90" s="10">
        <f t="shared" si="8"/>
        <v>0.1420936925714075</v>
      </c>
      <c r="M90">
        <f t="shared" si="9"/>
        <v>175</v>
      </c>
      <c r="N90">
        <f t="shared" si="10"/>
        <v>1</v>
      </c>
      <c r="O90">
        <f t="shared" si="11"/>
        <v>0</v>
      </c>
    </row>
    <row r="91" spans="1:15">
      <c r="A91" s="10" t="s">
        <v>68</v>
      </c>
      <c r="B91" s="10">
        <v>2130</v>
      </c>
      <c r="C91" s="60">
        <v>2.5543861000000001E-2</v>
      </c>
      <c r="D91" s="11">
        <v>0.41099999999999998</v>
      </c>
      <c r="E91" s="11">
        <v>48.29</v>
      </c>
      <c r="F91" s="11">
        <v>2.52</v>
      </c>
      <c r="G91" s="11">
        <v>0.09</v>
      </c>
      <c r="H91" s="10">
        <v>1</v>
      </c>
      <c r="I91" s="11">
        <f t="shared" si="6"/>
        <v>2.52</v>
      </c>
      <c r="J91" s="11">
        <f t="shared" si="7"/>
        <v>0.09</v>
      </c>
      <c r="K91" s="11">
        <v>273.39999999999998</v>
      </c>
      <c r="L91" s="10">
        <f t="shared" si="8"/>
        <v>4.2247821883382497E-2</v>
      </c>
      <c r="M91">
        <f t="shared" si="9"/>
        <v>52</v>
      </c>
      <c r="N91">
        <f t="shared" si="10"/>
        <v>0</v>
      </c>
      <c r="O91">
        <f t="shared" si="11"/>
        <v>0</v>
      </c>
    </row>
    <row r="92" spans="1:15">
      <c r="A92" s="10" t="s">
        <v>68</v>
      </c>
      <c r="B92" s="10">
        <v>2120</v>
      </c>
      <c r="C92" s="60">
        <v>0.37355448400000002</v>
      </c>
      <c r="D92" s="11">
        <v>0.41099999999999998</v>
      </c>
      <c r="E92" s="11">
        <v>48.29</v>
      </c>
      <c r="F92" s="11">
        <v>2.52</v>
      </c>
      <c r="G92" s="11">
        <v>0.09</v>
      </c>
      <c r="H92" s="10">
        <v>1</v>
      </c>
      <c r="I92" s="11">
        <f t="shared" si="6"/>
        <v>2.52</v>
      </c>
      <c r="J92" s="11">
        <f t="shared" si="7"/>
        <v>0.09</v>
      </c>
      <c r="K92" s="11">
        <v>1074.7</v>
      </c>
      <c r="L92" s="10">
        <f t="shared" si="8"/>
        <v>0.61783390160832996</v>
      </c>
      <c r="M92">
        <f t="shared" si="9"/>
        <v>762</v>
      </c>
      <c r="N92">
        <f t="shared" si="10"/>
        <v>4</v>
      </c>
      <c r="O92">
        <f t="shared" si="11"/>
        <v>0.2</v>
      </c>
    </row>
    <row r="93" spans="1:15">
      <c r="A93" s="10" t="s">
        <v>68</v>
      </c>
      <c r="B93" s="10">
        <v>4110</v>
      </c>
      <c r="C93" s="60">
        <v>50.608306204000002</v>
      </c>
      <c r="D93" s="11">
        <v>0.41299999999999998</v>
      </c>
      <c r="E93" s="11">
        <v>48.29</v>
      </c>
      <c r="F93" s="11">
        <v>0.7</v>
      </c>
      <c r="G93" s="11">
        <v>0.09</v>
      </c>
      <c r="H93" s="10">
        <v>1</v>
      </c>
      <c r="I93" s="11">
        <f t="shared" si="6"/>
        <v>0.7</v>
      </c>
      <c r="J93" s="11">
        <f t="shared" si="7"/>
        <v>0.09</v>
      </c>
      <c r="K93" s="11">
        <v>63524.6</v>
      </c>
      <c r="L93" s="10">
        <f t="shared" si="8"/>
        <v>84.110034918512412</v>
      </c>
      <c r="M93">
        <f t="shared" si="9"/>
        <v>103748</v>
      </c>
      <c r="N93">
        <f t="shared" si="10"/>
        <v>160</v>
      </c>
      <c r="O93">
        <f t="shared" si="11"/>
        <v>20.6</v>
      </c>
    </row>
    <row r="94" spans="1:15">
      <c r="A94" s="10" t="s">
        <v>68</v>
      </c>
      <c r="B94" s="10">
        <v>4110</v>
      </c>
      <c r="C94" s="60">
        <v>1.4573947860000001</v>
      </c>
      <c r="D94" s="11">
        <v>0.41299999999999998</v>
      </c>
      <c r="E94" s="11">
        <v>48.29</v>
      </c>
      <c r="F94" s="11">
        <v>0.7</v>
      </c>
      <c r="G94" s="11">
        <v>0.09</v>
      </c>
      <c r="H94" s="10">
        <v>1</v>
      </c>
      <c r="I94" s="11">
        <f t="shared" si="6"/>
        <v>0.7</v>
      </c>
      <c r="J94" s="11">
        <f t="shared" si="7"/>
        <v>0.09</v>
      </c>
      <c r="K94" s="11">
        <v>2934.7</v>
      </c>
      <c r="L94" s="10">
        <f t="shared" si="8"/>
        <v>2.4221622009319348</v>
      </c>
      <c r="M94">
        <f t="shared" si="9"/>
        <v>2988</v>
      </c>
      <c r="N94">
        <f t="shared" si="10"/>
        <v>5</v>
      </c>
      <c r="O94">
        <f t="shared" si="11"/>
        <v>0.6</v>
      </c>
    </row>
    <row r="95" spans="1:15">
      <c r="A95" s="10" t="s">
        <v>68</v>
      </c>
      <c r="B95" s="10">
        <v>1100</v>
      </c>
      <c r="C95" s="60">
        <v>2.791407704</v>
      </c>
      <c r="D95" s="11">
        <v>0.34200000000000003</v>
      </c>
      <c r="E95" s="11">
        <v>48.29</v>
      </c>
      <c r="F95" s="11">
        <v>1.85</v>
      </c>
      <c r="G95" s="11">
        <v>0.22</v>
      </c>
      <c r="H95" s="10">
        <v>1</v>
      </c>
      <c r="I95" s="11">
        <f t="shared" si="6"/>
        <v>1.85</v>
      </c>
      <c r="J95" s="11">
        <f t="shared" si="7"/>
        <v>0.22</v>
      </c>
      <c r="K95" s="11">
        <v>3312.8</v>
      </c>
      <c r="L95" s="10">
        <f t="shared" si="8"/>
        <v>3.8417167237455598</v>
      </c>
      <c r="M95">
        <f t="shared" si="9"/>
        <v>4739</v>
      </c>
      <c r="N95">
        <f t="shared" si="10"/>
        <v>19</v>
      </c>
      <c r="O95">
        <f t="shared" si="11"/>
        <v>2.2999999999999998</v>
      </c>
    </row>
    <row r="96" spans="1:15">
      <c r="A96" s="10" t="s">
        <v>68</v>
      </c>
      <c r="B96" s="10">
        <v>2120</v>
      </c>
      <c r="C96" s="60">
        <v>0.61090167500000003</v>
      </c>
      <c r="D96" s="11">
        <v>0.41099999999999998</v>
      </c>
      <c r="E96" s="11">
        <v>48.29</v>
      </c>
      <c r="F96" s="11">
        <v>2.52</v>
      </c>
      <c r="G96" s="11">
        <v>0.09</v>
      </c>
      <c r="H96" s="10">
        <v>1</v>
      </c>
      <c r="I96" s="11">
        <f t="shared" si="6"/>
        <v>2.52</v>
      </c>
      <c r="J96" s="11">
        <f t="shared" si="7"/>
        <v>0.09</v>
      </c>
      <c r="K96" s="11">
        <v>1057.5999999999999</v>
      </c>
      <c r="L96" s="10">
        <f t="shared" si="8"/>
        <v>1.0103901345869375</v>
      </c>
      <c r="M96">
        <f t="shared" si="9"/>
        <v>1246</v>
      </c>
      <c r="N96">
        <f t="shared" si="10"/>
        <v>7</v>
      </c>
      <c r="O96">
        <f t="shared" si="11"/>
        <v>0.2</v>
      </c>
    </row>
    <row r="97" spans="1:15">
      <c r="A97" s="10" t="s">
        <v>68</v>
      </c>
      <c r="B97" s="10">
        <v>2120</v>
      </c>
      <c r="C97" s="60">
        <v>0.268913919</v>
      </c>
      <c r="D97" s="11">
        <v>0.41099999999999998</v>
      </c>
      <c r="E97" s="11">
        <v>48.29</v>
      </c>
      <c r="F97" s="11">
        <v>2.52</v>
      </c>
      <c r="G97" s="11">
        <v>0.09</v>
      </c>
      <c r="H97" s="10">
        <v>1</v>
      </c>
      <c r="I97" s="11">
        <f t="shared" si="6"/>
        <v>2.52</v>
      </c>
      <c r="J97" s="11">
        <f t="shared" si="7"/>
        <v>0.09</v>
      </c>
      <c r="K97" s="11">
        <v>452.9</v>
      </c>
      <c r="L97" s="10">
        <f t="shared" si="8"/>
        <v>0.44476547033646746</v>
      </c>
      <c r="M97">
        <f t="shared" si="9"/>
        <v>549</v>
      </c>
      <c r="N97">
        <f t="shared" si="10"/>
        <v>3</v>
      </c>
      <c r="O97">
        <f t="shared" si="11"/>
        <v>0.1</v>
      </c>
    </row>
    <row r="98" spans="1:15">
      <c r="A98" s="10" t="s">
        <v>68</v>
      </c>
      <c r="B98" s="10">
        <v>2130</v>
      </c>
      <c r="C98" s="60">
        <v>2.351877129</v>
      </c>
      <c r="D98" s="11">
        <v>0.41099999999999998</v>
      </c>
      <c r="E98" s="11">
        <v>48.29</v>
      </c>
      <c r="F98" s="11">
        <v>2.52</v>
      </c>
      <c r="G98" s="11">
        <v>0.09</v>
      </c>
      <c r="H98" s="10">
        <v>1</v>
      </c>
      <c r="I98" s="11">
        <f t="shared" si="6"/>
        <v>2.52</v>
      </c>
      <c r="J98" s="11">
        <f t="shared" si="7"/>
        <v>0.09</v>
      </c>
      <c r="K98" s="11">
        <v>3832.8</v>
      </c>
      <c r="L98" s="10">
        <f t="shared" si="8"/>
        <v>3.8898460196597919</v>
      </c>
      <c r="M98">
        <f t="shared" si="9"/>
        <v>4798</v>
      </c>
      <c r="N98">
        <f t="shared" si="10"/>
        <v>27</v>
      </c>
      <c r="O98">
        <f t="shared" si="11"/>
        <v>1</v>
      </c>
    </row>
    <row r="99" spans="1:15">
      <c r="A99" s="10" t="s">
        <v>68</v>
      </c>
      <c r="B99" s="10">
        <v>2130</v>
      </c>
      <c r="C99" s="60">
        <v>1.4757977680000001</v>
      </c>
      <c r="D99" s="11">
        <v>0.41099999999999998</v>
      </c>
      <c r="E99" s="11">
        <v>48.29</v>
      </c>
      <c r="F99" s="11">
        <v>2.52</v>
      </c>
      <c r="G99" s="11">
        <v>0.09</v>
      </c>
      <c r="H99" s="10">
        <v>1</v>
      </c>
      <c r="I99" s="11">
        <f t="shared" si="6"/>
        <v>2.52</v>
      </c>
      <c r="J99" s="11">
        <f t="shared" si="7"/>
        <v>0.09</v>
      </c>
      <c r="K99" s="11">
        <v>2395</v>
      </c>
      <c r="L99" s="10">
        <f t="shared" si="8"/>
        <v>2.4408698919226599</v>
      </c>
      <c r="M99">
        <f t="shared" si="9"/>
        <v>3011</v>
      </c>
      <c r="N99">
        <f t="shared" si="10"/>
        <v>17</v>
      </c>
      <c r="O99">
        <f t="shared" si="11"/>
        <v>0.6</v>
      </c>
    </row>
    <row r="100" spans="1:15">
      <c r="A100" s="10" t="s">
        <v>68</v>
      </c>
      <c r="B100" s="10">
        <v>2130</v>
      </c>
      <c r="C100" s="60">
        <v>0.67147530600000005</v>
      </c>
      <c r="D100" s="11">
        <v>0.41099999999999998</v>
      </c>
      <c r="E100" s="11">
        <v>48.29</v>
      </c>
      <c r="F100" s="11">
        <v>2.52</v>
      </c>
      <c r="G100" s="11">
        <v>0.09</v>
      </c>
      <c r="H100" s="10">
        <v>1</v>
      </c>
      <c r="I100" s="11">
        <f t="shared" si="6"/>
        <v>2.52</v>
      </c>
      <c r="J100" s="11">
        <f t="shared" si="7"/>
        <v>0.09</v>
      </c>
      <c r="K100" s="11">
        <v>1089.7</v>
      </c>
      <c r="L100" s="10">
        <f t="shared" si="8"/>
        <v>1.110574831540845</v>
      </c>
      <c r="M100">
        <f t="shared" si="9"/>
        <v>1370</v>
      </c>
      <c r="N100">
        <f t="shared" si="10"/>
        <v>8</v>
      </c>
      <c r="O100">
        <f t="shared" si="11"/>
        <v>0.3</v>
      </c>
    </row>
    <row r="101" spans="1:15">
      <c r="A101" s="10" t="s">
        <v>68</v>
      </c>
      <c r="B101" s="10">
        <v>2130</v>
      </c>
      <c r="C101" s="60">
        <v>0.82125759499999995</v>
      </c>
      <c r="D101" s="11">
        <v>0.41099999999999998</v>
      </c>
      <c r="E101" s="11">
        <v>48.29</v>
      </c>
      <c r="F101" s="11">
        <v>2.52</v>
      </c>
      <c r="G101" s="11">
        <v>0.09</v>
      </c>
      <c r="H101" s="10">
        <v>1</v>
      </c>
      <c r="I101" s="11">
        <f t="shared" si="6"/>
        <v>2.52</v>
      </c>
      <c r="J101" s="11">
        <f t="shared" si="7"/>
        <v>0.09</v>
      </c>
      <c r="K101" s="11">
        <v>1332.8</v>
      </c>
      <c r="L101" s="10">
        <f t="shared" si="8"/>
        <v>1.3583046272423374</v>
      </c>
      <c r="M101">
        <f t="shared" si="9"/>
        <v>1675</v>
      </c>
      <c r="N101">
        <f t="shared" si="10"/>
        <v>9</v>
      </c>
      <c r="O101">
        <f t="shared" si="11"/>
        <v>0.3</v>
      </c>
    </row>
    <row r="102" spans="1:15">
      <c r="A102" s="10" t="s">
        <v>68</v>
      </c>
      <c r="B102" s="10">
        <v>2130</v>
      </c>
      <c r="C102" s="60">
        <v>0.236110501</v>
      </c>
      <c r="D102" s="11">
        <v>0.41099999999999998</v>
      </c>
      <c r="E102" s="11">
        <v>48.29</v>
      </c>
      <c r="F102" s="11">
        <v>2.52</v>
      </c>
      <c r="G102" s="11">
        <v>0.09</v>
      </c>
      <c r="H102" s="10">
        <v>1</v>
      </c>
      <c r="I102" s="11">
        <f t="shared" si="6"/>
        <v>2.52</v>
      </c>
      <c r="J102" s="11">
        <f t="shared" si="7"/>
        <v>0.09</v>
      </c>
      <c r="K102" s="11">
        <v>383.2</v>
      </c>
      <c r="L102" s="10">
        <f t="shared" si="8"/>
        <v>0.39051083119518243</v>
      </c>
      <c r="M102">
        <f t="shared" si="9"/>
        <v>482</v>
      </c>
      <c r="N102">
        <f t="shared" si="10"/>
        <v>3</v>
      </c>
      <c r="O102">
        <f t="shared" si="11"/>
        <v>0.1</v>
      </c>
    </row>
    <row r="103" spans="1:15">
      <c r="A103" s="10" t="s">
        <v>68</v>
      </c>
      <c r="B103" s="10">
        <v>1920</v>
      </c>
      <c r="C103" s="60">
        <v>0.999550885</v>
      </c>
      <c r="D103" s="11">
        <v>0.193</v>
      </c>
      <c r="E103" s="11">
        <v>48.29</v>
      </c>
      <c r="F103" s="11">
        <v>1.2</v>
      </c>
      <c r="G103" s="11">
        <v>7.5999999999999998E-2</v>
      </c>
      <c r="H103" s="10">
        <v>1</v>
      </c>
      <c r="I103" s="11">
        <f t="shared" si="6"/>
        <v>1.2</v>
      </c>
      <c r="J103" s="11">
        <f t="shared" si="7"/>
        <v>7.5999999999999998E-2</v>
      </c>
      <c r="K103" s="11">
        <v>761.7</v>
      </c>
      <c r="L103" s="10">
        <f t="shared" si="8"/>
        <v>0.77631535513945416</v>
      </c>
      <c r="M103">
        <f t="shared" si="9"/>
        <v>958</v>
      </c>
      <c r="N103">
        <f t="shared" si="10"/>
        <v>3</v>
      </c>
      <c r="O103">
        <f t="shared" si="11"/>
        <v>0.2</v>
      </c>
    </row>
    <row r="104" spans="1:15">
      <c r="A104" s="10" t="s">
        <v>68</v>
      </c>
      <c r="B104" s="10">
        <v>1920</v>
      </c>
      <c r="C104" s="60">
        <v>9.8555275999999997E-2</v>
      </c>
      <c r="D104" s="11">
        <v>0.193</v>
      </c>
      <c r="E104" s="11">
        <v>48.29</v>
      </c>
      <c r="F104" s="11">
        <v>1.2</v>
      </c>
      <c r="G104" s="11">
        <v>7.5999999999999998E-2</v>
      </c>
      <c r="H104" s="10">
        <v>1</v>
      </c>
      <c r="I104" s="11">
        <f t="shared" si="6"/>
        <v>1.2</v>
      </c>
      <c r="J104" s="11">
        <f t="shared" si="7"/>
        <v>7.5999999999999998E-2</v>
      </c>
      <c r="K104" s="11">
        <v>75.099999999999994</v>
      </c>
      <c r="L104" s="10">
        <f t="shared" si="8"/>
        <v>7.6544351305143324E-2</v>
      </c>
      <c r="M104">
        <f t="shared" si="9"/>
        <v>94</v>
      </c>
      <c r="N104">
        <f t="shared" si="10"/>
        <v>0</v>
      </c>
      <c r="O104">
        <f t="shared" si="11"/>
        <v>0</v>
      </c>
    </row>
    <row r="105" spans="1:15">
      <c r="A105" s="10" t="s">
        <v>68</v>
      </c>
      <c r="B105" s="10">
        <v>1920</v>
      </c>
      <c r="C105" s="60">
        <v>1.3941743129999999</v>
      </c>
      <c r="D105" s="11">
        <v>0.193</v>
      </c>
      <c r="E105" s="11">
        <v>48.29</v>
      </c>
      <c r="F105" s="11">
        <v>1.2</v>
      </c>
      <c r="G105" s="11">
        <v>7.5999999999999998E-2</v>
      </c>
      <c r="H105" s="10">
        <v>1</v>
      </c>
      <c r="I105" s="11">
        <f t="shared" si="6"/>
        <v>1.2</v>
      </c>
      <c r="J105" s="11">
        <f t="shared" si="7"/>
        <v>7.5999999999999998E-2</v>
      </c>
      <c r="K105" s="11">
        <v>1062.3</v>
      </c>
      <c r="L105" s="10">
        <f t="shared" si="8"/>
        <v>1.0828052309942173</v>
      </c>
      <c r="M105">
        <f t="shared" si="9"/>
        <v>1336</v>
      </c>
      <c r="N105">
        <f t="shared" si="10"/>
        <v>4</v>
      </c>
      <c r="O105">
        <f t="shared" si="11"/>
        <v>0.2</v>
      </c>
    </row>
    <row r="106" spans="1:15">
      <c r="A106" s="10" t="s">
        <v>68</v>
      </c>
      <c r="B106" s="10">
        <v>1100</v>
      </c>
      <c r="C106" s="60">
        <v>0.20529340099999999</v>
      </c>
      <c r="D106" s="11">
        <v>0.34200000000000003</v>
      </c>
      <c r="E106" s="11">
        <v>48.29</v>
      </c>
      <c r="F106" s="11">
        <v>1.85</v>
      </c>
      <c r="G106" s="11">
        <v>0.22</v>
      </c>
      <c r="H106" s="10">
        <v>1</v>
      </c>
      <c r="I106" s="11">
        <f t="shared" si="6"/>
        <v>1.85</v>
      </c>
      <c r="J106" s="11">
        <f t="shared" si="7"/>
        <v>0.22</v>
      </c>
      <c r="K106" s="11">
        <v>277.2</v>
      </c>
      <c r="L106" s="10">
        <f t="shared" si="8"/>
        <v>0.28253812252726501</v>
      </c>
      <c r="M106">
        <f t="shared" si="9"/>
        <v>349</v>
      </c>
      <c r="N106">
        <f t="shared" si="10"/>
        <v>1</v>
      </c>
      <c r="O106">
        <f t="shared" si="11"/>
        <v>0.2</v>
      </c>
    </row>
    <row r="107" spans="1:15">
      <c r="A107" s="10" t="s">
        <v>68</v>
      </c>
      <c r="B107" s="10">
        <v>1100</v>
      </c>
      <c r="C107" s="60">
        <v>6.7841552999999999E-2</v>
      </c>
      <c r="D107" s="11">
        <v>0.34200000000000003</v>
      </c>
      <c r="E107" s="11">
        <v>48.29</v>
      </c>
      <c r="F107" s="11">
        <v>1.85</v>
      </c>
      <c r="G107" s="11">
        <v>0.22</v>
      </c>
      <c r="H107" s="10">
        <v>1</v>
      </c>
      <c r="I107" s="11">
        <f t="shared" si="6"/>
        <v>1.85</v>
      </c>
      <c r="J107" s="11">
        <f t="shared" si="7"/>
        <v>0.22</v>
      </c>
      <c r="K107" s="11">
        <v>91.6</v>
      </c>
      <c r="L107" s="10">
        <f t="shared" si="8"/>
        <v>9.3367954939545014E-2</v>
      </c>
      <c r="M107">
        <f t="shared" si="9"/>
        <v>115</v>
      </c>
      <c r="N107">
        <f t="shared" si="10"/>
        <v>0</v>
      </c>
      <c r="O107">
        <f t="shared" si="11"/>
        <v>0.1</v>
      </c>
    </row>
    <row r="108" spans="1:15">
      <c r="A108" s="10" t="s">
        <v>68</v>
      </c>
      <c r="B108" s="10">
        <v>1100</v>
      </c>
      <c r="C108" s="60">
        <v>6.6205058999999997E-2</v>
      </c>
      <c r="D108" s="11">
        <v>0.34200000000000003</v>
      </c>
      <c r="E108" s="11">
        <v>48.29</v>
      </c>
      <c r="F108" s="11">
        <v>1.85</v>
      </c>
      <c r="G108" s="11">
        <v>0.22</v>
      </c>
      <c r="H108" s="10">
        <v>1</v>
      </c>
      <c r="I108" s="11">
        <f t="shared" si="6"/>
        <v>1.85</v>
      </c>
      <c r="J108" s="11">
        <f t="shared" si="7"/>
        <v>0.22</v>
      </c>
      <c r="K108" s="11">
        <v>89.4</v>
      </c>
      <c r="L108" s="10">
        <f t="shared" si="8"/>
        <v>9.1115705524634993E-2</v>
      </c>
      <c r="M108">
        <f t="shared" si="9"/>
        <v>112</v>
      </c>
      <c r="N108">
        <f t="shared" si="10"/>
        <v>0</v>
      </c>
      <c r="O108">
        <f t="shared" si="11"/>
        <v>0.1</v>
      </c>
    </row>
    <row r="109" spans="1:15">
      <c r="A109" s="10" t="s">
        <v>68</v>
      </c>
      <c r="B109" s="10">
        <v>8320</v>
      </c>
      <c r="C109" s="60">
        <v>1.122184E-3</v>
      </c>
      <c r="D109" s="11">
        <v>0.21</v>
      </c>
      <c r="E109" s="11">
        <v>48.29</v>
      </c>
      <c r="F109" s="11">
        <v>1.25</v>
      </c>
      <c r="G109" s="11">
        <v>7.5999999999999998E-2</v>
      </c>
      <c r="H109" s="10">
        <v>1</v>
      </c>
      <c r="I109" s="11">
        <f t="shared" si="6"/>
        <v>1.25</v>
      </c>
      <c r="J109" s="11">
        <f t="shared" si="7"/>
        <v>7.5999999999999998E-2</v>
      </c>
      <c r="K109" s="11">
        <v>1.1000000000000001</v>
      </c>
      <c r="L109" s="10">
        <f t="shared" si="8"/>
        <v>9.4832964380000011E-4</v>
      </c>
      <c r="M109">
        <f t="shared" si="9"/>
        <v>1</v>
      </c>
      <c r="N109">
        <f t="shared" si="10"/>
        <v>0</v>
      </c>
      <c r="O109">
        <f t="shared" si="11"/>
        <v>0</v>
      </c>
    </row>
    <row r="110" spans="1:15">
      <c r="A110" s="10" t="s">
        <v>68</v>
      </c>
      <c r="B110" s="10">
        <v>1920</v>
      </c>
      <c r="C110" s="60">
        <v>9.9418199999999992E-4</v>
      </c>
      <c r="D110" s="11">
        <v>0.193</v>
      </c>
      <c r="E110" s="11">
        <v>48.29</v>
      </c>
      <c r="F110" s="11">
        <v>1.2</v>
      </c>
      <c r="G110" s="11">
        <v>7.5999999999999998E-2</v>
      </c>
      <c r="H110" s="10">
        <v>1</v>
      </c>
      <c r="I110" s="11">
        <f t="shared" si="6"/>
        <v>1.2</v>
      </c>
      <c r="J110" s="11">
        <f t="shared" si="7"/>
        <v>7.5999999999999998E-2</v>
      </c>
      <c r="K110" s="11">
        <v>0.9</v>
      </c>
      <c r="L110" s="10">
        <f t="shared" si="8"/>
        <v>7.7214553454499997E-4</v>
      </c>
      <c r="M110">
        <f t="shared" si="9"/>
        <v>1</v>
      </c>
      <c r="N110">
        <f t="shared" si="10"/>
        <v>0</v>
      </c>
      <c r="O110">
        <f t="shared" si="11"/>
        <v>0</v>
      </c>
    </row>
    <row r="111" spans="1:15">
      <c r="A111" s="10" t="s">
        <v>68</v>
      </c>
      <c r="B111" s="10">
        <v>1100</v>
      </c>
      <c r="C111" s="60">
        <v>2.739254E-3</v>
      </c>
      <c r="D111" s="11">
        <v>0.34200000000000003</v>
      </c>
      <c r="E111" s="11">
        <v>48.29</v>
      </c>
      <c r="F111" s="11">
        <v>1.85</v>
      </c>
      <c r="G111" s="11">
        <v>0.22</v>
      </c>
      <c r="H111" s="10">
        <v>1</v>
      </c>
      <c r="I111" s="11">
        <f t="shared" si="6"/>
        <v>1.85</v>
      </c>
      <c r="J111" s="11">
        <f t="shared" si="7"/>
        <v>0.22</v>
      </c>
      <c r="K111" s="11">
        <v>4.5999999999999996</v>
      </c>
      <c r="L111" s="10">
        <f t="shared" si="8"/>
        <v>3.7699394063099999E-3</v>
      </c>
      <c r="M111">
        <f t="shared" si="9"/>
        <v>5</v>
      </c>
      <c r="N111">
        <f t="shared" si="10"/>
        <v>0</v>
      </c>
      <c r="O111">
        <f t="shared" si="11"/>
        <v>0</v>
      </c>
    </row>
    <row r="112" spans="1:15">
      <c r="A112" s="10" t="s">
        <v>68</v>
      </c>
      <c r="B112" s="10">
        <v>1100</v>
      </c>
      <c r="C112" s="60">
        <v>8.1273921999999998E-2</v>
      </c>
      <c r="D112" s="11">
        <v>0.34200000000000003</v>
      </c>
      <c r="E112" s="11">
        <v>48.29</v>
      </c>
      <c r="F112" s="11">
        <v>1.85</v>
      </c>
      <c r="G112" s="11">
        <v>0.22</v>
      </c>
      <c r="H112" s="10">
        <v>1</v>
      </c>
      <c r="I112" s="11">
        <f t="shared" si="6"/>
        <v>1.85</v>
      </c>
      <c r="J112" s="11">
        <f t="shared" si="7"/>
        <v>0.22</v>
      </c>
      <c r="K112" s="11">
        <v>135.5</v>
      </c>
      <c r="L112" s="10">
        <f t="shared" si="8"/>
        <v>0.11185445426133001</v>
      </c>
      <c r="M112">
        <f t="shared" si="9"/>
        <v>138</v>
      </c>
      <c r="N112">
        <f t="shared" si="10"/>
        <v>1</v>
      </c>
      <c r="O112">
        <f t="shared" si="11"/>
        <v>0.1</v>
      </c>
    </row>
    <row r="113" spans="1:15">
      <c r="A113" s="10" t="s">
        <v>68</v>
      </c>
      <c r="B113" s="10">
        <v>1100</v>
      </c>
      <c r="C113" s="60">
        <v>9.7892213000000006E-2</v>
      </c>
      <c r="D113" s="11">
        <v>0.34200000000000003</v>
      </c>
      <c r="E113" s="11">
        <v>48.29</v>
      </c>
      <c r="F113" s="11">
        <v>1.85</v>
      </c>
      <c r="G113" s="11">
        <v>0.22</v>
      </c>
      <c r="H113" s="10">
        <v>1</v>
      </c>
      <c r="I113" s="11">
        <f t="shared" si="6"/>
        <v>1.85</v>
      </c>
      <c r="J113" s="11">
        <f t="shared" si="7"/>
        <v>0.22</v>
      </c>
      <c r="K113" s="11">
        <v>163.19999999999999</v>
      </c>
      <c r="L113" s="10">
        <f t="shared" si="8"/>
        <v>0.134725626524445</v>
      </c>
      <c r="M113">
        <f t="shared" si="9"/>
        <v>166</v>
      </c>
      <c r="N113">
        <f t="shared" si="10"/>
        <v>1</v>
      </c>
      <c r="O113">
        <f t="shared" si="11"/>
        <v>0.1</v>
      </c>
    </row>
    <row r="114" spans="1:15">
      <c r="A114" s="10" t="s">
        <v>68</v>
      </c>
      <c r="B114" s="10">
        <v>1100</v>
      </c>
      <c r="C114" s="60">
        <v>0.12614740999999999</v>
      </c>
      <c r="D114" s="11">
        <v>0.34200000000000003</v>
      </c>
      <c r="E114" s="11">
        <v>48.29</v>
      </c>
      <c r="F114" s="11">
        <v>1.85</v>
      </c>
      <c r="G114" s="11">
        <v>0.22</v>
      </c>
      <c r="H114" s="10">
        <v>1</v>
      </c>
      <c r="I114" s="11">
        <f t="shared" si="6"/>
        <v>1.85</v>
      </c>
      <c r="J114" s="11">
        <f t="shared" si="7"/>
        <v>0.22</v>
      </c>
      <c r="K114" s="11">
        <v>210.3</v>
      </c>
      <c r="L114" s="10">
        <f t="shared" si="8"/>
        <v>0.17361226522365</v>
      </c>
      <c r="M114">
        <f t="shared" si="9"/>
        <v>214</v>
      </c>
      <c r="N114">
        <f t="shared" si="10"/>
        <v>1</v>
      </c>
      <c r="O114">
        <f t="shared" si="11"/>
        <v>0.1</v>
      </c>
    </row>
    <row r="115" spans="1:15">
      <c r="A115" s="10" t="s">
        <v>68</v>
      </c>
      <c r="B115" s="10">
        <v>2210</v>
      </c>
      <c r="C115" s="60">
        <v>9.4224758000000006E-2</v>
      </c>
      <c r="D115" s="11">
        <v>0.26800000000000002</v>
      </c>
      <c r="E115" s="11">
        <v>48.29</v>
      </c>
      <c r="F115" s="11">
        <v>1.92</v>
      </c>
      <c r="G115" s="11">
        <v>0.50600000000000001</v>
      </c>
      <c r="H115" s="10">
        <v>1</v>
      </c>
      <c r="I115" s="11">
        <f t="shared" si="6"/>
        <v>1.92</v>
      </c>
      <c r="J115" s="11">
        <f t="shared" si="7"/>
        <v>0.50600000000000001</v>
      </c>
      <c r="K115" s="11">
        <v>123.1</v>
      </c>
      <c r="L115" s="10">
        <f t="shared" si="8"/>
        <v>0.10161920292531335</v>
      </c>
      <c r="M115">
        <f t="shared" si="9"/>
        <v>125</v>
      </c>
      <c r="N115">
        <f t="shared" si="10"/>
        <v>1</v>
      </c>
      <c r="O115">
        <f t="shared" si="11"/>
        <v>0.1</v>
      </c>
    </row>
    <row r="116" spans="1:15">
      <c r="A116" s="10" t="s">
        <v>68</v>
      </c>
      <c r="B116" s="10">
        <v>2210</v>
      </c>
      <c r="C116" s="60">
        <v>0.63874347300000001</v>
      </c>
      <c r="D116" s="11">
        <v>0.26800000000000002</v>
      </c>
      <c r="E116" s="11">
        <v>48.29</v>
      </c>
      <c r="F116" s="11">
        <v>1.92</v>
      </c>
      <c r="G116" s="11">
        <v>0.50600000000000001</v>
      </c>
      <c r="H116" s="10">
        <v>1</v>
      </c>
      <c r="I116" s="11">
        <f t="shared" si="6"/>
        <v>1.92</v>
      </c>
      <c r="J116" s="11">
        <f t="shared" si="7"/>
        <v>0.50600000000000001</v>
      </c>
      <c r="K116" s="11">
        <v>834.7</v>
      </c>
      <c r="L116" s="10">
        <f t="shared" si="8"/>
        <v>0.68886993161612997</v>
      </c>
      <c r="M116">
        <f t="shared" si="9"/>
        <v>850</v>
      </c>
      <c r="N116">
        <f t="shared" si="10"/>
        <v>4</v>
      </c>
      <c r="O116">
        <f t="shared" si="11"/>
        <v>0.9</v>
      </c>
    </row>
    <row r="117" spans="1:15">
      <c r="A117" s="10" t="s">
        <v>68</v>
      </c>
      <c r="B117" s="10">
        <v>2210</v>
      </c>
      <c r="C117" s="60">
        <v>0.41233786700000002</v>
      </c>
      <c r="D117" s="11">
        <v>0.26800000000000002</v>
      </c>
      <c r="E117" s="11">
        <v>48.29</v>
      </c>
      <c r="F117" s="11">
        <v>1.92</v>
      </c>
      <c r="G117" s="11">
        <v>0.50600000000000001</v>
      </c>
      <c r="H117" s="10">
        <v>1</v>
      </c>
      <c r="I117" s="11">
        <f t="shared" si="6"/>
        <v>1.92</v>
      </c>
      <c r="J117" s="11">
        <f t="shared" si="7"/>
        <v>0.50600000000000001</v>
      </c>
      <c r="K117" s="11">
        <v>436.3</v>
      </c>
      <c r="L117" s="10">
        <f t="shared" si="8"/>
        <v>0.44469676834260335</v>
      </c>
      <c r="M117">
        <f t="shared" si="9"/>
        <v>549</v>
      </c>
      <c r="N117">
        <f t="shared" si="10"/>
        <v>2</v>
      </c>
      <c r="O117">
        <f t="shared" si="11"/>
        <v>0.6</v>
      </c>
    </row>
    <row r="118" spans="1:15">
      <c r="A118" s="10" t="s">
        <v>68</v>
      </c>
      <c r="B118" s="10">
        <v>2120</v>
      </c>
      <c r="C118" s="60">
        <v>92.904380664000001</v>
      </c>
      <c r="D118" s="11">
        <v>0.41099999999999998</v>
      </c>
      <c r="E118" s="11">
        <v>48.29</v>
      </c>
      <c r="F118" s="11">
        <v>2.52</v>
      </c>
      <c r="G118" s="11">
        <v>0.09</v>
      </c>
      <c r="H118" s="10">
        <v>1</v>
      </c>
      <c r="I118" s="11">
        <f t="shared" si="6"/>
        <v>2.52</v>
      </c>
      <c r="J118" s="11">
        <f t="shared" si="7"/>
        <v>0.09</v>
      </c>
      <c r="K118" s="11">
        <v>152564.70000000001</v>
      </c>
      <c r="L118" s="10">
        <f t="shared" si="8"/>
        <v>153.65757457256117</v>
      </c>
      <c r="M118">
        <f t="shared" si="9"/>
        <v>189534</v>
      </c>
      <c r="N118">
        <f t="shared" si="10"/>
        <v>1053</v>
      </c>
      <c r="O118">
        <f t="shared" si="11"/>
        <v>37.6</v>
      </c>
    </row>
    <row r="119" spans="1:15">
      <c r="A119" s="10" t="s">
        <v>68</v>
      </c>
      <c r="B119" s="10">
        <v>2120</v>
      </c>
      <c r="C119" s="60">
        <v>1.8257472E-2</v>
      </c>
      <c r="D119" s="11">
        <v>0.41099999999999998</v>
      </c>
      <c r="E119" s="11">
        <v>48.29</v>
      </c>
      <c r="F119" s="11">
        <v>2.52</v>
      </c>
      <c r="G119" s="11">
        <v>0.09</v>
      </c>
      <c r="H119" s="10">
        <v>1</v>
      </c>
      <c r="I119" s="11">
        <f t="shared" si="6"/>
        <v>2.52</v>
      </c>
      <c r="J119" s="11">
        <f t="shared" si="7"/>
        <v>0.09</v>
      </c>
      <c r="K119" s="11">
        <v>29.6</v>
      </c>
      <c r="L119" s="10">
        <f t="shared" si="8"/>
        <v>3.0196626308639996E-2</v>
      </c>
      <c r="M119">
        <f t="shared" si="9"/>
        <v>37</v>
      </c>
      <c r="N119">
        <f t="shared" si="10"/>
        <v>0</v>
      </c>
      <c r="O119">
        <f t="shared" si="11"/>
        <v>0</v>
      </c>
    </row>
    <row r="120" spans="1:15">
      <c r="A120" s="10" t="s">
        <v>68</v>
      </c>
      <c r="B120" s="10">
        <v>2210</v>
      </c>
      <c r="C120" s="60">
        <v>0.32850329099999998</v>
      </c>
      <c r="D120" s="11">
        <v>0.26800000000000002</v>
      </c>
      <c r="E120" s="11">
        <v>48.29</v>
      </c>
      <c r="F120" s="11">
        <v>1.92</v>
      </c>
      <c r="G120" s="11">
        <v>0.50600000000000001</v>
      </c>
      <c r="H120" s="10">
        <v>1</v>
      </c>
      <c r="I120" s="11">
        <f t="shared" si="6"/>
        <v>1.92</v>
      </c>
      <c r="J120" s="11">
        <f t="shared" si="7"/>
        <v>0.50600000000000001</v>
      </c>
      <c r="K120" s="11">
        <v>429.3</v>
      </c>
      <c r="L120" s="10">
        <f t="shared" si="8"/>
        <v>0.35428313426670993</v>
      </c>
      <c r="M120">
        <f t="shared" si="9"/>
        <v>437</v>
      </c>
      <c r="N120">
        <f t="shared" si="10"/>
        <v>2</v>
      </c>
      <c r="O120">
        <f t="shared" si="11"/>
        <v>0.5</v>
      </c>
    </row>
    <row r="121" spans="1:15">
      <c r="A121" s="10" t="s">
        <v>68</v>
      </c>
      <c r="B121" s="10">
        <v>2210</v>
      </c>
      <c r="C121" s="60">
        <v>0.18067849899999999</v>
      </c>
      <c r="D121" s="11">
        <v>0.26800000000000002</v>
      </c>
      <c r="E121" s="11">
        <v>48.29</v>
      </c>
      <c r="F121" s="11">
        <v>1.92</v>
      </c>
      <c r="G121" s="11">
        <v>0.50600000000000001</v>
      </c>
      <c r="H121" s="10">
        <v>1</v>
      </c>
      <c r="I121" s="11">
        <f t="shared" si="6"/>
        <v>1.92</v>
      </c>
      <c r="J121" s="11">
        <f t="shared" si="7"/>
        <v>0.50600000000000001</v>
      </c>
      <c r="K121" s="11">
        <v>191.2</v>
      </c>
      <c r="L121" s="10">
        <f t="shared" si="8"/>
        <v>0.19485754533985666</v>
      </c>
      <c r="M121">
        <f t="shared" si="9"/>
        <v>240</v>
      </c>
      <c r="N121">
        <f t="shared" si="10"/>
        <v>1</v>
      </c>
      <c r="O121">
        <f t="shared" si="11"/>
        <v>0.3</v>
      </c>
    </row>
    <row r="122" spans="1:15">
      <c r="A122" s="10" t="s">
        <v>68</v>
      </c>
      <c r="B122" s="10">
        <v>2210</v>
      </c>
      <c r="C122" s="60">
        <v>0.12500782099999999</v>
      </c>
      <c r="D122" s="11">
        <v>0.26800000000000002</v>
      </c>
      <c r="E122" s="11">
        <v>48.29</v>
      </c>
      <c r="F122" s="11">
        <v>1.92</v>
      </c>
      <c r="G122" s="11">
        <v>0.50600000000000001</v>
      </c>
      <c r="H122" s="10">
        <v>1</v>
      </c>
      <c r="I122" s="11">
        <f t="shared" si="6"/>
        <v>1.92</v>
      </c>
      <c r="J122" s="11">
        <f t="shared" si="7"/>
        <v>0.50600000000000001</v>
      </c>
      <c r="K122" s="11">
        <v>132.30000000000001</v>
      </c>
      <c r="L122" s="10">
        <f t="shared" si="8"/>
        <v>0.13481801809934332</v>
      </c>
      <c r="M122">
        <f t="shared" si="9"/>
        <v>166</v>
      </c>
      <c r="N122">
        <f t="shared" si="10"/>
        <v>1</v>
      </c>
      <c r="O122">
        <f t="shared" si="11"/>
        <v>0.2</v>
      </c>
    </row>
    <row r="123" spans="1:15">
      <c r="A123" s="10" t="s">
        <v>68</v>
      </c>
      <c r="B123" s="10">
        <v>2210</v>
      </c>
      <c r="C123" s="60">
        <v>0.221135891</v>
      </c>
      <c r="D123" s="11">
        <v>0.26800000000000002</v>
      </c>
      <c r="E123" s="11">
        <v>48.29</v>
      </c>
      <c r="F123" s="11">
        <v>1.92</v>
      </c>
      <c r="G123" s="11">
        <v>0.50600000000000001</v>
      </c>
      <c r="H123" s="10">
        <v>1</v>
      </c>
      <c r="I123" s="11">
        <f t="shared" si="6"/>
        <v>1.92</v>
      </c>
      <c r="J123" s="11">
        <f t="shared" si="7"/>
        <v>0.50600000000000001</v>
      </c>
      <c r="K123" s="11">
        <v>289</v>
      </c>
      <c r="L123" s="10">
        <f t="shared" si="8"/>
        <v>0.23848989860604333</v>
      </c>
      <c r="M123">
        <f t="shared" si="9"/>
        <v>294</v>
      </c>
      <c r="N123">
        <f t="shared" si="10"/>
        <v>1</v>
      </c>
      <c r="O123">
        <f t="shared" si="11"/>
        <v>0.3</v>
      </c>
    </row>
    <row r="124" spans="1:15">
      <c r="A124" s="10" t="s">
        <v>68</v>
      </c>
      <c r="B124" s="10">
        <v>2130</v>
      </c>
      <c r="C124" s="60">
        <v>0.144955579</v>
      </c>
      <c r="D124" s="11">
        <v>0.41099999999999998</v>
      </c>
      <c r="E124" s="11">
        <v>48.29</v>
      </c>
      <c r="F124" s="11">
        <v>2.52</v>
      </c>
      <c r="G124" s="11">
        <v>0.09</v>
      </c>
      <c r="H124" s="10">
        <v>1</v>
      </c>
      <c r="I124" s="11">
        <f t="shared" si="6"/>
        <v>2.52</v>
      </c>
      <c r="J124" s="11">
        <f t="shared" si="7"/>
        <v>0.09</v>
      </c>
      <c r="K124" s="11">
        <v>235.2</v>
      </c>
      <c r="L124" s="10">
        <f t="shared" si="8"/>
        <v>0.23974674316441746</v>
      </c>
      <c r="M124">
        <f t="shared" si="9"/>
        <v>296</v>
      </c>
      <c r="N124">
        <f t="shared" si="10"/>
        <v>2</v>
      </c>
      <c r="O124">
        <f t="shared" si="11"/>
        <v>0.1</v>
      </c>
    </row>
    <row r="125" spans="1:15">
      <c r="A125" s="10" t="s">
        <v>68</v>
      </c>
      <c r="B125" s="10">
        <v>2210</v>
      </c>
      <c r="C125" s="60">
        <v>2.1981274160000002</v>
      </c>
      <c r="D125" s="11">
        <v>0.26800000000000002</v>
      </c>
      <c r="E125" s="11">
        <v>48.29</v>
      </c>
      <c r="F125" s="11">
        <v>1.92</v>
      </c>
      <c r="G125" s="11">
        <v>0.50600000000000001</v>
      </c>
      <c r="H125" s="10">
        <v>1</v>
      </c>
      <c r="I125" s="11">
        <f t="shared" si="6"/>
        <v>1.92</v>
      </c>
      <c r="J125" s="11">
        <f t="shared" si="7"/>
        <v>0.50600000000000001</v>
      </c>
      <c r="K125" s="11">
        <v>2326.1</v>
      </c>
      <c r="L125" s="10">
        <f t="shared" si="8"/>
        <v>2.3706291285162933</v>
      </c>
      <c r="M125">
        <f t="shared" si="9"/>
        <v>2924</v>
      </c>
      <c r="N125">
        <f t="shared" si="10"/>
        <v>12</v>
      </c>
      <c r="O125">
        <f t="shared" si="11"/>
        <v>3.3</v>
      </c>
    </row>
    <row r="126" spans="1:15">
      <c r="A126" s="10" t="s">
        <v>68</v>
      </c>
      <c r="B126" s="10">
        <v>1920</v>
      </c>
      <c r="C126" s="60">
        <v>2.9135215999999999E-2</v>
      </c>
      <c r="D126" s="11">
        <v>0.193</v>
      </c>
      <c r="E126" s="11">
        <v>48.29</v>
      </c>
      <c r="F126" s="11">
        <v>1.2</v>
      </c>
      <c r="G126" s="11">
        <v>7.5999999999999998E-2</v>
      </c>
      <c r="H126" s="10">
        <v>1</v>
      </c>
      <c r="I126" s="11">
        <f t="shared" si="6"/>
        <v>1.2</v>
      </c>
      <c r="J126" s="11">
        <f t="shared" si="7"/>
        <v>7.5999999999999998E-2</v>
      </c>
      <c r="K126" s="11">
        <v>22.2</v>
      </c>
      <c r="L126" s="10">
        <f t="shared" si="8"/>
        <v>2.262827825529333E-2</v>
      </c>
      <c r="M126">
        <f t="shared" si="9"/>
        <v>28</v>
      </c>
      <c r="N126">
        <f t="shared" si="10"/>
        <v>0</v>
      </c>
      <c r="O126">
        <f t="shared" si="11"/>
        <v>0</v>
      </c>
    </row>
    <row r="127" spans="1:15">
      <c r="A127" s="10" t="s">
        <v>68</v>
      </c>
      <c r="B127" s="10">
        <v>1920</v>
      </c>
      <c r="C127" s="60">
        <v>1.2958201000000001E-2</v>
      </c>
      <c r="D127" s="11">
        <v>0.193</v>
      </c>
      <c r="E127" s="11">
        <v>48.29</v>
      </c>
      <c r="F127" s="11">
        <v>1.2</v>
      </c>
      <c r="G127" s="11">
        <v>7.5999999999999998E-2</v>
      </c>
      <c r="H127" s="10">
        <v>1</v>
      </c>
      <c r="I127" s="11">
        <f t="shared" si="6"/>
        <v>1.2</v>
      </c>
      <c r="J127" s="11">
        <f t="shared" si="7"/>
        <v>7.5999999999999998E-2</v>
      </c>
      <c r="K127" s="11">
        <v>9.9</v>
      </c>
      <c r="L127" s="10">
        <f t="shared" si="8"/>
        <v>1.0064170381164167E-2</v>
      </c>
      <c r="M127">
        <f t="shared" si="9"/>
        <v>12</v>
      </c>
      <c r="N127">
        <f t="shared" si="10"/>
        <v>0</v>
      </c>
      <c r="O127">
        <f t="shared" si="11"/>
        <v>0</v>
      </c>
    </row>
    <row r="128" spans="1:15">
      <c r="A128" s="10" t="s">
        <v>68</v>
      </c>
      <c r="B128" s="10">
        <v>2120</v>
      </c>
      <c r="C128" s="60">
        <v>6.0472624990000003</v>
      </c>
      <c r="D128" s="11">
        <v>0.41099999999999998</v>
      </c>
      <c r="E128" s="11">
        <v>48.29</v>
      </c>
      <c r="F128" s="11">
        <v>2.52</v>
      </c>
      <c r="G128" s="11">
        <v>0.09</v>
      </c>
      <c r="H128" s="10">
        <v>1</v>
      </c>
      <c r="I128" s="11">
        <f t="shared" si="6"/>
        <v>2.52</v>
      </c>
      <c r="J128" s="11">
        <f t="shared" si="7"/>
        <v>0.09</v>
      </c>
      <c r="K128" s="11">
        <v>9814</v>
      </c>
      <c r="L128" s="10">
        <f t="shared" si="8"/>
        <v>10.001763983127317</v>
      </c>
      <c r="M128">
        <f t="shared" si="9"/>
        <v>12337</v>
      </c>
      <c r="N128">
        <f t="shared" si="10"/>
        <v>69</v>
      </c>
      <c r="O128">
        <f t="shared" si="11"/>
        <v>2.4</v>
      </c>
    </row>
    <row r="129" spans="1:15">
      <c r="A129" s="10" t="s">
        <v>68</v>
      </c>
      <c r="B129" s="10">
        <v>2130</v>
      </c>
      <c r="C129" s="60">
        <v>7.3186409999999999E-3</v>
      </c>
      <c r="D129" s="11">
        <v>0.41099999999999998</v>
      </c>
      <c r="E129" s="11">
        <v>48.29</v>
      </c>
      <c r="F129" s="11">
        <v>2.52</v>
      </c>
      <c r="G129" s="11">
        <v>0.09</v>
      </c>
      <c r="H129" s="10">
        <v>1</v>
      </c>
      <c r="I129" s="11">
        <f t="shared" si="6"/>
        <v>2.52</v>
      </c>
      <c r="J129" s="11">
        <f t="shared" si="7"/>
        <v>0.09</v>
      </c>
      <c r="K129" s="11">
        <v>11.8</v>
      </c>
      <c r="L129" s="10">
        <f t="shared" si="8"/>
        <v>1.2104538205732499E-2</v>
      </c>
      <c r="M129">
        <f t="shared" si="9"/>
        <v>15</v>
      </c>
      <c r="N129">
        <f t="shared" si="10"/>
        <v>0</v>
      </c>
      <c r="O129">
        <f t="shared" si="11"/>
        <v>0</v>
      </c>
    </row>
    <row r="130" spans="1:15">
      <c r="A130" s="10" t="s">
        <v>68</v>
      </c>
      <c r="B130" s="10">
        <v>2130</v>
      </c>
      <c r="C130" s="60">
        <v>165.04754775500001</v>
      </c>
      <c r="D130" s="11">
        <v>0.41099999999999998</v>
      </c>
      <c r="E130" s="11">
        <v>48.29</v>
      </c>
      <c r="F130" s="11">
        <v>2.52</v>
      </c>
      <c r="G130" s="11">
        <v>0.09</v>
      </c>
      <c r="H130" s="10">
        <v>1</v>
      </c>
      <c r="I130" s="11">
        <f t="shared" si="6"/>
        <v>2.52</v>
      </c>
      <c r="J130" s="11">
        <f t="shared" si="7"/>
        <v>0.09</v>
      </c>
      <c r="K130" s="11">
        <v>267853.59999999998</v>
      </c>
      <c r="L130" s="10">
        <f t="shared" si="8"/>
        <v>272.97750327729653</v>
      </c>
      <c r="M130">
        <f t="shared" si="9"/>
        <v>336712</v>
      </c>
      <c r="N130">
        <f t="shared" si="10"/>
        <v>1871</v>
      </c>
      <c r="O130">
        <f t="shared" si="11"/>
        <v>66.8</v>
      </c>
    </row>
    <row r="131" spans="1:15">
      <c r="A131" s="10" t="s">
        <v>68</v>
      </c>
      <c r="B131" s="10">
        <v>2210</v>
      </c>
      <c r="C131" s="60">
        <v>243.893525603</v>
      </c>
      <c r="D131" s="11">
        <v>0.26800000000000002</v>
      </c>
      <c r="E131" s="11">
        <v>48.29</v>
      </c>
      <c r="F131" s="11">
        <v>1.92</v>
      </c>
      <c r="G131" s="11">
        <v>0.50600000000000001</v>
      </c>
      <c r="H131" s="10">
        <v>1</v>
      </c>
      <c r="I131" s="11">
        <f t="shared" ref="I131:I194" si="12">F131</f>
        <v>1.92</v>
      </c>
      <c r="J131" s="11">
        <f t="shared" ref="J131:J194" si="13">G131</f>
        <v>0.50600000000000001</v>
      </c>
      <c r="K131" s="11">
        <v>258096.3</v>
      </c>
      <c r="L131" s="10">
        <f t="shared" ref="L131:L194" si="14">E131*D131*C131/12</f>
        <v>263.03347651390476</v>
      </c>
      <c r="M131">
        <f t="shared" ref="M131:M194" si="15">ROUND(E131*D131*C131*102.79,0)</f>
        <v>324447</v>
      </c>
      <c r="N131">
        <f t="shared" ref="N131:N194" si="16">ROUND(I131*M131*0.002205,0)</f>
        <v>1374</v>
      </c>
      <c r="O131">
        <f t="shared" ref="O131:O194" si="17">ROUND(J131*M131*0.002205,1)</f>
        <v>362</v>
      </c>
    </row>
    <row r="132" spans="1:15">
      <c r="A132" s="10" t="s">
        <v>68</v>
      </c>
      <c r="B132" s="10">
        <v>2210</v>
      </c>
      <c r="C132" s="60">
        <v>7.9572303999999996E-2</v>
      </c>
      <c r="D132" s="11">
        <v>0.26800000000000002</v>
      </c>
      <c r="E132" s="11">
        <v>48.29</v>
      </c>
      <c r="F132" s="11">
        <v>1.92</v>
      </c>
      <c r="G132" s="11">
        <v>0.50600000000000001</v>
      </c>
      <c r="H132" s="10">
        <v>1</v>
      </c>
      <c r="I132" s="11">
        <f t="shared" si="12"/>
        <v>1.92</v>
      </c>
      <c r="J132" s="11">
        <f t="shared" si="13"/>
        <v>0.50600000000000001</v>
      </c>
      <c r="K132" s="11">
        <v>84.2</v>
      </c>
      <c r="L132" s="10">
        <f t="shared" si="14"/>
        <v>8.5816873176906672E-2</v>
      </c>
      <c r="M132">
        <f t="shared" si="15"/>
        <v>106</v>
      </c>
      <c r="N132">
        <f t="shared" si="16"/>
        <v>0</v>
      </c>
      <c r="O132">
        <f t="shared" si="17"/>
        <v>0.1</v>
      </c>
    </row>
    <row r="133" spans="1:15">
      <c r="A133" s="10" t="s">
        <v>68</v>
      </c>
      <c r="B133" s="10">
        <v>2210</v>
      </c>
      <c r="C133" s="60">
        <v>0.54580943800000004</v>
      </c>
      <c r="D133" s="11">
        <v>0.26800000000000002</v>
      </c>
      <c r="E133" s="11">
        <v>48.29</v>
      </c>
      <c r="F133" s="11">
        <v>1.92</v>
      </c>
      <c r="G133" s="11">
        <v>0.50600000000000001</v>
      </c>
      <c r="H133" s="10">
        <v>1</v>
      </c>
      <c r="I133" s="11">
        <f t="shared" si="12"/>
        <v>1.92</v>
      </c>
      <c r="J133" s="11">
        <f t="shared" si="13"/>
        <v>0.50600000000000001</v>
      </c>
      <c r="K133" s="11">
        <v>577.6</v>
      </c>
      <c r="L133" s="10">
        <f t="shared" si="14"/>
        <v>0.58864274332944666</v>
      </c>
      <c r="M133">
        <f t="shared" si="15"/>
        <v>726</v>
      </c>
      <c r="N133">
        <f t="shared" si="16"/>
        <v>3</v>
      </c>
      <c r="O133">
        <f t="shared" si="17"/>
        <v>0.8</v>
      </c>
    </row>
    <row r="134" spans="1:15">
      <c r="A134" s="10" t="s">
        <v>68</v>
      </c>
      <c r="B134" s="10">
        <v>4110</v>
      </c>
      <c r="C134" s="60">
        <v>3.4617269999999999E-3</v>
      </c>
      <c r="D134" s="11">
        <v>0.41299999999999998</v>
      </c>
      <c r="E134" s="11">
        <v>48.29</v>
      </c>
      <c r="F134" s="11">
        <v>0.7</v>
      </c>
      <c r="G134" s="11">
        <v>0.09</v>
      </c>
      <c r="H134" s="10">
        <v>1</v>
      </c>
      <c r="I134" s="11">
        <f t="shared" si="12"/>
        <v>0.7</v>
      </c>
      <c r="J134" s="11">
        <f t="shared" si="13"/>
        <v>0.09</v>
      </c>
      <c r="K134" s="11">
        <v>7</v>
      </c>
      <c r="L134" s="10">
        <f t="shared" si="14"/>
        <v>5.7533239242324999E-3</v>
      </c>
      <c r="M134">
        <f t="shared" si="15"/>
        <v>7</v>
      </c>
      <c r="N134">
        <f t="shared" si="16"/>
        <v>0</v>
      </c>
      <c r="O134">
        <f t="shared" si="17"/>
        <v>0</v>
      </c>
    </row>
    <row r="135" spans="1:15">
      <c r="A135" s="10" t="s">
        <v>68</v>
      </c>
      <c r="B135" s="10">
        <v>4110</v>
      </c>
      <c r="C135" s="60">
        <v>2.7579655380000001</v>
      </c>
      <c r="D135" s="11">
        <v>0.41299999999999998</v>
      </c>
      <c r="E135" s="11">
        <v>48.29</v>
      </c>
      <c r="F135" s="11">
        <v>0.7</v>
      </c>
      <c r="G135" s="11">
        <v>0.09</v>
      </c>
      <c r="H135" s="10">
        <v>1</v>
      </c>
      <c r="I135" s="11">
        <f t="shared" si="12"/>
        <v>0.7</v>
      </c>
      <c r="J135" s="11">
        <f t="shared" si="13"/>
        <v>0.09</v>
      </c>
      <c r="K135" s="11">
        <v>5553.6</v>
      </c>
      <c r="L135" s="10">
        <f t="shared" si="14"/>
        <v>4.5836858631498547</v>
      </c>
      <c r="M135">
        <f t="shared" si="15"/>
        <v>5654</v>
      </c>
      <c r="N135">
        <f t="shared" si="16"/>
        <v>9</v>
      </c>
      <c r="O135">
        <f t="shared" si="17"/>
        <v>1.1000000000000001</v>
      </c>
    </row>
    <row r="136" spans="1:15">
      <c r="A136" s="10" t="s">
        <v>68</v>
      </c>
      <c r="B136" s="10">
        <v>2210</v>
      </c>
      <c r="C136" s="60">
        <v>4.3315466230000004</v>
      </c>
      <c r="D136" s="11">
        <v>0.26800000000000002</v>
      </c>
      <c r="E136" s="11">
        <v>48.29</v>
      </c>
      <c r="F136" s="11">
        <v>1.92</v>
      </c>
      <c r="G136" s="11">
        <v>0.50600000000000001</v>
      </c>
      <c r="H136" s="10">
        <v>1</v>
      </c>
      <c r="I136" s="11">
        <f t="shared" si="12"/>
        <v>1.92</v>
      </c>
      <c r="J136" s="11">
        <f t="shared" si="13"/>
        <v>0.50600000000000001</v>
      </c>
      <c r="K136" s="11">
        <v>4583.8</v>
      </c>
      <c r="L136" s="10">
        <f t="shared" si="14"/>
        <v>4.6714719634842972</v>
      </c>
      <c r="M136">
        <f t="shared" si="15"/>
        <v>5762</v>
      </c>
      <c r="N136">
        <f t="shared" si="16"/>
        <v>24</v>
      </c>
      <c r="O136">
        <f t="shared" si="17"/>
        <v>6.4</v>
      </c>
    </row>
    <row r="137" spans="1:15">
      <c r="A137" s="10" t="s">
        <v>68</v>
      </c>
      <c r="B137" s="10">
        <v>2210</v>
      </c>
      <c r="C137" s="60">
        <v>2.5076087E-2</v>
      </c>
      <c r="D137" s="11">
        <v>0.26800000000000002</v>
      </c>
      <c r="E137" s="11">
        <v>48.29</v>
      </c>
      <c r="F137" s="11">
        <v>1.92</v>
      </c>
      <c r="G137" s="11">
        <v>0.50600000000000001</v>
      </c>
      <c r="H137" s="10">
        <v>1</v>
      </c>
      <c r="I137" s="11">
        <f t="shared" si="12"/>
        <v>1.92</v>
      </c>
      <c r="J137" s="11">
        <f t="shared" si="13"/>
        <v>0.50600000000000001</v>
      </c>
      <c r="K137" s="11">
        <v>32.799999999999997</v>
      </c>
      <c r="L137" s="10">
        <f t="shared" si="14"/>
        <v>2.7043974720803332E-2</v>
      </c>
      <c r="M137">
        <f t="shared" si="15"/>
        <v>33</v>
      </c>
      <c r="N137">
        <f t="shared" si="16"/>
        <v>0</v>
      </c>
      <c r="O137">
        <f t="shared" si="17"/>
        <v>0</v>
      </c>
    </row>
    <row r="138" spans="1:15">
      <c r="A138" s="10" t="s">
        <v>68</v>
      </c>
      <c r="B138" s="10">
        <v>4110</v>
      </c>
      <c r="C138" s="60">
        <v>2.7224043E-2</v>
      </c>
      <c r="D138" s="11">
        <v>0.41299999999999998</v>
      </c>
      <c r="E138" s="11">
        <v>48.29</v>
      </c>
      <c r="F138" s="11">
        <v>0.7</v>
      </c>
      <c r="G138" s="11">
        <v>0.09</v>
      </c>
      <c r="H138" s="10">
        <v>1</v>
      </c>
      <c r="I138" s="11">
        <f t="shared" si="12"/>
        <v>0.7</v>
      </c>
      <c r="J138" s="11">
        <f t="shared" si="13"/>
        <v>0.09</v>
      </c>
      <c r="K138" s="11">
        <v>54.8</v>
      </c>
      <c r="L138" s="10">
        <f t="shared" si="14"/>
        <v>4.5245837671842488E-2</v>
      </c>
      <c r="M138">
        <f t="shared" si="15"/>
        <v>56</v>
      </c>
      <c r="N138">
        <f t="shared" si="16"/>
        <v>0</v>
      </c>
      <c r="O138">
        <f t="shared" si="17"/>
        <v>0</v>
      </c>
    </row>
    <row r="139" spans="1:15">
      <c r="A139" s="10" t="s">
        <v>68</v>
      </c>
      <c r="B139" s="10">
        <v>4110</v>
      </c>
      <c r="C139" s="60">
        <v>3.4028396000000002E-2</v>
      </c>
      <c r="D139" s="11">
        <v>0.41299999999999998</v>
      </c>
      <c r="E139" s="11">
        <v>48.29</v>
      </c>
      <c r="F139" s="11">
        <v>0.7</v>
      </c>
      <c r="G139" s="11">
        <v>0.09</v>
      </c>
      <c r="H139" s="10">
        <v>1</v>
      </c>
      <c r="I139" s="11">
        <f t="shared" si="12"/>
        <v>0.7</v>
      </c>
      <c r="J139" s="11">
        <f t="shared" si="13"/>
        <v>0.09</v>
      </c>
      <c r="K139" s="11">
        <v>68.5</v>
      </c>
      <c r="L139" s="10">
        <f t="shared" si="14"/>
        <v>5.6554541941076668E-2</v>
      </c>
      <c r="M139">
        <f t="shared" si="15"/>
        <v>70</v>
      </c>
      <c r="N139">
        <f t="shared" si="16"/>
        <v>0</v>
      </c>
      <c r="O139">
        <f t="shared" si="17"/>
        <v>0</v>
      </c>
    </row>
    <row r="140" spans="1:15">
      <c r="A140" s="10" t="s">
        <v>68</v>
      </c>
      <c r="B140" s="10">
        <v>2130</v>
      </c>
      <c r="C140" s="60">
        <v>3.5229509540000001</v>
      </c>
      <c r="D140" s="11">
        <v>0.41099999999999998</v>
      </c>
      <c r="E140" s="11">
        <v>48.29</v>
      </c>
      <c r="F140" s="11">
        <v>2.52</v>
      </c>
      <c r="G140" s="11">
        <v>0.09</v>
      </c>
      <c r="H140" s="10">
        <v>1</v>
      </c>
      <c r="I140" s="11">
        <f t="shared" si="12"/>
        <v>2.52</v>
      </c>
      <c r="J140" s="11">
        <f t="shared" si="13"/>
        <v>0.09</v>
      </c>
      <c r="K140" s="11">
        <v>5717.3</v>
      </c>
      <c r="L140" s="10">
        <f t="shared" si="14"/>
        <v>5.8267230787266051</v>
      </c>
      <c r="M140">
        <f t="shared" si="15"/>
        <v>7187</v>
      </c>
      <c r="N140">
        <f t="shared" si="16"/>
        <v>40</v>
      </c>
      <c r="O140">
        <f t="shared" si="17"/>
        <v>1.4</v>
      </c>
    </row>
    <row r="141" spans="1:15">
      <c r="A141" s="10" t="s">
        <v>68</v>
      </c>
      <c r="B141" s="10">
        <v>4110</v>
      </c>
      <c r="C141" s="60">
        <v>1.001865848</v>
      </c>
      <c r="D141" s="11">
        <v>0.41299999999999998</v>
      </c>
      <c r="E141" s="11">
        <v>48.29</v>
      </c>
      <c r="F141" s="11">
        <v>0.7</v>
      </c>
      <c r="G141" s="11">
        <v>0.09</v>
      </c>
      <c r="H141" s="10">
        <v>1</v>
      </c>
      <c r="I141" s="11">
        <f t="shared" si="12"/>
        <v>0.7</v>
      </c>
      <c r="J141" s="11">
        <f t="shared" si="13"/>
        <v>0.09</v>
      </c>
      <c r="K141" s="11">
        <v>2017.4</v>
      </c>
      <c r="L141" s="10">
        <f t="shared" si="14"/>
        <v>1.6650818369472464</v>
      </c>
      <c r="M141">
        <f t="shared" si="15"/>
        <v>2054</v>
      </c>
      <c r="N141">
        <f t="shared" si="16"/>
        <v>3</v>
      </c>
      <c r="O141">
        <f t="shared" si="17"/>
        <v>0.4</v>
      </c>
    </row>
    <row r="142" spans="1:15">
      <c r="A142" s="10" t="s">
        <v>68</v>
      </c>
      <c r="B142" s="10">
        <v>2130</v>
      </c>
      <c r="C142" s="60">
        <v>0.69319829099999997</v>
      </c>
      <c r="D142" s="11">
        <v>0.41099999999999998</v>
      </c>
      <c r="E142" s="11">
        <v>48.29</v>
      </c>
      <c r="F142" s="11">
        <v>2.52</v>
      </c>
      <c r="G142" s="11">
        <v>0.09</v>
      </c>
      <c r="H142" s="10">
        <v>1</v>
      </c>
      <c r="I142" s="11">
        <f t="shared" si="12"/>
        <v>2.52</v>
      </c>
      <c r="J142" s="11">
        <f t="shared" si="13"/>
        <v>0.09</v>
      </c>
      <c r="K142" s="11">
        <v>1125</v>
      </c>
      <c r="L142" s="10">
        <f t="shared" si="14"/>
        <v>1.1465031824293572</v>
      </c>
      <c r="M142">
        <f t="shared" si="15"/>
        <v>1414</v>
      </c>
      <c r="N142">
        <f t="shared" si="16"/>
        <v>8</v>
      </c>
      <c r="O142">
        <f t="shared" si="17"/>
        <v>0.3</v>
      </c>
    </row>
    <row r="143" spans="1:15">
      <c r="A143" s="10" t="s">
        <v>68</v>
      </c>
      <c r="B143" s="10">
        <v>2130</v>
      </c>
      <c r="C143" s="60">
        <v>7.3637190000000003E-3</v>
      </c>
      <c r="D143" s="11">
        <v>0.41099999999999998</v>
      </c>
      <c r="E143" s="11">
        <v>48.29</v>
      </c>
      <c r="F143" s="11">
        <v>2.52</v>
      </c>
      <c r="G143" s="11">
        <v>0.09</v>
      </c>
      <c r="H143" s="10">
        <v>1</v>
      </c>
      <c r="I143" s="11">
        <f t="shared" si="12"/>
        <v>2.52</v>
      </c>
      <c r="J143" s="11">
        <f t="shared" si="13"/>
        <v>0.09</v>
      </c>
      <c r="K143" s="11">
        <v>12</v>
      </c>
      <c r="L143" s="10">
        <f t="shared" si="14"/>
        <v>1.21790941749675E-2</v>
      </c>
      <c r="M143">
        <f t="shared" si="15"/>
        <v>15</v>
      </c>
      <c r="N143">
        <f t="shared" si="16"/>
        <v>0</v>
      </c>
      <c r="O143">
        <f t="shared" si="17"/>
        <v>0</v>
      </c>
    </row>
    <row r="144" spans="1:15">
      <c r="A144" s="10" t="s">
        <v>68</v>
      </c>
      <c r="B144" s="10">
        <v>2120</v>
      </c>
      <c r="C144" s="60">
        <v>4.2798700000000001E-4</v>
      </c>
      <c r="D144" s="11">
        <v>0.41099999999999998</v>
      </c>
      <c r="E144" s="11">
        <v>48.29</v>
      </c>
      <c r="F144" s="11">
        <v>2.52</v>
      </c>
      <c r="G144" s="11">
        <v>0.09</v>
      </c>
      <c r="H144" s="10">
        <v>1</v>
      </c>
      <c r="I144" s="11">
        <f t="shared" si="12"/>
        <v>2.52</v>
      </c>
      <c r="J144" s="11">
        <f t="shared" si="13"/>
        <v>0.09</v>
      </c>
      <c r="K144" s="11">
        <v>9.4</v>
      </c>
      <c r="L144" s="10">
        <f t="shared" si="14"/>
        <v>7.0786160887749991E-4</v>
      </c>
      <c r="M144">
        <f t="shared" si="15"/>
        <v>1</v>
      </c>
      <c r="N144">
        <f t="shared" si="16"/>
        <v>0</v>
      </c>
      <c r="O144">
        <f t="shared" si="17"/>
        <v>0</v>
      </c>
    </row>
    <row r="145" spans="1:15">
      <c r="A145" s="10" t="s">
        <v>68</v>
      </c>
      <c r="B145" s="10">
        <v>4110</v>
      </c>
      <c r="C145" s="60">
        <v>8.3434430000000004E-2</v>
      </c>
      <c r="D145" s="11">
        <v>0.41299999999999998</v>
      </c>
      <c r="E145" s="11">
        <v>48.29</v>
      </c>
      <c r="F145" s="11">
        <v>0.7</v>
      </c>
      <c r="G145" s="11">
        <v>0.09</v>
      </c>
      <c r="H145" s="10">
        <v>1</v>
      </c>
      <c r="I145" s="11">
        <f t="shared" si="12"/>
        <v>0.7</v>
      </c>
      <c r="J145" s="11">
        <f t="shared" si="13"/>
        <v>0.09</v>
      </c>
      <c r="K145" s="11">
        <v>168</v>
      </c>
      <c r="L145" s="10">
        <f t="shared" si="14"/>
        <v>0.13866642350009165</v>
      </c>
      <c r="M145">
        <f t="shared" si="15"/>
        <v>171</v>
      </c>
      <c r="N145">
        <f t="shared" si="16"/>
        <v>0</v>
      </c>
      <c r="O145">
        <f t="shared" si="17"/>
        <v>0</v>
      </c>
    </row>
    <row r="146" spans="1:15">
      <c r="A146" s="10" t="s">
        <v>68</v>
      </c>
      <c r="B146" s="10">
        <v>2120</v>
      </c>
      <c r="C146" s="60">
        <v>6.8292843000000006E-2</v>
      </c>
      <c r="D146" s="11">
        <v>0.41099999999999998</v>
      </c>
      <c r="E146" s="11">
        <v>48.29</v>
      </c>
      <c r="F146" s="11">
        <v>2.52</v>
      </c>
      <c r="G146" s="11">
        <v>0.09</v>
      </c>
      <c r="H146" s="10">
        <v>1</v>
      </c>
      <c r="I146" s="11">
        <f t="shared" si="12"/>
        <v>2.52</v>
      </c>
      <c r="J146" s="11">
        <f t="shared" si="13"/>
        <v>0.09</v>
      </c>
      <c r="K146" s="11">
        <v>613.1</v>
      </c>
      <c r="L146" s="10">
        <f t="shared" si="14"/>
        <v>0.1129517525550975</v>
      </c>
      <c r="M146">
        <f t="shared" si="15"/>
        <v>139</v>
      </c>
      <c r="N146">
        <f t="shared" si="16"/>
        <v>1</v>
      </c>
      <c r="O146">
        <f t="shared" si="17"/>
        <v>0</v>
      </c>
    </row>
    <row r="147" spans="1:15">
      <c r="A147" s="10" t="s">
        <v>68</v>
      </c>
      <c r="B147" s="10">
        <v>2110</v>
      </c>
      <c r="C147" s="60">
        <v>403.36947023200003</v>
      </c>
      <c r="D147" s="11">
        <v>0.40500000000000003</v>
      </c>
      <c r="E147" s="11">
        <v>48.29</v>
      </c>
      <c r="F147" s="11">
        <v>2.7</v>
      </c>
      <c r="G147" s="11">
        <v>0.57599999999999996</v>
      </c>
      <c r="H147" s="10">
        <v>1</v>
      </c>
      <c r="I147" s="11">
        <f t="shared" si="12"/>
        <v>2.7</v>
      </c>
      <c r="J147" s="11">
        <f t="shared" si="13"/>
        <v>0.57599999999999996</v>
      </c>
      <c r="K147" s="11">
        <v>645066.6</v>
      </c>
      <c r="L147" s="10">
        <f t="shared" si="14"/>
        <v>657.40652046573575</v>
      </c>
      <c r="M147">
        <f t="shared" si="15"/>
        <v>810898</v>
      </c>
      <c r="N147">
        <f t="shared" si="16"/>
        <v>4828</v>
      </c>
      <c r="O147">
        <f t="shared" si="17"/>
        <v>1029.9000000000001</v>
      </c>
    </row>
    <row r="148" spans="1:15">
      <c r="A148" s="10" t="s">
        <v>68</v>
      </c>
      <c r="B148" s="10">
        <v>6210</v>
      </c>
      <c r="C148" s="60">
        <v>0.90410397300000001</v>
      </c>
      <c r="D148" s="11">
        <v>0.30299999999999999</v>
      </c>
      <c r="E148" s="11">
        <v>48.29</v>
      </c>
      <c r="F148" s="11">
        <v>0</v>
      </c>
      <c r="G148" s="11">
        <v>0</v>
      </c>
      <c r="H148" s="10">
        <v>1</v>
      </c>
      <c r="I148" s="11">
        <f t="shared" si="12"/>
        <v>0</v>
      </c>
      <c r="J148" s="11">
        <f t="shared" si="13"/>
        <v>0</v>
      </c>
      <c r="K148" s="11">
        <v>16830.900000000001</v>
      </c>
      <c r="L148" s="10">
        <f t="shared" si="14"/>
        <v>1.1023943166182926</v>
      </c>
      <c r="M148">
        <f t="shared" si="15"/>
        <v>1360</v>
      </c>
      <c r="N148">
        <f t="shared" si="16"/>
        <v>0</v>
      </c>
      <c r="O148">
        <f t="shared" si="17"/>
        <v>0</v>
      </c>
    </row>
    <row r="149" spans="1:15">
      <c r="A149" s="10" t="s">
        <v>68</v>
      </c>
      <c r="B149" s="10">
        <v>2110</v>
      </c>
      <c r="C149" s="60">
        <v>1.5202939999999999E-3</v>
      </c>
      <c r="D149" s="11">
        <v>0.40500000000000003</v>
      </c>
      <c r="E149" s="11">
        <v>48.29</v>
      </c>
      <c r="F149" s="11">
        <v>2.7</v>
      </c>
      <c r="G149" s="11">
        <v>0.57599999999999996</v>
      </c>
      <c r="H149" s="10">
        <v>1</v>
      </c>
      <c r="I149" s="11">
        <f t="shared" si="12"/>
        <v>2.7</v>
      </c>
      <c r="J149" s="11">
        <f t="shared" si="13"/>
        <v>0.57599999999999996</v>
      </c>
      <c r="K149" s="11">
        <v>2.4</v>
      </c>
      <c r="L149" s="10">
        <f t="shared" si="14"/>
        <v>2.4777561575249998E-3</v>
      </c>
      <c r="M149">
        <f t="shared" si="15"/>
        <v>3</v>
      </c>
      <c r="N149">
        <f t="shared" si="16"/>
        <v>0</v>
      </c>
      <c r="O149">
        <f t="shared" si="17"/>
        <v>0</v>
      </c>
    </row>
    <row r="150" spans="1:15">
      <c r="A150" s="10" t="s">
        <v>68</v>
      </c>
      <c r="B150" s="10">
        <v>2110</v>
      </c>
      <c r="C150" s="60">
        <v>0.26056906299999999</v>
      </c>
      <c r="D150" s="11">
        <v>0.40500000000000003</v>
      </c>
      <c r="E150" s="11">
        <v>48.29</v>
      </c>
      <c r="F150" s="11">
        <v>2.7</v>
      </c>
      <c r="G150" s="11">
        <v>0.57599999999999996</v>
      </c>
      <c r="H150" s="10">
        <v>1</v>
      </c>
      <c r="I150" s="11">
        <f t="shared" si="12"/>
        <v>2.7</v>
      </c>
      <c r="J150" s="11">
        <f t="shared" si="13"/>
        <v>0.57599999999999996</v>
      </c>
      <c r="K150" s="11">
        <v>416.7</v>
      </c>
      <c r="L150" s="10">
        <f t="shared" si="14"/>
        <v>0.42467220176411247</v>
      </c>
      <c r="M150">
        <f t="shared" si="15"/>
        <v>524</v>
      </c>
      <c r="N150">
        <f t="shared" si="16"/>
        <v>3</v>
      </c>
      <c r="O150">
        <f t="shared" si="17"/>
        <v>0.7</v>
      </c>
    </row>
    <row r="151" spans="1:15">
      <c r="A151" s="10" t="s">
        <v>68</v>
      </c>
      <c r="B151" s="10">
        <v>2110</v>
      </c>
      <c r="C151" s="60">
        <v>6.9431791000000007E-2</v>
      </c>
      <c r="D151" s="11">
        <v>0.40500000000000003</v>
      </c>
      <c r="E151" s="11">
        <v>48.29</v>
      </c>
      <c r="F151" s="11">
        <v>2.7</v>
      </c>
      <c r="G151" s="11">
        <v>0.57599999999999996</v>
      </c>
      <c r="H151" s="10">
        <v>1</v>
      </c>
      <c r="I151" s="11">
        <f t="shared" si="12"/>
        <v>2.7</v>
      </c>
      <c r="J151" s="11">
        <f t="shared" si="13"/>
        <v>0.57599999999999996</v>
      </c>
      <c r="K151" s="11">
        <v>111</v>
      </c>
      <c r="L151" s="10">
        <f t="shared" si="14"/>
        <v>0.11315906507441249</v>
      </c>
      <c r="M151">
        <f t="shared" si="15"/>
        <v>140</v>
      </c>
      <c r="N151">
        <f t="shared" si="16"/>
        <v>1</v>
      </c>
      <c r="O151">
        <f t="shared" si="17"/>
        <v>0.2</v>
      </c>
    </row>
    <row r="152" spans="1:15">
      <c r="A152" s="10" t="s">
        <v>68</v>
      </c>
      <c r="B152" s="10">
        <v>2130</v>
      </c>
      <c r="C152" s="60">
        <v>9.0589999999999992E-6</v>
      </c>
      <c r="D152" s="11">
        <v>0.41099999999999998</v>
      </c>
      <c r="E152" s="11">
        <v>48.29</v>
      </c>
      <c r="F152" s="11">
        <v>2.52</v>
      </c>
      <c r="G152" s="11">
        <v>0.09</v>
      </c>
      <c r="H152" s="10">
        <v>1</v>
      </c>
      <c r="I152" s="11">
        <f t="shared" si="12"/>
        <v>2.52</v>
      </c>
      <c r="J152" s="11">
        <f t="shared" si="13"/>
        <v>0.09</v>
      </c>
      <c r="K152" s="11">
        <v>0</v>
      </c>
      <c r="L152" s="10">
        <f t="shared" si="14"/>
        <v>1.4982974517499996E-5</v>
      </c>
      <c r="M152">
        <f t="shared" si="15"/>
        <v>0</v>
      </c>
      <c r="N152">
        <f t="shared" si="16"/>
        <v>0</v>
      </c>
      <c r="O152">
        <f t="shared" si="17"/>
        <v>0</v>
      </c>
    </row>
    <row r="153" spans="1:15">
      <c r="A153" s="10" t="s">
        <v>68</v>
      </c>
      <c r="B153" s="10">
        <v>4110</v>
      </c>
      <c r="C153" s="60">
        <v>0.66439778100000002</v>
      </c>
      <c r="D153" s="11">
        <v>0.41299999999999998</v>
      </c>
      <c r="E153" s="11">
        <v>48.29</v>
      </c>
      <c r="F153" s="11">
        <v>0.7</v>
      </c>
      <c r="G153" s="11">
        <v>0.09</v>
      </c>
      <c r="H153" s="10">
        <v>1</v>
      </c>
      <c r="I153" s="11">
        <f t="shared" si="12"/>
        <v>0.7</v>
      </c>
      <c r="J153" s="11">
        <f t="shared" si="13"/>
        <v>0.09</v>
      </c>
      <c r="K153" s="11">
        <v>1337.9</v>
      </c>
      <c r="L153" s="10">
        <f t="shared" si="14"/>
        <v>1.1042163777311973</v>
      </c>
      <c r="M153">
        <f t="shared" si="15"/>
        <v>1362</v>
      </c>
      <c r="N153">
        <f t="shared" si="16"/>
        <v>2</v>
      </c>
      <c r="O153">
        <f t="shared" si="17"/>
        <v>0.3</v>
      </c>
    </row>
    <row r="154" spans="1:15">
      <c r="A154" s="10" t="s">
        <v>68</v>
      </c>
      <c r="B154" s="10">
        <v>4110</v>
      </c>
      <c r="C154" s="60">
        <v>0.64906492400000004</v>
      </c>
      <c r="D154" s="11">
        <v>0.41299999999999998</v>
      </c>
      <c r="E154" s="11">
        <v>48.29</v>
      </c>
      <c r="F154" s="11">
        <v>0.7</v>
      </c>
      <c r="G154" s="11">
        <v>0.09</v>
      </c>
      <c r="H154" s="10">
        <v>1</v>
      </c>
      <c r="I154" s="11">
        <f t="shared" si="12"/>
        <v>0.7</v>
      </c>
      <c r="J154" s="11">
        <f t="shared" si="13"/>
        <v>0.09</v>
      </c>
      <c r="K154" s="11">
        <v>1307</v>
      </c>
      <c r="L154" s="10">
        <f t="shared" si="14"/>
        <v>1.0787334632769565</v>
      </c>
      <c r="M154">
        <f t="shared" si="15"/>
        <v>1331</v>
      </c>
      <c r="N154">
        <f t="shared" si="16"/>
        <v>2</v>
      </c>
      <c r="O154">
        <f t="shared" si="17"/>
        <v>0.3</v>
      </c>
    </row>
    <row r="155" spans="1:15">
      <c r="A155" s="10" t="s">
        <v>68</v>
      </c>
      <c r="B155" s="10">
        <v>4110</v>
      </c>
      <c r="C155" s="60">
        <v>29.703590560999999</v>
      </c>
      <c r="D155" s="11">
        <v>0.41299999999999998</v>
      </c>
      <c r="E155" s="11">
        <v>48.29</v>
      </c>
      <c r="F155" s="11">
        <v>0.7</v>
      </c>
      <c r="G155" s="11">
        <v>0.09</v>
      </c>
      <c r="H155" s="10">
        <v>1</v>
      </c>
      <c r="I155" s="11">
        <f t="shared" si="12"/>
        <v>0.7</v>
      </c>
      <c r="J155" s="11">
        <f t="shared" si="13"/>
        <v>0.09</v>
      </c>
      <c r="K155" s="11">
        <v>27693.7</v>
      </c>
      <c r="L155" s="10">
        <f t="shared" si="14"/>
        <v>49.366798193562907</v>
      </c>
      <c r="M155">
        <f t="shared" si="15"/>
        <v>60893</v>
      </c>
      <c r="N155">
        <f t="shared" si="16"/>
        <v>94</v>
      </c>
      <c r="O155">
        <f t="shared" si="17"/>
        <v>12.1</v>
      </c>
    </row>
    <row r="156" spans="1:15">
      <c r="A156" s="10" t="s">
        <v>68</v>
      </c>
      <c r="B156" s="10">
        <v>2110</v>
      </c>
      <c r="C156" s="60">
        <v>7.2116201000000005E-2</v>
      </c>
      <c r="D156" s="11">
        <v>0.40500000000000003</v>
      </c>
      <c r="E156" s="11">
        <v>48.29</v>
      </c>
      <c r="F156" s="11">
        <v>2.7</v>
      </c>
      <c r="G156" s="11">
        <v>0.57599999999999996</v>
      </c>
      <c r="H156" s="10">
        <v>1</v>
      </c>
      <c r="I156" s="11">
        <f t="shared" si="12"/>
        <v>2.7</v>
      </c>
      <c r="J156" s="11">
        <f t="shared" si="13"/>
        <v>0.57599999999999996</v>
      </c>
      <c r="K156" s="11">
        <v>115.3</v>
      </c>
      <c r="L156" s="10">
        <f t="shared" si="14"/>
        <v>0.11753408293728751</v>
      </c>
      <c r="M156">
        <f t="shared" si="15"/>
        <v>145</v>
      </c>
      <c r="N156">
        <f t="shared" si="16"/>
        <v>1</v>
      </c>
      <c r="O156">
        <f t="shared" si="17"/>
        <v>0.2</v>
      </c>
    </row>
    <row r="157" spans="1:15">
      <c r="A157" s="10" t="s">
        <v>68</v>
      </c>
      <c r="B157" s="10">
        <v>2110</v>
      </c>
      <c r="C157" s="60">
        <v>0.26148217600000001</v>
      </c>
      <c r="D157" s="11">
        <v>0.40500000000000003</v>
      </c>
      <c r="E157" s="11">
        <v>48.29</v>
      </c>
      <c r="F157" s="11">
        <v>2.7</v>
      </c>
      <c r="G157" s="11">
        <v>0.57599999999999996</v>
      </c>
      <c r="H157" s="10">
        <v>1</v>
      </c>
      <c r="I157" s="11">
        <f t="shared" si="12"/>
        <v>2.7</v>
      </c>
      <c r="J157" s="11">
        <f t="shared" si="13"/>
        <v>0.57599999999999996</v>
      </c>
      <c r="K157" s="11">
        <v>418.2</v>
      </c>
      <c r="L157" s="10">
        <f t="shared" si="14"/>
        <v>0.42616038191760003</v>
      </c>
      <c r="M157">
        <f t="shared" si="15"/>
        <v>526</v>
      </c>
      <c r="N157">
        <f t="shared" si="16"/>
        <v>3</v>
      </c>
      <c r="O157">
        <f t="shared" si="17"/>
        <v>0.7</v>
      </c>
    </row>
    <row r="158" spans="1:15">
      <c r="A158" s="10" t="s">
        <v>68</v>
      </c>
      <c r="B158" s="10">
        <v>6410</v>
      </c>
      <c r="C158" s="60">
        <v>3.3806605639999998</v>
      </c>
      <c r="D158" s="11">
        <v>0.30299999999999999</v>
      </c>
      <c r="E158" s="11">
        <v>48.29</v>
      </c>
      <c r="F158" s="11">
        <v>0</v>
      </c>
      <c r="G158" s="11">
        <v>0</v>
      </c>
      <c r="H158" s="10">
        <v>1</v>
      </c>
      <c r="I158" s="11">
        <f t="shared" si="12"/>
        <v>0</v>
      </c>
      <c r="J158" s="11">
        <f t="shared" si="13"/>
        <v>0</v>
      </c>
      <c r="K158" s="11">
        <v>4994.3999999999996</v>
      </c>
      <c r="L158" s="10">
        <f t="shared" si="14"/>
        <v>4.1221154905478894</v>
      </c>
      <c r="M158">
        <f t="shared" si="15"/>
        <v>5085</v>
      </c>
      <c r="N158">
        <f t="shared" si="16"/>
        <v>0</v>
      </c>
      <c r="O158">
        <f t="shared" si="17"/>
        <v>0</v>
      </c>
    </row>
    <row r="159" spans="1:15">
      <c r="A159" s="10" t="s">
        <v>68</v>
      </c>
      <c r="B159" s="10">
        <v>5300</v>
      </c>
      <c r="C159" s="60">
        <v>6.2854638000000004E-2</v>
      </c>
      <c r="D159" s="11">
        <v>0.5</v>
      </c>
      <c r="E159" s="11">
        <v>48.29</v>
      </c>
      <c r="F159" s="11">
        <v>0.6</v>
      </c>
      <c r="G159" s="11">
        <v>0.13500000000000001</v>
      </c>
      <c r="H159" s="10">
        <v>1</v>
      </c>
      <c r="I159" s="11">
        <f t="shared" si="12"/>
        <v>0.6</v>
      </c>
      <c r="J159" s="11">
        <f t="shared" si="13"/>
        <v>0.13500000000000001</v>
      </c>
      <c r="K159" s="11">
        <v>124.1</v>
      </c>
      <c r="L159" s="10">
        <f t="shared" si="14"/>
        <v>0.1264687695425</v>
      </c>
      <c r="M159">
        <f t="shared" si="15"/>
        <v>156</v>
      </c>
      <c r="N159">
        <f t="shared" si="16"/>
        <v>0</v>
      </c>
      <c r="O159">
        <f t="shared" si="17"/>
        <v>0</v>
      </c>
    </row>
    <row r="160" spans="1:15">
      <c r="A160" s="10" t="s">
        <v>68</v>
      </c>
      <c r="B160" s="10">
        <v>6410</v>
      </c>
      <c r="C160" s="60">
        <v>9.2377099999999999E-4</v>
      </c>
      <c r="D160" s="11">
        <v>0.30299999999999999</v>
      </c>
      <c r="E160" s="11">
        <v>48.29</v>
      </c>
      <c r="F160" s="11">
        <v>0</v>
      </c>
      <c r="G160" s="11">
        <v>0</v>
      </c>
      <c r="H160" s="10">
        <v>1</v>
      </c>
      <c r="I160" s="11">
        <f t="shared" si="12"/>
        <v>0</v>
      </c>
      <c r="J160" s="11">
        <f t="shared" si="13"/>
        <v>0</v>
      </c>
      <c r="K160" s="11">
        <v>1.4</v>
      </c>
      <c r="L160" s="10">
        <f t="shared" si="14"/>
        <v>1.1263747651474999E-3</v>
      </c>
      <c r="M160">
        <f t="shared" si="15"/>
        <v>1</v>
      </c>
      <c r="N160">
        <f t="shared" si="16"/>
        <v>0</v>
      </c>
      <c r="O160">
        <f t="shared" si="17"/>
        <v>0</v>
      </c>
    </row>
    <row r="161" spans="1:15">
      <c r="A161" s="10" t="s">
        <v>68</v>
      </c>
      <c r="B161" s="10">
        <v>6410</v>
      </c>
      <c r="C161" s="60">
        <v>1.244533189</v>
      </c>
      <c r="D161" s="11">
        <v>0.30299999999999999</v>
      </c>
      <c r="E161" s="11">
        <v>48.29</v>
      </c>
      <c r="F161" s="11">
        <v>0</v>
      </c>
      <c r="G161" s="11">
        <v>0</v>
      </c>
      <c r="H161" s="10">
        <v>1</v>
      </c>
      <c r="I161" s="11">
        <f t="shared" si="12"/>
        <v>0</v>
      </c>
      <c r="J161" s="11">
        <f t="shared" si="13"/>
        <v>0</v>
      </c>
      <c r="K161" s="11">
        <v>1838.6</v>
      </c>
      <c r="L161" s="10">
        <f t="shared" si="14"/>
        <v>1.5174873193444525</v>
      </c>
      <c r="M161">
        <f t="shared" si="15"/>
        <v>1872</v>
      </c>
      <c r="N161">
        <f t="shared" si="16"/>
        <v>0</v>
      </c>
      <c r="O161">
        <f t="shared" si="17"/>
        <v>0</v>
      </c>
    </row>
    <row r="162" spans="1:15">
      <c r="A162" s="10" t="s">
        <v>68</v>
      </c>
      <c r="B162" s="10">
        <v>6210</v>
      </c>
      <c r="C162" s="60">
        <v>9.2604352579999993</v>
      </c>
      <c r="D162" s="11">
        <v>0.30299999999999999</v>
      </c>
      <c r="E162" s="11">
        <v>48.29</v>
      </c>
      <c r="F162" s="11">
        <v>0</v>
      </c>
      <c r="G162" s="11">
        <v>0</v>
      </c>
      <c r="H162" s="10">
        <v>1</v>
      </c>
      <c r="I162" s="11">
        <f t="shared" si="12"/>
        <v>0</v>
      </c>
      <c r="J162" s="11">
        <f t="shared" si="13"/>
        <v>0</v>
      </c>
      <c r="K162" s="11">
        <v>35170.5</v>
      </c>
      <c r="L162" s="10">
        <f t="shared" si="14"/>
        <v>11.291457069872704</v>
      </c>
      <c r="M162">
        <f t="shared" si="15"/>
        <v>13928</v>
      </c>
      <c r="N162">
        <f t="shared" si="16"/>
        <v>0</v>
      </c>
      <c r="O162">
        <f t="shared" si="17"/>
        <v>0</v>
      </c>
    </row>
    <row r="163" spans="1:15">
      <c r="A163" s="10" t="s">
        <v>68</v>
      </c>
      <c r="B163" s="10">
        <v>6300</v>
      </c>
      <c r="C163" s="60">
        <v>0.56782353399999996</v>
      </c>
      <c r="D163" s="11">
        <v>0.30299999999999999</v>
      </c>
      <c r="E163" s="11">
        <v>48.29</v>
      </c>
      <c r="F163" s="11">
        <v>0</v>
      </c>
      <c r="G163" s="11">
        <v>0</v>
      </c>
      <c r="H163" s="10">
        <v>1</v>
      </c>
      <c r="I163" s="11">
        <f t="shared" si="12"/>
        <v>0</v>
      </c>
      <c r="J163" s="11">
        <f t="shared" si="13"/>
        <v>0</v>
      </c>
      <c r="K163" s="11">
        <v>3312.2</v>
      </c>
      <c r="L163" s="10">
        <f t="shared" si="14"/>
        <v>0.69236001103571487</v>
      </c>
      <c r="M163">
        <f t="shared" si="15"/>
        <v>854</v>
      </c>
      <c r="N163">
        <f t="shared" si="16"/>
        <v>0</v>
      </c>
      <c r="O163">
        <f t="shared" si="17"/>
        <v>0</v>
      </c>
    </row>
    <row r="164" spans="1:15">
      <c r="A164" s="10" t="s">
        <v>68</v>
      </c>
      <c r="B164" s="10">
        <v>6410</v>
      </c>
      <c r="C164" s="60">
        <v>0.26979668699999998</v>
      </c>
      <c r="D164" s="11">
        <v>0.30299999999999999</v>
      </c>
      <c r="E164" s="11">
        <v>48.29</v>
      </c>
      <c r="F164" s="11">
        <v>0</v>
      </c>
      <c r="G164" s="11">
        <v>0</v>
      </c>
      <c r="H164" s="10">
        <v>1</v>
      </c>
      <c r="I164" s="11">
        <f t="shared" si="12"/>
        <v>0</v>
      </c>
      <c r="J164" s="11">
        <f t="shared" si="13"/>
        <v>0</v>
      </c>
      <c r="K164" s="11">
        <v>398.6</v>
      </c>
      <c r="L164" s="10">
        <f t="shared" si="14"/>
        <v>0.32896917088455746</v>
      </c>
      <c r="M164">
        <f t="shared" si="15"/>
        <v>406</v>
      </c>
      <c r="N164">
        <f t="shared" si="16"/>
        <v>0</v>
      </c>
      <c r="O164">
        <f t="shared" si="17"/>
        <v>0</v>
      </c>
    </row>
    <row r="165" spans="1:15">
      <c r="A165" s="10" t="s">
        <v>68</v>
      </c>
      <c r="B165" s="10">
        <v>6410</v>
      </c>
      <c r="C165" s="60">
        <v>4.71316E-4</v>
      </c>
      <c r="D165" s="11">
        <v>0.30299999999999999</v>
      </c>
      <c r="E165" s="11">
        <v>48.29</v>
      </c>
      <c r="F165" s="11">
        <v>0</v>
      </c>
      <c r="G165" s="11">
        <v>0</v>
      </c>
      <c r="H165" s="10">
        <v>1</v>
      </c>
      <c r="I165" s="11">
        <f t="shared" si="12"/>
        <v>0</v>
      </c>
      <c r="J165" s="11">
        <f t="shared" si="13"/>
        <v>0</v>
      </c>
      <c r="K165" s="11">
        <v>0.7</v>
      </c>
      <c r="L165" s="10">
        <f t="shared" si="14"/>
        <v>5.7468620340999992E-4</v>
      </c>
      <c r="M165">
        <f t="shared" si="15"/>
        <v>1</v>
      </c>
      <c r="N165">
        <f t="shared" si="16"/>
        <v>0</v>
      </c>
      <c r="O165">
        <f t="shared" si="17"/>
        <v>0</v>
      </c>
    </row>
    <row r="166" spans="1:15">
      <c r="A166" s="10" t="s">
        <v>68</v>
      </c>
      <c r="B166" s="10">
        <v>1600</v>
      </c>
      <c r="C166" s="60">
        <v>3.8273705999999998E-2</v>
      </c>
      <c r="D166" s="11">
        <v>0.30399999999999999</v>
      </c>
      <c r="E166" s="11">
        <v>48.29</v>
      </c>
      <c r="F166" s="11">
        <v>1.18</v>
      </c>
      <c r="G166" s="11">
        <v>0.15</v>
      </c>
      <c r="H166" s="10">
        <v>1</v>
      </c>
      <c r="I166" s="11">
        <f t="shared" si="12"/>
        <v>1.18</v>
      </c>
      <c r="J166" s="11">
        <f t="shared" si="13"/>
        <v>0.15</v>
      </c>
      <c r="K166" s="11">
        <v>56.7</v>
      </c>
      <c r="L166" s="10">
        <f t="shared" si="14"/>
        <v>4.6822010656079993E-2</v>
      </c>
      <c r="M166">
        <f t="shared" si="15"/>
        <v>58</v>
      </c>
      <c r="N166">
        <f t="shared" si="16"/>
        <v>0</v>
      </c>
      <c r="O166">
        <f t="shared" si="17"/>
        <v>0</v>
      </c>
    </row>
    <row r="167" spans="1:15">
      <c r="A167" s="10" t="s">
        <v>68</v>
      </c>
      <c r="B167" s="10">
        <v>1600</v>
      </c>
      <c r="C167" s="60">
        <v>2.4398816E-2</v>
      </c>
      <c r="D167" s="11">
        <v>0.30399999999999999</v>
      </c>
      <c r="E167" s="11">
        <v>48.29</v>
      </c>
      <c r="F167" s="11">
        <v>1.18</v>
      </c>
      <c r="G167" s="11">
        <v>0.15</v>
      </c>
      <c r="H167" s="10">
        <v>1</v>
      </c>
      <c r="I167" s="11">
        <f t="shared" si="12"/>
        <v>1.18</v>
      </c>
      <c r="J167" s="11">
        <f t="shared" si="13"/>
        <v>0.15</v>
      </c>
      <c r="K167" s="11">
        <v>36.200000000000003</v>
      </c>
      <c r="L167" s="10">
        <f t="shared" si="14"/>
        <v>2.9848210224213332E-2</v>
      </c>
      <c r="M167">
        <f t="shared" si="15"/>
        <v>37</v>
      </c>
      <c r="N167">
        <f t="shared" si="16"/>
        <v>0</v>
      </c>
      <c r="O167">
        <f t="shared" si="17"/>
        <v>0</v>
      </c>
    </row>
    <row r="168" spans="1:15">
      <c r="A168" s="10" t="s">
        <v>68</v>
      </c>
      <c r="B168" s="10">
        <v>2240</v>
      </c>
      <c r="C168" s="60">
        <v>0.11314431599999999</v>
      </c>
      <c r="D168" s="11">
        <v>0.26800000000000002</v>
      </c>
      <c r="E168" s="11">
        <v>48.29</v>
      </c>
      <c r="F168" s="11">
        <v>1.59</v>
      </c>
      <c r="G168" s="11">
        <v>0.25</v>
      </c>
      <c r="H168" s="10">
        <v>1</v>
      </c>
      <c r="I168" s="11">
        <f t="shared" si="12"/>
        <v>1.59</v>
      </c>
      <c r="J168" s="11">
        <f t="shared" si="13"/>
        <v>0.25</v>
      </c>
      <c r="K168" s="11">
        <v>109.6</v>
      </c>
      <c r="L168" s="10">
        <f t="shared" si="14"/>
        <v>0.12202350477196</v>
      </c>
      <c r="M168">
        <f t="shared" si="15"/>
        <v>151</v>
      </c>
      <c r="N168">
        <f t="shared" si="16"/>
        <v>1</v>
      </c>
      <c r="O168">
        <f t="shared" si="17"/>
        <v>0.1</v>
      </c>
    </row>
    <row r="169" spans="1:15">
      <c r="A169" s="10" t="s">
        <v>68</v>
      </c>
      <c r="B169" s="10">
        <v>5300</v>
      </c>
      <c r="C169" s="60">
        <v>0.29321188199999998</v>
      </c>
      <c r="D169" s="11">
        <v>0.5</v>
      </c>
      <c r="E169" s="11">
        <v>48.29</v>
      </c>
      <c r="F169" s="11">
        <v>0.6</v>
      </c>
      <c r="G169" s="11">
        <v>0.13500000000000001</v>
      </c>
      <c r="H169" s="10">
        <v>1</v>
      </c>
      <c r="I169" s="11">
        <f t="shared" si="12"/>
        <v>0.6</v>
      </c>
      <c r="J169" s="11">
        <f t="shared" si="13"/>
        <v>0.13500000000000001</v>
      </c>
      <c r="K169" s="11">
        <v>578.9</v>
      </c>
      <c r="L169" s="10">
        <f t="shared" si="14"/>
        <v>0.5899667409074999</v>
      </c>
      <c r="M169">
        <f t="shared" si="15"/>
        <v>728</v>
      </c>
      <c r="N169">
        <f t="shared" si="16"/>
        <v>1</v>
      </c>
      <c r="O169">
        <f t="shared" si="17"/>
        <v>0.2</v>
      </c>
    </row>
    <row r="170" spans="1:15">
      <c r="A170" s="10" t="s">
        <v>68</v>
      </c>
      <c r="B170" s="10">
        <v>5300</v>
      </c>
      <c r="C170" s="60">
        <v>3.0381287E-2</v>
      </c>
      <c r="D170" s="11">
        <v>0.5</v>
      </c>
      <c r="E170" s="11">
        <v>48.29</v>
      </c>
      <c r="F170" s="11">
        <v>0.6</v>
      </c>
      <c r="G170" s="11">
        <v>0.13500000000000001</v>
      </c>
      <c r="H170" s="10">
        <v>1</v>
      </c>
      <c r="I170" s="11">
        <f t="shared" si="12"/>
        <v>0.6</v>
      </c>
      <c r="J170" s="11">
        <f t="shared" si="13"/>
        <v>0.13500000000000001</v>
      </c>
      <c r="K170" s="11">
        <v>60</v>
      </c>
      <c r="L170" s="10">
        <f t="shared" si="14"/>
        <v>6.1129681217916669E-2</v>
      </c>
      <c r="M170">
        <f t="shared" si="15"/>
        <v>75</v>
      </c>
      <c r="N170">
        <f t="shared" si="16"/>
        <v>0</v>
      </c>
      <c r="O170">
        <f t="shared" si="17"/>
        <v>0</v>
      </c>
    </row>
    <row r="171" spans="1:15">
      <c r="A171" s="10" t="s">
        <v>68</v>
      </c>
      <c r="B171" s="10">
        <v>6410</v>
      </c>
      <c r="C171" s="60">
        <v>7.0113550000000004E-3</v>
      </c>
      <c r="D171" s="11">
        <v>0.30299999999999999</v>
      </c>
      <c r="E171" s="11">
        <v>48.29</v>
      </c>
      <c r="F171" s="11">
        <v>0</v>
      </c>
      <c r="G171" s="11">
        <v>0</v>
      </c>
      <c r="H171" s="10">
        <v>1</v>
      </c>
      <c r="I171" s="11">
        <f t="shared" si="12"/>
        <v>0</v>
      </c>
      <c r="J171" s="11">
        <f t="shared" si="13"/>
        <v>0</v>
      </c>
      <c r="K171" s="11">
        <v>10.4</v>
      </c>
      <c r="L171" s="10">
        <f t="shared" si="14"/>
        <v>8.5491029069875001E-3</v>
      </c>
      <c r="M171">
        <f t="shared" si="15"/>
        <v>11</v>
      </c>
      <c r="N171">
        <f t="shared" si="16"/>
        <v>0</v>
      </c>
      <c r="O171">
        <f t="shared" si="17"/>
        <v>0</v>
      </c>
    </row>
    <row r="172" spans="1:15">
      <c r="A172" s="10" t="s">
        <v>68</v>
      </c>
      <c r="B172" s="10">
        <v>6410</v>
      </c>
      <c r="C172" s="60">
        <v>0.21891872200000001</v>
      </c>
      <c r="D172" s="11">
        <v>0.30299999999999999</v>
      </c>
      <c r="E172" s="11">
        <v>48.29</v>
      </c>
      <c r="F172" s="11">
        <v>0</v>
      </c>
      <c r="G172" s="11">
        <v>0</v>
      </c>
      <c r="H172" s="10">
        <v>1</v>
      </c>
      <c r="I172" s="11">
        <f t="shared" si="12"/>
        <v>0</v>
      </c>
      <c r="J172" s="11">
        <f t="shared" si="13"/>
        <v>0</v>
      </c>
      <c r="K172" s="11">
        <v>323.39999999999998</v>
      </c>
      <c r="L172" s="10">
        <f t="shared" si="14"/>
        <v>0.266932523405845</v>
      </c>
      <c r="M172">
        <f t="shared" si="15"/>
        <v>329</v>
      </c>
      <c r="N172">
        <f t="shared" si="16"/>
        <v>0</v>
      </c>
      <c r="O172">
        <f t="shared" si="17"/>
        <v>0</v>
      </c>
    </row>
    <row r="173" spans="1:15">
      <c r="A173" s="10" t="s">
        <v>68</v>
      </c>
      <c r="B173" s="10">
        <v>2130</v>
      </c>
      <c r="C173" s="60">
        <v>2.435875083</v>
      </c>
      <c r="D173" s="11">
        <v>0.41099999999999998</v>
      </c>
      <c r="E173" s="11">
        <v>48.29</v>
      </c>
      <c r="F173" s="11">
        <v>2.52</v>
      </c>
      <c r="G173" s="11">
        <v>0.09</v>
      </c>
      <c r="H173" s="10">
        <v>1</v>
      </c>
      <c r="I173" s="11">
        <f t="shared" si="12"/>
        <v>2.52</v>
      </c>
      <c r="J173" s="11">
        <f t="shared" si="13"/>
        <v>0.09</v>
      </c>
      <c r="K173" s="11">
        <v>3953.1</v>
      </c>
      <c r="L173" s="10">
        <f t="shared" si="14"/>
        <v>4.0287729657138973</v>
      </c>
      <c r="M173">
        <f t="shared" si="15"/>
        <v>4969</v>
      </c>
      <c r="N173">
        <f t="shared" si="16"/>
        <v>28</v>
      </c>
      <c r="O173">
        <f t="shared" si="17"/>
        <v>1</v>
      </c>
    </row>
    <row r="174" spans="1:15">
      <c r="A174" s="10" t="s">
        <v>68</v>
      </c>
      <c r="B174" s="10">
        <v>2240</v>
      </c>
      <c r="C174" s="60">
        <v>2.2361468520000001</v>
      </c>
      <c r="D174" s="11">
        <v>0.26800000000000002</v>
      </c>
      <c r="E174" s="11">
        <v>48.29</v>
      </c>
      <c r="F174" s="11">
        <v>1.59</v>
      </c>
      <c r="G174" s="11">
        <v>0.25</v>
      </c>
      <c r="H174" s="10">
        <v>1</v>
      </c>
      <c r="I174" s="11">
        <f t="shared" si="12"/>
        <v>1.59</v>
      </c>
      <c r="J174" s="11">
        <f t="shared" si="13"/>
        <v>0.25</v>
      </c>
      <c r="K174" s="11">
        <v>1449.1</v>
      </c>
      <c r="L174" s="10">
        <f t="shared" si="14"/>
        <v>2.41163220312212</v>
      </c>
      <c r="M174">
        <f t="shared" si="15"/>
        <v>2975</v>
      </c>
      <c r="N174">
        <f t="shared" si="16"/>
        <v>10</v>
      </c>
      <c r="O174">
        <f t="shared" si="17"/>
        <v>1.6</v>
      </c>
    </row>
    <row r="175" spans="1:15">
      <c r="A175" s="10" t="s">
        <v>68</v>
      </c>
      <c r="B175" s="10">
        <v>2130</v>
      </c>
      <c r="C175" s="60">
        <v>0.47296022100000001</v>
      </c>
      <c r="D175" s="11">
        <v>0.41099999999999998</v>
      </c>
      <c r="E175" s="11">
        <v>48.29</v>
      </c>
      <c r="F175" s="11">
        <v>2.52</v>
      </c>
      <c r="G175" s="11">
        <v>0.09</v>
      </c>
      <c r="H175" s="10">
        <v>1</v>
      </c>
      <c r="I175" s="11">
        <f t="shared" si="12"/>
        <v>2.52</v>
      </c>
      <c r="J175" s="11">
        <f t="shared" si="13"/>
        <v>0.09</v>
      </c>
      <c r="K175" s="11">
        <v>767.6</v>
      </c>
      <c r="L175" s="10">
        <f t="shared" si="14"/>
        <v>0.78224428071908247</v>
      </c>
      <c r="M175">
        <f t="shared" si="15"/>
        <v>965</v>
      </c>
      <c r="N175">
        <f t="shared" si="16"/>
        <v>5</v>
      </c>
      <c r="O175">
        <f t="shared" si="17"/>
        <v>0.2</v>
      </c>
    </row>
    <row r="176" spans="1:15">
      <c r="A176" s="10" t="s">
        <v>68</v>
      </c>
      <c r="B176" s="10">
        <v>1600</v>
      </c>
      <c r="C176" s="60">
        <v>2.8637012E-2</v>
      </c>
      <c r="D176" s="11">
        <v>0.30399999999999999</v>
      </c>
      <c r="E176" s="11">
        <v>48.29</v>
      </c>
      <c r="F176" s="11">
        <v>1.18</v>
      </c>
      <c r="G176" s="11">
        <v>0.15</v>
      </c>
      <c r="H176" s="10">
        <v>1</v>
      </c>
      <c r="I176" s="11">
        <f t="shared" si="12"/>
        <v>1.18</v>
      </c>
      <c r="J176" s="11">
        <f t="shared" si="13"/>
        <v>0.15</v>
      </c>
      <c r="K176" s="11">
        <v>42.4</v>
      </c>
      <c r="L176" s="10">
        <f t="shared" si="14"/>
        <v>3.5032993173493329E-2</v>
      </c>
      <c r="M176">
        <f t="shared" si="15"/>
        <v>43</v>
      </c>
      <c r="N176">
        <f t="shared" si="16"/>
        <v>0</v>
      </c>
      <c r="O176">
        <f t="shared" si="17"/>
        <v>0</v>
      </c>
    </row>
    <row r="177" spans="1:15">
      <c r="A177" s="10" t="s">
        <v>68</v>
      </c>
      <c r="B177" s="10">
        <v>2110</v>
      </c>
      <c r="C177" s="60">
        <v>3.2817984000000001E-2</v>
      </c>
      <c r="D177" s="11">
        <v>0.40500000000000003</v>
      </c>
      <c r="E177" s="11">
        <v>48.29</v>
      </c>
      <c r="F177" s="11">
        <v>2.7</v>
      </c>
      <c r="G177" s="11">
        <v>0.57599999999999996</v>
      </c>
      <c r="H177" s="10">
        <v>1</v>
      </c>
      <c r="I177" s="11">
        <f t="shared" si="12"/>
        <v>2.7</v>
      </c>
      <c r="J177" s="11">
        <f t="shared" si="13"/>
        <v>0.57599999999999996</v>
      </c>
      <c r="K177" s="11">
        <v>52.5</v>
      </c>
      <c r="L177" s="10">
        <f t="shared" si="14"/>
        <v>5.3486340098400004E-2</v>
      </c>
      <c r="M177">
        <f t="shared" si="15"/>
        <v>66</v>
      </c>
      <c r="N177">
        <f t="shared" si="16"/>
        <v>0</v>
      </c>
      <c r="O177">
        <f t="shared" si="17"/>
        <v>0.1</v>
      </c>
    </row>
    <row r="178" spans="1:15">
      <c r="A178" s="10" t="s">
        <v>68</v>
      </c>
      <c r="B178" s="10">
        <v>1660</v>
      </c>
      <c r="C178" s="60">
        <v>1.1544840000000001E-2</v>
      </c>
      <c r="D178" s="11">
        <v>0.183</v>
      </c>
      <c r="E178" s="11">
        <v>48.29</v>
      </c>
      <c r="F178" s="11">
        <v>0.6</v>
      </c>
      <c r="G178" s="11">
        <v>0.11</v>
      </c>
      <c r="H178" s="10">
        <v>1</v>
      </c>
      <c r="I178" s="11">
        <f t="shared" si="12"/>
        <v>0.6</v>
      </c>
      <c r="J178" s="11">
        <f t="shared" si="13"/>
        <v>0.11</v>
      </c>
      <c r="K178" s="11">
        <v>10.3</v>
      </c>
      <c r="L178" s="10">
        <f t="shared" si="14"/>
        <v>8.5018799348999998E-3</v>
      </c>
      <c r="M178">
        <f t="shared" si="15"/>
        <v>10</v>
      </c>
      <c r="N178">
        <f t="shared" si="16"/>
        <v>0</v>
      </c>
      <c r="O178">
        <f t="shared" si="17"/>
        <v>0</v>
      </c>
    </row>
    <row r="179" spans="1:15">
      <c r="A179" s="10" t="s">
        <v>68</v>
      </c>
      <c r="B179" s="10">
        <v>1660</v>
      </c>
      <c r="C179" s="60">
        <v>1.4591E-5</v>
      </c>
      <c r="D179" s="11">
        <v>0.183</v>
      </c>
      <c r="E179" s="11">
        <v>48.29</v>
      </c>
      <c r="F179" s="11">
        <v>0.6</v>
      </c>
      <c r="G179" s="11">
        <v>0.11</v>
      </c>
      <c r="H179" s="10">
        <v>1</v>
      </c>
      <c r="I179" s="11">
        <f t="shared" si="12"/>
        <v>0.6</v>
      </c>
      <c r="J179" s="11">
        <f t="shared" si="13"/>
        <v>0.11</v>
      </c>
      <c r="K179" s="11">
        <v>0</v>
      </c>
      <c r="L179" s="10">
        <f t="shared" si="14"/>
        <v>1.0745140697499998E-5</v>
      </c>
      <c r="M179">
        <f t="shared" si="15"/>
        <v>0</v>
      </c>
      <c r="N179">
        <f t="shared" si="16"/>
        <v>0</v>
      </c>
      <c r="O179">
        <f t="shared" si="17"/>
        <v>0</v>
      </c>
    </row>
    <row r="180" spans="1:15">
      <c r="A180" s="10" t="s">
        <v>68</v>
      </c>
      <c r="B180" s="10">
        <v>4110</v>
      </c>
      <c r="C180" s="60">
        <v>0.1093602</v>
      </c>
      <c r="D180" s="11">
        <v>0.41299999999999998</v>
      </c>
      <c r="E180" s="11">
        <v>48.29</v>
      </c>
      <c r="F180" s="11">
        <v>0.7</v>
      </c>
      <c r="G180" s="11">
        <v>0.09</v>
      </c>
      <c r="H180" s="10">
        <v>1</v>
      </c>
      <c r="I180" s="11">
        <f t="shared" si="12"/>
        <v>0.7</v>
      </c>
      <c r="J180" s="11">
        <f t="shared" si="13"/>
        <v>0.09</v>
      </c>
      <c r="K180" s="11">
        <v>220.2</v>
      </c>
      <c r="L180" s="10">
        <f t="shared" si="14"/>
        <v>0.18175455632949999</v>
      </c>
      <c r="M180">
        <f t="shared" si="15"/>
        <v>224</v>
      </c>
      <c r="N180">
        <f t="shared" si="16"/>
        <v>0</v>
      </c>
      <c r="O180">
        <f t="shared" si="17"/>
        <v>0</v>
      </c>
    </row>
    <row r="181" spans="1:15">
      <c r="A181" s="10" t="s">
        <v>68</v>
      </c>
      <c r="B181" s="10">
        <v>6410</v>
      </c>
      <c r="C181" s="60">
        <v>6.9022664999999997E-2</v>
      </c>
      <c r="D181" s="11">
        <v>0.30299999999999999</v>
      </c>
      <c r="E181" s="11">
        <v>48.29</v>
      </c>
      <c r="F181" s="11">
        <v>0</v>
      </c>
      <c r="G181" s="11">
        <v>0</v>
      </c>
      <c r="H181" s="10">
        <v>1</v>
      </c>
      <c r="I181" s="11">
        <f t="shared" si="12"/>
        <v>0</v>
      </c>
      <c r="J181" s="11">
        <f t="shared" si="13"/>
        <v>0</v>
      </c>
      <c r="K181" s="11">
        <v>102</v>
      </c>
      <c r="L181" s="10">
        <f t="shared" si="14"/>
        <v>8.4160888444462498E-2</v>
      </c>
      <c r="M181">
        <f t="shared" si="15"/>
        <v>104</v>
      </c>
      <c r="N181">
        <f t="shared" si="16"/>
        <v>0</v>
      </c>
      <c r="O181">
        <f t="shared" si="17"/>
        <v>0</v>
      </c>
    </row>
    <row r="182" spans="1:15">
      <c r="A182" s="10" t="s">
        <v>68</v>
      </c>
      <c r="B182" s="10">
        <v>6410</v>
      </c>
      <c r="C182" s="60">
        <v>0.14473734399999999</v>
      </c>
      <c r="D182" s="11">
        <v>0.30299999999999999</v>
      </c>
      <c r="E182" s="11">
        <v>48.29</v>
      </c>
      <c r="F182" s="11">
        <v>0</v>
      </c>
      <c r="G182" s="11">
        <v>0</v>
      </c>
      <c r="H182" s="10">
        <v>1</v>
      </c>
      <c r="I182" s="11">
        <f t="shared" si="12"/>
        <v>0</v>
      </c>
      <c r="J182" s="11">
        <f t="shared" si="13"/>
        <v>0</v>
      </c>
      <c r="K182" s="11">
        <v>213.9</v>
      </c>
      <c r="L182" s="10">
        <f t="shared" si="14"/>
        <v>0.17648150012943997</v>
      </c>
      <c r="M182">
        <f t="shared" si="15"/>
        <v>218</v>
      </c>
      <c r="N182">
        <f t="shared" si="16"/>
        <v>0</v>
      </c>
      <c r="O182">
        <f t="shared" si="17"/>
        <v>0</v>
      </c>
    </row>
    <row r="183" spans="1:15">
      <c r="A183" s="10" t="s">
        <v>68</v>
      </c>
      <c r="B183" s="10">
        <v>6410</v>
      </c>
      <c r="C183" s="60">
        <v>1.24043E-4</v>
      </c>
      <c r="D183" s="11">
        <v>0.30299999999999999</v>
      </c>
      <c r="E183" s="11">
        <v>48.29</v>
      </c>
      <c r="F183" s="11">
        <v>0</v>
      </c>
      <c r="G183" s="11">
        <v>0</v>
      </c>
      <c r="H183" s="10">
        <v>1</v>
      </c>
      <c r="I183" s="11">
        <f t="shared" si="12"/>
        <v>0</v>
      </c>
      <c r="J183" s="11">
        <f t="shared" si="13"/>
        <v>0</v>
      </c>
      <c r="K183" s="11">
        <v>0.2</v>
      </c>
      <c r="L183" s="10">
        <f t="shared" si="14"/>
        <v>1.5124842086749999E-4</v>
      </c>
      <c r="M183">
        <f t="shared" si="15"/>
        <v>0</v>
      </c>
      <c r="N183">
        <f t="shared" si="16"/>
        <v>0</v>
      </c>
      <c r="O183">
        <f t="shared" si="17"/>
        <v>0</v>
      </c>
    </row>
    <row r="184" spans="1:15">
      <c r="A184" s="10" t="s">
        <v>68</v>
      </c>
      <c r="B184" s="10">
        <v>6410</v>
      </c>
      <c r="C184" s="60">
        <v>3.7625706000000002E-2</v>
      </c>
      <c r="D184" s="11">
        <v>0.30299999999999999</v>
      </c>
      <c r="E184" s="11">
        <v>48.29</v>
      </c>
      <c r="F184" s="11">
        <v>0</v>
      </c>
      <c r="G184" s="11">
        <v>0</v>
      </c>
      <c r="H184" s="10">
        <v>1</v>
      </c>
      <c r="I184" s="11">
        <f t="shared" si="12"/>
        <v>0</v>
      </c>
      <c r="J184" s="11">
        <f t="shared" si="13"/>
        <v>0</v>
      </c>
      <c r="K184" s="11">
        <v>55.6</v>
      </c>
      <c r="L184" s="10">
        <f t="shared" si="14"/>
        <v>4.5877869904184999E-2</v>
      </c>
      <c r="M184">
        <f t="shared" si="15"/>
        <v>57</v>
      </c>
      <c r="N184">
        <f t="shared" si="16"/>
        <v>0</v>
      </c>
      <c r="O184">
        <f t="shared" si="17"/>
        <v>0</v>
      </c>
    </row>
    <row r="185" spans="1:15">
      <c r="A185" s="10" t="s">
        <v>68</v>
      </c>
      <c r="B185" s="10">
        <v>3300</v>
      </c>
      <c r="C185" s="60">
        <v>13.896431998000001</v>
      </c>
      <c r="D185" s="11">
        <v>0.4</v>
      </c>
      <c r="E185" s="11">
        <v>48.29</v>
      </c>
      <c r="F185" s="11">
        <v>1.2</v>
      </c>
      <c r="G185" s="11">
        <v>6.4000000000000001E-2</v>
      </c>
      <c r="H185" s="10">
        <v>1</v>
      </c>
      <c r="I185" s="11">
        <f t="shared" si="12"/>
        <v>1.2</v>
      </c>
      <c r="J185" s="11">
        <f t="shared" si="13"/>
        <v>6.4000000000000001E-2</v>
      </c>
      <c r="K185" s="11">
        <v>8495.7999999999993</v>
      </c>
      <c r="L185" s="10">
        <f t="shared" si="14"/>
        <v>22.368623372780672</v>
      </c>
      <c r="M185">
        <f t="shared" si="15"/>
        <v>27591</v>
      </c>
      <c r="N185">
        <f t="shared" si="16"/>
        <v>73</v>
      </c>
      <c r="O185">
        <f t="shared" si="17"/>
        <v>3.9</v>
      </c>
    </row>
    <row r="186" spans="1:15">
      <c r="A186" s="10" t="s">
        <v>68</v>
      </c>
      <c r="B186" s="10">
        <v>2110</v>
      </c>
      <c r="C186" s="60">
        <v>4.6816605999999997E-2</v>
      </c>
      <c r="D186" s="11">
        <v>0.40500000000000003</v>
      </c>
      <c r="E186" s="11">
        <v>48.29</v>
      </c>
      <c r="F186" s="11">
        <v>2.7</v>
      </c>
      <c r="G186" s="11">
        <v>0.57599999999999996</v>
      </c>
      <c r="H186" s="10">
        <v>1</v>
      </c>
      <c r="I186" s="11">
        <f t="shared" si="12"/>
        <v>2.7</v>
      </c>
      <c r="J186" s="11">
        <f t="shared" si="13"/>
        <v>0.57599999999999996</v>
      </c>
      <c r="K186" s="11">
        <v>74.900000000000006</v>
      </c>
      <c r="L186" s="10">
        <f t="shared" si="14"/>
        <v>7.6301119251225E-2</v>
      </c>
      <c r="M186">
        <f t="shared" si="15"/>
        <v>94</v>
      </c>
      <c r="N186">
        <f t="shared" si="16"/>
        <v>1</v>
      </c>
      <c r="O186">
        <f t="shared" si="17"/>
        <v>0.1</v>
      </c>
    </row>
    <row r="187" spans="1:15">
      <c r="A187" s="10" t="s">
        <v>68</v>
      </c>
      <c r="B187" s="10">
        <v>2210</v>
      </c>
      <c r="C187" s="60">
        <v>0.17492274699999999</v>
      </c>
      <c r="D187" s="11">
        <v>0.26800000000000002</v>
      </c>
      <c r="E187" s="11">
        <v>48.29</v>
      </c>
      <c r="F187" s="11">
        <v>1.92</v>
      </c>
      <c r="G187" s="11">
        <v>0.50600000000000001</v>
      </c>
      <c r="H187" s="10">
        <v>1</v>
      </c>
      <c r="I187" s="11">
        <f t="shared" si="12"/>
        <v>1.92</v>
      </c>
      <c r="J187" s="11">
        <f t="shared" si="13"/>
        <v>0.50600000000000001</v>
      </c>
      <c r="K187" s="11">
        <v>228.6</v>
      </c>
      <c r="L187" s="10">
        <f t="shared" si="14"/>
        <v>0.18865010110873667</v>
      </c>
      <c r="M187">
        <f t="shared" si="15"/>
        <v>233</v>
      </c>
      <c r="N187">
        <f t="shared" si="16"/>
        <v>1</v>
      </c>
      <c r="O187">
        <f t="shared" si="17"/>
        <v>0.3</v>
      </c>
    </row>
    <row r="188" spans="1:15">
      <c r="A188" s="10" t="s">
        <v>68</v>
      </c>
      <c r="B188" s="10">
        <v>6410</v>
      </c>
      <c r="C188" s="60">
        <v>2.8244350000000001E-3</v>
      </c>
      <c r="D188" s="11">
        <v>0.30299999999999999</v>
      </c>
      <c r="E188" s="11">
        <v>48.29</v>
      </c>
      <c r="F188" s="11">
        <v>0</v>
      </c>
      <c r="G188" s="11">
        <v>0</v>
      </c>
      <c r="H188" s="10">
        <v>1</v>
      </c>
      <c r="I188" s="11">
        <f t="shared" si="12"/>
        <v>0</v>
      </c>
      <c r="J188" s="11">
        <f t="shared" si="13"/>
        <v>0</v>
      </c>
      <c r="K188" s="11">
        <v>4.2</v>
      </c>
      <c r="L188" s="10">
        <f t="shared" si="14"/>
        <v>3.4438971452874999E-3</v>
      </c>
      <c r="M188">
        <f t="shared" si="15"/>
        <v>4</v>
      </c>
      <c r="N188">
        <f t="shared" si="16"/>
        <v>0</v>
      </c>
      <c r="O188">
        <f t="shared" si="17"/>
        <v>0</v>
      </c>
    </row>
    <row r="189" spans="1:15">
      <c r="A189" s="10" t="s">
        <v>68</v>
      </c>
      <c r="B189" s="10">
        <v>6410</v>
      </c>
      <c r="C189" s="60">
        <v>5.0749995429999997</v>
      </c>
      <c r="D189" s="11">
        <v>0.30299999999999999</v>
      </c>
      <c r="E189" s="11">
        <v>48.29</v>
      </c>
      <c r="F189" s="11">
        <v>0</v>
      </c>
      <c r="G189" s="11">
        <v>0</v>
      </c>
      <c r="H189" s="10">
        <v>1</v>
      </c>
      <c r="I189" s="11">
        <f t="shared" si="12"/>
        <v>0</v>
      </c>
      <c r="J189" s="11">
        <f t="shared" si="13"/>
        <v>0</v>
      </c>
      <c r="K189" s="11">
        <v>7497.6</v>
      </c>
      <c r="L189" s="10">
        <f t="shared" si="14"/>
        <v>6.1880611302696167</v>
      </c>
      <c r="M189">
        <f t="shared" si="15"/>
        <v>7633</v>
      </c>
      <c r="N189">
        <f t="shared" si="16"/>
        <v>0</v>
      </c>
      <c r="O189">
        <f t="shared" si="17"/>
        <v>0</v>
      </c>
    </row>
    <row r="190" spans="1:15">
      <c r="A190" s="10" t="s">
        <v>68</v>
      </c>
      <c r="B190" s="10">
        <v>1100</v>
      </c>
      <c r="C190" s="60">
        <v>0.65224864500000002</v>
      </c>
      <c r="D190" s="11">
        <v>0.34200000000000003</v>
      </c>
      <c r="E190" s="11">
        <v>48.29</v>
      </c>
      <c r="F190" s="11">
        <v>1.85</v>
      </c>
      <c r="G190" s="11">
        <v>0.22</v>
      </c>
      <c r="H190" s="10">
        <v>1</v>
      </c>
      <c r="I190" s="11">
        <f t="shared" si="12"/>
        <v>1.85</v>
      </c>
      <c r="J190" s="11">
        <f t="shared" si="13"/>
        <v>0.22</v>
      </c>
      <c r="K190" s="11">
        <v>441.6</v>
      </c>
      <c r="L190" s="10">
        <f t="shared" si="14"/>
        <v>0.89766698141092505</v>
      </c>
      <c r="M190">
        <f t="shared" si="15"/>
        <v>1107</v>
      </c>
      <c r="N190">
        <f t="shared" si="16"/>
        <v>5</v>
      </c>
      <c r="O190">
        <f t="shared" si="17"/>
        <v>0.5</v>
      </c>
    </row>
    <row r="191" spans="1:15">
      <c r="A191" s="10" t="s">
        <v>68</v>
      </c>
      <c r="B191" s="10">
        <v>1100</v>
      </c>
      <c r="C191" s="60">
        <v>0.51391127299999995</v>
      </c>
      <c r="D191" s="11">
        <v>0.34200000000000003</v>
      </c>
      <c r="E191" s="11">
        <v>48.29</v>
      </c>
      <c r="F191" s="11">
        <v>1.85</v>
      </c>
      <c r="G191" s="11">
        <v>0.22</v>
      </c>
      <c r="H191" s="10">
        <v>1</v>
      </c>
      <c r="I191" s="11">
        <f t="shared" si="12"/>
        <v>1.85</v>
      </c>
      <c r="J191" s="11">
        <f t="shared" si="13"/>
        <v>0.22</v>
      </c>
      <c r="K191" s="11">
        <v>227</v>
      </c>
      <c r="L191" s="10">
        <f t="shared" si="14"/>
        <v>0.70727809813534492</v>
      </c>
      <c r="M191">
        <f t="shared" si="15"/>
        <v>872</v>
      </c>
      <c r="N191">
        <f t="shared" si="16"/>
        <v>4</v>
      </c>
      <c r="O191">
        <f t="shared" si="17"/>
        <v>0.4</v>
      </c>
    </row>
    <row r="192" spans="1:15">
      <c r="A192" s="10" t="s">
        <v>68</v>
      </c>
      <c r="B192" s="10">
        <v>6300</v>
      </c>
      <c r="C192" s="60">
        <v>2.192789018</v>
      </c>
      <c r="D192" s="11">
        <v>0.30299999999999999</v>
      </c>
      <c r="E192" s="11">
        <v>48.29</v>
      </c>
      <c r="F192" s="11">
        <v>0</v>
      </c>
      <c r="G192" s="11">
        <v>0</v>
      </c>
      <c r="H192" s="10">
        <v>1</v>
      </c>
      <c r="I192" s="11">
        <f t="shared" si="12"/>
        <v>0</v>
      </c>
      <c r="J192" s="11">
        <f t="shared" si="13"/>
        <v>0</v>
      </c>
      <c r="K192" s="11">
        <v>5612.7</v>
      </c>
      <c r="L192" s="10">
        <f t="shared" si="14"/>
        <v>2.6737169874003048</v>
      </c>
      <c r="M192">
        <f t="shared" si="15"/>
        <v>3298</v>
      </c>
      <c r="N192">
        <f t="shared" si="16"/>
        <v>0</v>
      </c>
      <c r="O192">
        <f t="shared" si="17"/>
        <v>0</v>
      </c>
    </row>
    <row r="193" spans="1:15">
      <c r="A193" s="10" t="s">
        <v>68</v>
      </c>
      <c r="B193" s="10">
        <v>6410</v>
      </c>
      <c r="C193" s="60">
        <v>5.4749259999999998E-3</v>
      </c>
      <c r="D193" s="11">
        <v>0.30299999999999999</v>
      </c>
      <c r="E193" s="11">
        <v>48.29</v>
      </c>
      <c r="F193" s="11">
        <v>0</v>
      </c>
      <c r="G193" s="11">
        <v>0</v>
      </c>
      <c r="H193" s="10">
        <v>1</v>
      </c>
      <c r="I193" s="11">
        <f t="shared" si="12"/>
        <v>0</v>
      </c>
      <c r="J193" s="11">
        <f t="shared" si="13"/>
        <v>0</v>
      </c>
      <c r="K193" s="11">
        <v>8.1</v>
      </c>
      <c r="L193" s="10">
        <f t="shared" si="14"/>
        <v>6.675700457634999E-3</v>
      </c>
      <c r="M193">
        <f t="shared" si="15"/>
        <v>8</v>
      </c>
      <c r="N193">
        <f t="shared" si="16"/>
        <v>0</v>
      </c>
      <c r="O193">
        <f t="shared" si="17"/>
        <v>0</v>
      </c>
    </row>
    <row r="194" spans="1:15">
      <c r="A194" s="10" t="s">
        <v>68</v>
      </c>
      <c r="B194" s="10">
        <v>1600</v>
      </c>
      <c r="C194" s="60">
        <v>0.200547589</v>
      </c>
      <c r="D194" s="11">
        <v>0.30399999999999999</v>
      </c>
      <c r="E194" s="11">
        <v>48.29</v>
      </c>
      <c r="F194" s="11">
        <v>1.18</v>
      </c>
      <c r="G194" s="11">
        <v>0.15</v>
      </c>
      <c r="H194" s="10">
        <v>1</v>
      </c>
      <c r="I194" s="11">
        <f t="shared" si="12"/>
        <v>1.18</v>
      </c>
      <c r="J194" s="11">
        <f t="shared" si="13"/>
        <v>0.15</v>
      </c>
      <c r="K194" s="11">
        <v>297.2</v>
      </c>
      <c r="L194" s="10">
        <f t="shared" si="14"/>
        <v>0.24533922451118664</v>
      </c>
      <c r="M194">
        <f t="shared" si="15"/>
        <v>303</v>
      </c>
      <c r="N194">
        <f t="shared" si="16"/>
        <v>1</v>
      </c>
      <c r="O194">
        <f t="shared" si="17"/>
        <v>0.1</v>
      </c>
    </row>
    <row r="195" spans="1:15">
      <c r="A195" s="10" t="s">
        <v>68</v>
      </c>
      <c r="B195" s="10">
        <v>4110</v>
      </c>
      <c r="C195" s="60">
        <v>0.35148673600000002</v>
      </c>
      <c r="D195" s="11">
        <v>0.41299999999999998</v>
      </c>
      <c r="E195" s="11">
        <v>48.29</v>
      </c>
      <c r="F195" s="11">
        <v>0.7</v>
      </c>
      <c r="G195" s="11">
        <v>0.09</v>
      </c>
      <c r="H195" s="10">
        <v>1</v>
      </c>
      <c r="I195" s="11">
        <f t="shared" ref="I195:I258" si="18">F195</f>
        <v>0.7</v>
      </c>
      <c r="J195" s="11">
        <f t="shared" ref="J195:J258" si="19">G195</f>
        <v>0.09</v>
      </c>
      <c r="K195" s="11">
        <v>187.4</v>
      </c>
      <c r="L195" s="10">
        <f t="shared" ref="L195:L258" si="20">E195*D195*C195/12</f>
        <v>0.58416421840289334</v>
      </c>
      <c r="M195">
        <f t="shared" ref="M195:M258" si="21">ROUND(E195*D195*C195*102.79,0)</f>
        <v>721</v>
      </c>
      <c r="N195">
        <f t="shared" ref="N195:N258" si="22">ROUND(I195*M195*0.002205,0)</f>
        <v>1</v>
      </c>
      <c r="O195">
        <f t="shared" ref="O195:O258" si="23">ROUND(J195*M195*0.002205,1)</f>
        <v>0.1</v>
      </c>
    </row>
    <row r="196" spans="1:15">
      <c r="A196" s="10" t="s">
        <v>68</v>
      </c>
      <c r="B196" s="10">
        <v>5300</v>
      </c>
      <c r="C196" s="60">
        <v>4.0812729999999998E-3</v>
      </c>
      <c r="D196" s="11">
        <v>0.5</v>
      </c>
      <c r="E196" s="11">
        <v>48.29</v>
      </c>
      <c r="F196" s="11">
        <v>0.6</v>
      </c>
      <c r="G196" s="11">
        <v>0.13500000000000001</v>
      </c>
      <c r="H196" s="10">
        <v>1</v>
      </c>
      <c r="I196" s="11">
        <f t="shared" si="18"/>
        <v>0.6</v>
      </c>
      <c r="J196" s="11">
        <f t="shared" si="19"/>
        <v>0.13500000000000001</v>
      </c>
      <c r="K196" s="11">
        <v>8.1</v>
      </c>
      <c r="L196" s="10">
        <f t="shared" si="20"/>
        <v>8.2118613820833328E-3</v>
      </c>
      <c r="M196">
        <f t="shared" si="21"/>
        <v>10</v>
      </c>
      <c r="N196">
        <f t="shared" si="22"/>
        <v>0</v>
      </c>
      <c r="O196">
        <f t="shared" si="23"/>
        <v>0</v>
      </c>
    </row>
    <row r="197" spans="1:15">
      <c r="A197" s="10" t="s">
        <v>68</v>
      </c>
      <c r="B197" s="10">
        <v>4110</v>
      </c>
      <c r="C197" s="60">
        <v>86.989092975000005</v>
      </c>
      <c r="D197" s="11">
        <v>0.41299999999999998</v>
      </c>
      <c r="E197" s="11">
        <v>48.29</v>
      </c>
      <c r="F197" s="11">
        <v>0.7</v>
      </c>
      <c r="G197" s="11">
        <v>0.09</v>
      </c>
      <c r="H197" s="10">
        <v>1</v>
      </c>
      <c r="I197" s="11">
        <f t="shared" si="18"/>
        <v>0.7</v>
      </c>
      <c r="J197" s="11">
        <f t="shared" si="19"/>
        <v>0.09</v>
      </c>
      <c r="K197" s="11">
        <v>55856.4</v>
      </c>
      <c r="L197" s="10">
        <f t="shared" si="20"/>
        <v>144.57420523350132</v>
      </c>
      <c r="M197">
        <f t="shared" si="21"/>
        <v>178329</v>
      </c>
      <c r="N197">
        <f t="shared" si="22"/>
        <v>275</v>
      </c>
      <c r="O197">
        <f t="shared" si="23"/>
        <v>35.4</v>
      </c>
    </row>
    <row r="198" spans="1:15">
      <c r="A198" s="10" t="s">
        <v>68</v>
      </c>
      <c r="B198" s="10">
        <v>6170</v>
      </c>
      <c r="C198" s="60">
        <v>0.52187424100000002</v>
      </c>
      <c r="D198" s="11">
        <v>0.30299999999999999</v>
      </c>
      <c r="E198" s="11">
        <v>48.29</v>
      </c>
      <c r="F198" s="11">
        <v>0</v>
      </c>
      <c r="G198" s="11">
        <v>0</v>
      </c>
      <c r="H198" s="10">
        <v>1</v>
      </c>
      <c r="I198" s="11">
        <f t="shared" si="18"/>
        <v>0</v>
      </c>
      <c r="J198" s="11">
        <f t="shared" si="19"/>
        <v>0</v>
      </c>
      <c r="K198" s="11">
        <v>5403.2</v>
      </c>
      <c r="L198" s="10">
        <f t="shared" si="20"/>
        <v>0.63633300422172245</v>
      </c>
      <c r="M198">
        <f t="shared" si="21"/>
        <v>785</v>
      </c>
      <c r="N198">
        <f t="shared" si="22"/>
        <v>0</v>
      </c>
      <c r="O198">
        <f t="shared" si="23"/>
        <v>0</v>
      </c>
    </row>
    <row r="199" spans="1:15">
      <c r="A199" s="10" t="s">
        <v>68</v>
      </c>
      <c r="B199" s="10">
        <v>2110</v>
      </c>
      <c r="C199" s="60">
        <v>2.0927141999999999E-2</v>
      </c>
      <c r="D199" s="11">
        <v>0.40500000000000003</v>
      </c>
      <c r="E199" s="11">
        <v>48.29</v>
      </c>
      <c r="F199" s="11">
        <v>2.7</v>
      </c>
      <c r="G199" s="11">
        <v>0.57599999999999996</v>
      </c>
      <c r="H199" s="10">
        <v>1</v>
      </c>
      <c r="I199" s="11">
        <f t="shared" si="18"/>
        <v>2.7</v>
      </c>
      <c r="J199" s="11">
        <f t="shared" si="19"/>
        <v>0.57599999999999996</v>
      </c>
      <c r="K199" s="11">
        <v>33.5</v>
      </c>
      <c r="L199" s="10">
        <f t="shared" si="20"/>
        <v>3.4106794442324999E-2</v>
      </c>
      <c r="M199">
        <f t="shared" si="21"/>
        <v>42</v>
      </c>
      <c r="N199">
        <f t="shared" si="22"/>
        <v>0</v>
      </c>
      <c r="O199">
        <f t="shared" si="23"/>
        <v>0.1</v>
      </c>
    </row>
    <row r="200" spans="1:15">
      <c r="A200" s="10" t="s">
        <v>68</v>
      </c>
      <c r="B200" s="10">
        <v>6410</v>
      </c>
      <c r="C200" s="60">
        <v>2.4601270000000001E-2</v>
      </c>
      <c r="D200" s="11">
        <v>0.30299999999999999</v>
      </c>
      <c r="E200" s="11">
        <v>48.29</v>
      </c>
      <c r="F200" s="11">
        <v>0</v>
      </c>
      <c r="G200" s="11">
        <v>0</v>
      </c>
      <c r="H200" s="10">
        <v>1</v>
      </c>
      <c r="I200" s="11">
        <f t="shared" si="18"/>
        <v>0</v>
      </c>
      <c r="J200" s="11">
        <f t="shared" si="19"/>
        <v>0</v>
      </c>
      <c r="K200" s="11">
        <v>36.299999999999997</v>
      </c>
      <c r="L200" s="10">
        <f t="shared" si="20"/>
        <v>2.9996882039574999E-2</v>
      </c>
      <c r="M200">
        <f t="shared" si="21"/>
        <v>37</v>
      </c>
      <c r="N200">
        <f t="shared" si="22"/>
        <v>0</v>
      </c>
      <c r="O200">
        <f t="shared" si="23"/>
        <v>0</v>
      </c>
    </row>
    <row r="201" spans="1:15">
      <c r="A201" s="10" t="s">
        <v>68</v>
      </c>
      <c r="B201" s="10">
        <v>1660</v>
      </c>
      <c r="C201" s="60">
        <v>6.9750675999999998E-2</v>
      </c>
      <c r="D201" s="11">
        <v>0.183</v>
      </c>
      <c r="E201" s="11">
        <v>48.29</v>
      </c>
      <c r="F201" s="11">
        <v>0.6</v>
      </c>
      <c r="G201" s="11">
        <v>0.11</v>
      </c>
      <c r="H201" s="10">
        <v>1</v>
      </c>
      <c r="I201" s="11">
        <f t="shared" si="18"/>
        <v>0.6</v>
      </c>
      <c r="J201" s="11">
        <f t="shared" si="19"/>
        <v>0.11</v>
      </c>
      <c r="K201" s="11">
        <v>62.2</v>
      </c>
      <c r="L201" s="10">
        <f t="shared" si="20"/>
        <v>5.1365967196609991E-2</v>
      </c>
      <c r="M201">
        <f t="shared" si="21"/>
        <v>63</v>
      </c>
      <c r="N201">
        <f t="shared" si="22"/>
        <v>0</v>
      </c>
      <c r="O201">
        <f t="shared" si="23"/>
        <v>0</v>
      </c>
    </row>
    <row r="202" spans="1:15">
      <c r="A202" s="10" t="s">
        <v>68</v>
      </c>
      <c r="B202" s="10">
        <v>3200</v>
      </c>
      <c r="C202" s="60">
        <v>0.46519514099999998</v>
      </c>
      <c r="D202" s="11">
        <v>0.4</v>
      </c>
      <c r="E202" s="11">
        <v>48.29</v>
      </c>
      <c r="F202" s="11">
        <v>1.2</v>
      </c>
      <c r="G202" s="11">
        <v>6.4000000000000001E-2</v>
      </c>
      <c r="H202" s="10">
        <v>1</v>
      </c>
      <c r="I202" s="11">
        <f t="shared" si="18"/>
        <v>1.2</v>
      </c>
      <c r="J202" s="11">
        <f t="shared" si="19"/>
        <v>6.4000000000000001E-2</v>
      </c>
      <c r="K202" s="11">
        <v>907.3</v>
      </c>
      <c r="L202" s="10">
        <f t="shared" si="20"/>
        <v>0.74880911196300015</v>
      </c>
      <c r="M202">
        <f t="shared" si="21"/>
        <v>924</v>
      </c>
      <c r="N202">
        <f t="shared" si="22"/>
        <v>2</v>
      </c>
      <c r="O202">
        <f t="shared" si="23"/>
        <v>0.1</v>
      </c>
    </row>
    <row r="203" spans="1:15">
      <c r="A203" s="10" t="s">
        <v>68</v>
      </c>
      <c r="B203" s="10">
        <v>5300</v>
      </c>
      <c r="C203" s="60">
        <v>1.192783E-3</v>
      </c>
      <c r="D203" s="11">
        <v>0.5</v>
      </c>
      <c r="E203" s="11">
        <v>48.29</v>
      </c>
      <c r="F203" s="11">
        <v>0.6</v>
      </c>
      <c r="G203" s="11">
        <v>0.13500000000000001</v>
      </c>
      <c r="H203" s="10">
        <v>1</v>
      </c>
      <c r="I203" s="11">
        <f t="shared" si="18"/>
        <v>0.6</v>
      </c>
      <c r="J203" s="11">
        <f t="shared" si="19"/>
        <v>0.13500000000000001</v>
      </c>
      <c r="K203" s="11">
        <v>2.4</v>
      </c>
      <c r="L203" s="10">
        <f t="shared" si="20"/>
        <v>2.3999787945833333E-3</v>
      </c>
      <c r="M203">
        <f t="shared" si="21"/>
        <v>3</v>
      </c>
      <c r="N203">
        <f t="shared" si="22"/>
        <v>0</v>
      </c>
      <c r="O203">
        <f t="shared" si="23"/>
        <v>0</v>
      </c>
    </row>
    <row r="204" spans="1:15">
      <c r="A204" s="10" t="s">
        <v>68</v>
      </c>
      <c r="B204" s="10">
        <v>3200</v>
      </c>
      <c r="C204" s="60">
        <v>4.7389088000000003E-2</v>
      </c>
      <c r="D204" s="11">
        <v>0.4</v>
      </c>
      <c r="E204" s="11">
        <v>48.29</v>
      </c>
      <c r="F204" s="11">
        <v>1.2</v>
      </c>
      <c r="G204" s="11">
        <v>6.4000000000000001E-2</v>
      </c>
      <c r="H204" s="10">
        <v>1</v>
      </c>
      <c r="I204" s="11">
        <f t="shared" si="18"/>
        <v>1.2</v>
      </c>
      <c r="J204" s="11">
        <f t="shared" si="19"/>
        <v>6.4000000000000001E-2</v>
      </c>
      <c r="K204" s="11">
        <v>92.4</v>
      </c>
      <c r="L204" s="10">
        <f t="shared" si="20"/>
        <v>7.6280635317333353E-2</v>
      </c>
      <c r="M204">
        <f t="shared" si="21"/>
        <v>94</v>
      </c>
      <c r="N204">
        <f t="shared" si="22"/>
        <v>0</v>
      </c>
      <c r="O204">
        <f t="shared" si="23"/>
        <v>0</v>
      </c>
    </row>
    <row r="205" spans="1:15">
      <c r="A205" s="10" t="s">
        <v>68</v>
      </c>
      <c r="B205" s="10">
        <v>6410</v>
      </c>
      <c r="C205" s="60">
        <v>0.15201556299999999</v>
      </c>
      <c r="D205" s="11">
        <v>0.30299999999999999</v>
      </c>
      <c r="E205" s="11">
        <v>48.29</v>
      </c>
      <c r="F205" s="11">
        <v>0</v>
      </c>
      <c r="G205" s="11">
        <v>0</v>
      </c>
      <c r="H205" s="10">
        <v>1</v>
      </c>
      <c r="I205" s="11">
        <f t="shared" si="18"/>
        <v>0</v>
      </c>
      <c r="J205" s="11">
        <f t="shared" si="19"/>
        <v>0</v>
      </c>
      <c r="K205" s="11">
        <v>224.6</v>
      </c>
      <c r="L205" s="10">
        <f t="shared" si="20"/>
        <v>0.18535599631606747</v>
      </c>
      <c r="M205">
        <f t="shared" si="21"/>
        <v>229</v>
      </c>
      <c r="N205">
        <f t="shared" si="22"/>
        <v>0</v>
      </c>
      <c r="O205">
        <f t="shared" si="23"/>
        <v>0</v>
      </c>
    </row>
    <row r="206" spans="1:15">
      <c r="A206" s="10" t="s">
        <v>68</v>
      </c>
      <c r="B206" s="10">
        <v>1660</v>
      </c>
      <c r="C206" s="60">
        <v>1.2634273E-2</v>
      </c>
      <c r="D206" s="11">
        <v>0.183</v>
      </c>
      <c r="E206" s="11">
        <v>48.29</v>
      </c>
      <c r="F206" s="11">
        <v>0.6</v>
      </c>
      <c r="G206" s="11">
        <v>0.11</v>
      </c>
      <c r="H206" s="10">
        <v>1</v>
      </c>
      <c r="I206" s="11">
        <f t="shared" si="18"/>
        <v>0.6</v>
      </c>
      <c r="J206" s="11">
        <f t="shared" si="19"/>
        <v>0.11</v>
      </c>
      <c r="K206" s="11">
        <v>11.3</v>
      </c>
      <c r="L206" s="10">
        <f t="shared" si="20"/>
        <v>9.3041629083424979E-3</v>
      </c>
      <c r="M206">
        <f t="shared" si="21"/>
        <v>11</v>
      </c>
      <c r="N206">
        <f t="shared" si="22"/>
        <v>0</v>
      </c>
      <c r="O206">
        <f t="shared" si="23"/>
        <v>0</v>
      </c>
    </row>
    <row r="207" spans="1:15">
      <c r="A207" s="10" t="s">
        <v>68</v>
      </c>
      <c r="B207" s="10">
        <v>1100</v>
      </c>
      <c r="C207" s="60">
        <v>0.249990768</v>
      </c>
      <c r="D207" s="11">
        <v>0.34200000000000003</v>
      </c>
      <c r="E207" s="11">
        <v>48.29</v>
      </c>
      <c r="F207" s="11">
        <v>1.85</v>
      </c>
      <c r="G207" s="11">
        <v>0.22</v>
      </c>
      <c r="H207" s="10">
        <v>1</v>
      </c>
      <c r="I207" s="11">
        <f t="shared" si="18"/>
        <v>1.85</v>
      </c>
      <c r="J207" s="11">
        <f t="shared" si="19"/>
        <v>0.22</v>
      </c>
      <c r="K207" s="11">
        <v>110.4</v>
      </c>
      <c r="L207" s="10">
        <f t="shared" si="20"/>
        <v>0.34405354432152002</v>
      </c>
      <c r="M207">
        <f t="shared" si="21"/>
        <v>424</v>
      </c>
      <c r="N207">
        <f t="shared" si="22"/>
        <v>2</v>
      </c>
      <c r="O207">
        <f t="shared" si="23"/>
        <v>0.2</v>
      </c>
    </row>
    <row r="208" spans="1:15">
      <c r="A208" s="10" t="s">
        <v>68</v>
      </c>
      <c r="B208" s="10">
        <v>3200</v>
      </c>
      <c r="C208" s="60">
        <v>0.97827898599999996</v>
      </c>
      <c r="D208" s="11">
        <v>0.4</v>
      </c>
      <c r="E208" s="11">
        <v>48.29</v>
      </c>
      <c r="F208" s="11">
        <v>1.2</v>
      </c>
      <c r="G208" s="11">
        <v>6.4000000000000001E-2</v>
      </c>
      <c r="H208" s="10">
        <v>1</v>
      </c>
      <c r="I208" s="11">
        <f t="shared" si="18"/>
        <v>1.2</v>
      </c>
      <c r="J208" s="11">
        <f t="shared" si="19"/>
        <v>6.4000000000000001E-2</v>
      </c>
      <c r="K208" s="11">
        <v>1907.9</v>
      </c>
      <c r="L208" s="10">
        <f t="shared" si="20"/>
        <v>1.5747030744646668</v>
      </c>
      <c r="M208">
        <f t="shared" si="21"/>
        <v>1942</v>
      </c>
      <c r="N208">
        <f t="shared" si="22"/>
        <v>5</v>
      </c>
      <c r="O208">
        <f t="shared" si="23"/>
        <v>0.3</v>
      </c>
    </row>
    <row r="209" spans="1:15">
      <c r="A209" s="10" t="s">
        <v>68</v>
      </c>
      <c r="B209" s="10">
        <v>3300</v>
      </c>
      <c r="C209" s="60">
        <v>0.20514612300000001</v>
      </c>
      <c r="D209" s="11">
        <v>0.4</v>
      </c>
      <c r="E209" s="11">
        <v>48.29</v>
      </c>
      <c r="F209" s="11">
        <v>1.2</v>
      </c>
      <c r="G209" s="11">
        <v>6.4000000000000001E-2</v>
      </c>
      <c r="H209" s="10">
        <v>1</v>
      </c>
      <c r="I209" s="11">
        <f t="shared" si="18"/>
        <v>1.2</v>
      </c>
      <c r="J209" s="11">
        <f t="shared" si="19"/>
        <v>6.4000000000000001E-2</v>
      </c>
      <c r="K209" s="11">
        <v>180.1</v>
      </c>
      <c r="L209" s="10">
        <f t="shared" si="20"/>
        <v>0.33021687598900007</v>
      </c>
      <c r="M209">
        <f t="shared" si="21"/>
        <v>407</v>
      </c>
      <c r="N209">
        <f t="shared" si="22"/>
        <v>1</v>
      </c>
      <c r="O209">
        <f t="shared" si="23"/>
        <v>0.1</v>
      </c>
    </row>
    <row r="210" spans="1:15">
      <c r="A210" s="10" t="s">
        <v>68</v>
      </c>
      <c r="B210" s="10">
        <v>6410</v>
      </c>
      <c r="C210" s="60">
        <v>1.311782971</v>
      </c>
      <c r="D210" s="11">
        <v>0.30299999999999999</v>
      </c>
      <c r="E210" s="11">
        <v>48.29</v>
      </c>
      <c r="F210" s="11">
        <v>0</v>
      </c>
      <c r="G210" s="11">
        <v>0</v>
      </c>
      <c r="H210" s="10">
        <v>1</v>
      </c>
      <c r="I210" s="11">
        <f t="shared" si="18"/>
        <v>0</v>
      </c>
      <c r="J210" s="11">
        <f t="shared" si="19"/>
        <v>0</v>
      </c>
      <c r="K210" s="11">
        <v>566.9</v>
      </c>
      <c r="L210" s="10">
        <f t="shared" si="20"/>
        <v>1.5994864916571474</v>
      </c>
      <c r="M210">
        <f t="shared" si="21"/>
        <v>1973</v>
      </c>
      <c r="N210">
        <f t="shared" si="22"/>
        <v>0</v>
      </c>
      <c r="O210">
        <f t="shared" si="23"/>
        <v>0</v>
      </c>
    </row>
    <row r="211" spans="1:15">
      <c r="A211" s="10" t="s">
        <v>68</v>
      </c>
      <c r="B211" s="10">
        <v>6410</v>
      </c>
      <c r="C211" s="60">
        <v>0.31517346299999999</v>
      </c>
      <c r="D211" s="11">
        <v>0.30299999999999999</v>
      </c>
      <c r="E211" s="11">
        <v>48.29</v>
      </c>
      <c r="F211" s="11">
        <v>0</v>
      </c>
      <c r="G211" s="11">
        <v>0</v>
      </c>
      <c r="H211" s="10">
        <v>1</v>
      </c>
      <c r="I211" s="11">
        <f t="shared" si="18"/>
        <v>0</v>
      </c>
      <c r="J211" s="11">
        <f t="shared" si="19"/>
        <v>0</v>
      </c>
      <c r="K211" s="11">
        <v>465.6</v>
      </c>
      <c r="L211" s="10">
        <f t="shared" si="20"/>
        <v>0.38429809483881749</v>
      </c>
      <c r="M211">
        <f t="shared" si="21"/>
        <v>474</v>
      </c>
      <c r="N211">
        <f t="shared" si="22"/>
        <v>0</v>
      </c>
      <c r="O211">
        <f t="shared" si="23"/>
        <v>0</v>
      </c>
    </row>
    <row r="212" spans="1:15">
      <c r="A212" s="10" t="s">
        <v>68</v>
      </c>
      <c r="B212" s="10">
        <v>3300</v>
      </c>
      <c r="C212" s="60">
        <v>14.150498383</v>
      </c>
      <c r="D212" s="11">
        <v>0.4</v>
      </c>
      <c r="E212" s="11">
        <v>48.29</v>
      </c>
      <c r="F212" s="11">
        <v>1.2</v>
      </c>
      <c r="G212" s="11">
        <v>6.4000000000000001E-2</v>
      </c>
      <c r="H212" s="10">
        <v>1</v>
      </c>
      <c r="I212" s="11">
        <f t="shared" si="18"/>
        <v>1.2</v>
      </c>
      <c r="J212" s="11">
        <f t="shared" si="19"/>
        <v>6.4000000000000001E-2</v>
      </c>
      <c r="K212" s="11">
        <v>7866.9</v>
      </c>
      <c r="L212" s="10">
        <f t="shared" si="20"/>
        <v>22.777585563835672</v>
      </c>
      <c r="M212">
        <f t="shared" si="21"/>
        <v>28096</v>
      </c>
      <c r="N212">
        <f t="shared" si="22"/>
        <v>74</v>
      </c>
      <c r="O212">
        <f t="shared" si="23"/>
        <v>4</v>
      </c>
    </row>
    <row r="213" spans="1:15">
      <c r="A213" s="10" t="s">
        <v>68</v>
      </c>
      <c r="B213" s="10">
        <v>6410</v>
      </c>
      <c r="C213" s="60">
        <v>0.88404867399999998</v>
      </c>
      <c r="D213" s="11">
        <v>0.30299999999999999</v>
      </c>
      <c r="E213" s="11">
        <v>48.29</v>
      </c>
      <c r="F213" s="11">
        <v>0</v>
      </c>
      <c r="G213" s="11">
        <v>0</v>
      </c>
      <c r="H213" s="10">
        <v>1</v>
      </c>
      <c r="I213" s="11">
        <f t="shared" si="18"/>
        <v>0</v>
      </c>
      <c r="J213" s="11">
        <f t="shared" si="19"/>
        <v>0</v>
      </c>
      <c r="K213" s="11">
        <v>1306.0999999999999</v>
      </c>
      <c r="L213" s="10">
        <f t="shared" si="20"/>
        <v>1.0779404393033649</v>
      </c>
      <c r="M213">
        <f t="shared" si="21"/>
        <v>1330</v>
      </c>
      <c r="N213">
        <f t="shared" si="22"/>
        <v>0</v>
      </c>
      <c r="O213">
        <f t="shared" si="23"/>
        <v>0</v>
      </c>
    </row>
    <row r="214" spans="1:15">
      <c r="A214" s="10" t="s">
        <v>68</v>
      </c>
      <c r="B214" s="10">
        <v>1660</v>
      </c>
      <c r="C214" s="60">
        <v>4.8468346000000002E-2</v>
      </c>
      <c r="D214" s="11">
        <v>0.183</v>
      </c>
      <c r="E214" s="11">
        <v>48.29</v>
      </c>
      <c r="F214" s="11">
        <v>0.6</v>
      </c>
      <c r="G214" s="11">
        <v>0.11</v>
      </c>
      <c r="H214" s="10">
        <v>1</v>
      </c>
      <c r="I214" s="11">
        <f t="shared" si="18"/>
        <v>0.6</v>
      </c>
      <c r="J214" s="11">
        <f t="shared" si="19"/>
        <v>0.11</v>
      </c>
      <c r="K214" s="11">
        <v>43.2</v>
      </c>
      <c r="L214" s="10">
        <f t="shared" si="20"/>
        <v>3.5693180532184995E-2</v>
      </c>
      <c r="M214">
        <f t="shared" si="21"/>
        <v>44</v>
      </c>
      <c r="N214">
        <f t="shared" si="22"/>
        <v>0</v>
      </c>
      <c r="O214">
        <f t="shared" si="23"/>
        <v>0</v>
      </c>
    </row>
    <row r="215" spans="1:15">
      <c r="A215" s="10" t="s">
        <v>68</v>
      </c>
      <c r="B215" s="10">
        <v>1660</v>
      </c>
      <c r="C215" s="60">
        <v>6.7559843999999994E-2</v>
      </c>
      <c r="D215" s="11">
        <v>0.183</v>
      </c>
      <c r="E215" s="11">
        <v>48.29</v>
      </c>
      <c r="F215" s="11">
        <v>0.6</v>
      </c>
      <c r="G215" s="11">
        <v>0.11</v>
      </c>
      <c r="H215" s="10">
        <v>1</v>
      </c>
      <c r="I215" s="11">
        <f t="shared" si="18"/>
        <v>0.6</v>
      </c>
      <c r="J215" s="11">
        <f t="shared" si="19"/>
        <v>0.11</v>
      </c>
      <c r="K215" s="11">
        <v>60.3</v>
      </c>
      <c r="L215" s="10">
        <f t="shared" si="20"/>
        <v>4.9752589218089983E-2</v>
      </c>
      <c r="M215">
        <f t="shared" si="21"/>
        <v>61</v>
      </c>
      <c r="N215">
        <f t="shared" si="22"/>
        <v>0</v>
      </c>
      <c r="O215">
        <f t="shared" si="23"/>
        <v>0</v>
      </c>
    </row>
    <row r="216" spans="1:15">
      <c r="A216" s="10" t="s">
        <v>68</v>
      </c>
      <c r="B216" s="10">
        <v>6410</v>
      </c>
      <c r="C216" s="60">
        <v>0.10970395199999999</v>
      </c>
      <c r="D216" s="11">
        <v>0.30299999999999999</v>
      </c>
      <c r="E216" s="11">
        <v>48.29</v>
      </c>
      <c r="F216" s="11">
        <v>0</v>
      </c>
      <c r="G216" s="11">
        <v>0</v>
      </c>
      <c r="H216" s="10">
        <v>1</v>
      </c>
      <c r="I216" s="11">
        <f t="shared" si="18"/>
        <v>0</v>
      </c>
      <c r="J216" s="11">
        <f t="shared" si="19"/>
        <v>0</v>
      </c>
      <c r="K216" s="11">
        <v>42.9</v>
      </c>
      <c r="L216" s="10">
        <f t="shared" si="20"/>
        <v>0.13376449701252</v>
      </c>
      <c r="M216">
        <f t="shared" si="21"/>
        <v>165</v>
      </c>
      <c r="N216">
        <f t="shared" si="22"/>
        <v>0</v>
      </c>
      <c r="O216">
        <f t="shared" si="23"/>
        <v>0</v>
      </c>
    </row>
    <row r="217" spans="1:15">
      <c r="A217" s="10" t="s">
        <v>68</v>
      </c>
      <c r="B217" s="10">
        <v>6410</v>
      </c>
      <c r="C217" s="60">
        <v>2.4197413000000001E-2</v>
      </c>
      <c r="D217" s="11">
        <v>0.30299999999999999</v>
      </c>
      <c r="E217" s="11">
        <v>48.29</v>
      </c>
      <c r="F217" s="11">
        <v>0</v>
      </c>
      <c r="G217" s="11">
        <v>0</v>
      </c>
      <c r="H217" s="10">
        <v>1</v>
      </c>
      <c r="I217" s="11">
        <f t="shared" si="18"/>
        <v>0</v>
      </c>
      <c r="J217" s="11">
        <f t="shared" si="19"/>
        <v>0</v>
      </c>
      <c r="K217" s="11">
        <v>9.5</v>
      </c>
      <c r="L217" s="10">
        <f t="shared" si="20"/>
        <v>2.9504450112692499E-2</v>
      </c>
      <c r="M217">
        <f t="shared" si="21"/>
        <v>36</v>
      </c>
      <c r="N217">
        <f t="shared" si="22"/>
        <v>0</v>
      </c>
      <c r="O217">
        <f t="shared" si="23"/>
        <v>0</v>
      </c>
    </row>
    <row r="218" spans="1:15">
      <c r="A218" s="10" t="s">
        <v>68</v>
      </c>
      <c r="B218" s="10">
        <v>2210</v>
      </c>
      <c r="C218" s="60">
        <v>4.4673292550000001</v>
      </c>
      <c r="D218" s="11">
        <v>0.28499999999999998</v>
      </c>
      <c r="E218" s="11">
        <v>48.29</v>
      </c>
      <c r="F218" s="11">
        <v>1.92</v>
      </c>
      <c r="G218" s="11">
        <v>0.50600000000000001</v>
      </c>
      <c r="H218" s="10">
        <v>1</v>
      </c>
      <c r="I218" s="11">
        <f t="shared" si="18"/>
        <v>1.92</v>
      </c>
      <c r="J218" s="11">
        <f t="shared" si="19"/>
        <v>0.50600000000000001</v>
      </c>
      <c r="K218" s="11">
        <v>5027.3999999999996</v>
      </c>
      <c r="L218" s="10">
        <f t="shared" si="20"/>
        <v>5.1235240809438123</v>
      </c>
      <c r="M218">
        <f t="shared" si="21"/>
        <v>6320</v>
      </c>
      <c r="N218">
        <f t="shared" si="22"/>
        <v>27</v>
      </c>
      <c r="O218">
        <f t="shared" si="23"/>
        <v>7.1</v>
      </c>
    </row>
    <row r="219" spans="1:15">
      <c r="A219" s="10" t="s">
        <v>68</v>
      </c>
      <c r="B219" s="10">
        <v>6410</v>
      </c>
      <c r="C219" s="60">
        <v>7.6358700000000002E-2</v>
      </c>
      <c r="D219" s="11">
        <v>0.30299999999999999</v>
      </c>
      <c r="E219" s="11">
        <v>48.29</v>
      </c>
      <c r="F219" s="11">
        <v>0</v>
      </c>
      <c r="G219" s="11">
        <v>0</v>
      </c>
      <c r="H219" s="10">
        <v>1</v>
      </c>
      <c r="I219" s="11">
        <f t="shared" si="18"/>
        <v>0</v>
      </c>
      <c r="J219" s="11">
        <f t="shared" si="19"/>
        <v>0</v>
      </c>
      <c r="K219" s="11">
        <v>112.8</v>
      </c>
      <c r="L219" s="10">
        <f t="shared" si="20"/>
        <v>9.3105880980749997E-2</v>
      </c>
      <c r="M219">
        <f t="shared" si="21"/>
        <v>115</v>
      </c>
      <c r="N219">
        <f t="shared" si="22"/>
        <v>0</v>
      </c>
      <c r="O219">
        <f t="shared" si="23"/>
        <v>0</v>
      </c>
    </row>
    <row r="220" spans="1:15">
      <c r="A220" s="10" t="s">
        <v>68</v>
      </c>
      <c r="B220" s="10">
        <v>6210</v>
      </c>
      <c r="C220" s="60">
        <v>2.0455296000000001E-2</v>
      </c>
      <c r="D220" s="11">
        <v>0.30299999999999999</v>
      </c>
      <c r="E220" s="11">
        <v>48.29</v>
      </c>
      <c r="F220" s="11">
        <v>0</v>
      </c>
      <c r="G220" s="11">
        <v>0</v>
      </c>
      <c r="H220" s="10">
        <v>1</v>
      </c>
      <c r="I220" s="11">
        <f t="shared" si="18"/>
        <v>0</v>
      </c>
      <c r="J220" s="11">
        <f t="shared" si="19"/>
        <v>0</v>
      </c>
      <c r="K220" s="11">
        <v>36</v>
      </c>
      <c r="L220" s="10">
        <f t="shared" si="20"/>
        <v>2.4941602656959997E-2</v>
      </c>
      <c r="M220">
        <f t="shared" si="21"/>
        <v>31</v>
      </c>
      <c r="N220">
        <f t="shared" si="22"/>
        <v>0</v>
      </c>
      <c r="O220">
        <f t="shared" si="23"/>
        <v>0</v>
      </c>
    </row>
    <row r="221" spans="1:15">
      <c r="A221" s="10" t="s">
        <v>68</v>
      </c>
      <c r="B221" s="10">
        <v>6410</v>
      </c>
      <c r="C221" s="60">
        <v>0.116979761</v>
      </c>
      <c r="D221" s="11">
        <v>0.30299999999999999</v>
      </c>
      <c r="E221" s="11">
        <v>48.29</v>
      </c>
      <c r="F221" s="11">
        <v>0</v>
      </c>
      <c r="G221" s="11">
        <v>0</v>
      </c>
      <c r="H221" s="10">
        <v>1</v>
      </c>
      <c r="I221" s="11">
        <f t="shared" si="18"/>
        <v>0</v>
      </c>
      <c r="J221" s="11">
        <f t="shared" si="19"/>
        <v>0</v>
      </c>
      <c r="K221" s="11">
        <v>172.8</v>
      </c>
      <c r="L221" s="10">
        <f t="shared" si="20"/>
        <v>0.1426360546319225</v>
      </c>
      <c r="M221">
        <f t="shared" si="21"/>
        <v>176</v>
      </c>
      <c r="N221">
        <f t="shared" si="22"/>
        <v>0</v>
      </c>
      <c r="O221">
        <f t="shared" si="23"/>
        <v>0</v>
      </c>
    </row>
    <row r="222" spans="1:15">
      <c r="A222" s="10" t="s">
        <v>68</v>
      </c>
      <c r="B222" s="10">
        <v>6210</v>
      </c>
      <c r="C222" s="60">
        <v>0.623909567</v>
      </c>
      <c r="D222" s="11">
        <v>0.30299999999999999</v>
      </c>
      <c r="E222" s="11">
        <v>48.29</v>
      </c>
      <c r="F222" s="11">
        <v>0</v>
      </c>
      <c r="G222" s="11">
        <v>0</v>
      </c>
      <c r="H222" s="10">
        <v>1</v>
      </c>
      <c r="I222" s="11">
        <f t="shared" si="18"/>
        <v>0</v>
      </c>
      <c r="J222" s="11">
        <f t="shared" si="19"/>
        <v>0</v>
      </c>
      <c r="K222" s="11">
        <v>367.6</v>
      </c>
      <c r="L222" s="10">
        <f t="shared" si="20"/>
        <v>0.76074697300835747</v>
      </c>
      <c r="M222">
        <f t="shared" si="21"/>
        <v>938</v>
      </c>
      <c r="N222">
        <f t="shared" si="22"/>
        <v>0</v>
      </c>
      <c r="O222">
        <f t="shared" si="23"/>
        <v>0</v>
      </c>
    </row>
    <row r="223" spans="1:15">
      <c r="A223" s="10" t="s">
        <v>68</v>
      </c>
      <c r="B223" s="10">
        <v>2210</v>
      </c>
      <c r="C223" s="60">
        <v>267.53677035800001</v>
      </c>
      <c r="D223" s="11">
        <v>0.26800000000000002</v>
      </c>
      <c r="E223" s="11">
        <v>48.29</v>
      </c>
      <c r="F223" s="11">
        <v>1.92</v>
      </c>
      <c r="G223" s="11">
        <v>0.50600000000000001</v>
      </c>
      <c r="H223" s="10">
        <v>1</v>
      </c>
      <c r="I223" s="11">
        <f t="shared" si="18"/>
        <v>1.92</v>
      </c>
      <c r="J223" s="11">
        <f t="shared" si="19"/>
        <v>0.50600000000000001</v>
      </c>
      <c r="K223" s="11">
        <v>283116.2</v>
      </c>
      <c r="L223" s="10">
        <f t="shared" si="20"/>
        <v>288.53216430646131</v>
      </c>
      <c r="M223">
        <f t="shared" si="21"/>
        <v>355899</v>
      </c>
      <c r="N223">
        <f t="shared" si="22"/>
        <v>1507</v>
      </c>
      <c r="O223">
        <f t="shared" si="23"/>
        <v>397.1</v>
      </c>
    </row>
    <row r="224" spans="1:15">
      <c r="A224" s="10" t="s">
        <v>68</v>
      </c>
      <c r="B224" s="10">
        <v>4110</v>
      </c>
      <c r="C224" s="60">
        <v>2.4410530999999999E-2</v>
      </c>
      <c r="D224" s="11">
        <v>0.41299999999999998</v>
      </c>
      <c r="E224" s="11">
        <v>48.29</v>
      </c>
      <c r="F224" s="11">
        <v>0.7</v>
      </c>
      <c r="G224" s="11">
        <v>0.09</v>
      </c>
      <c r="H224" s="10">
        <v>1</v>
      </c>
      <c r="I224" s="11">
        <f t="shared" si="18"/>
        <v>0.7</v>
      </c>
      <c r="J224" s="11">
        <f t="shared" si="19"/>
        <v>0.09</v>
      </c>
      <c r="K224" s="11">
        <v>70.3</v>
      </c>
      <c r="L224" s="10">
        <f t="shared" si="20"/>
        <v>4.0569834653489158E-2</v>
      </c>
      <c r="M224">
        <f t="shared" si="21"/>
        <v>50</v>
      </c>
      <c r="N224">
        <f t="shared" si="22"/>
        <v>0</v>
      </c>
      <c r="O224">
        <f t="shared" si="23"/>
        <v>0</v>
      </c>
    </row>
    <row r="225" spans="1:15">
      <c r="A225" s="10" t="s">
        <v>68</v>
      </c>
      <c r="B225" s="10">
        <v>6410</v>
      </c>
      <c r="C225" s="60">
        <v>8.1821299999999993E-3</v>
      </c>
      <c r="D225" s="11">
        <v>0.30299999999999999</v>
      </c>
      <c r="E225" s="11">
        <v>48.29</v>
      </c>
      <c r="F225" s="11">
        <v>0</v>
      </c>
      <c r="G225" s="11">
        <v>0</v>
      </c>
      <c r="H225" s="10">
        <v>1</v>
      </c>
      <c r="I225" s="11">
        <f t="shared" si="18"/>
        <v>0</v>
      </c>
      <c r="J225" s="11">
        <f t="shared" si="19"/>
        <v>0</v>
      </c>
      <c r="K225" s="11">
        <v>12.1</v>
      </c>
      <c r="L225" s="10">
        <f t="shared" si="20"/>
        <v>9.9766552069249989E-3</v>
      </c>
      <c r="M225">
        <f t="shared" si="21"/>
        <v>12</v>
      </c>
      <c r="N225">
        <f t="shared" si="22"/>
        <v>0</v>
      </c>
      <c r="O225">
        <f t="shared" si="23"/>
        <v>0</v>
      </c>
    </row>
    <row r="226" spans="1:15">
      <c r="A226" s="10" t="s">
        <v>68</v>
      </c>
      <c r="B226" s="10">
        <v>6410</v>
      </c>
      <c r="C226" s="60">
        <v>4.4156389999999998E-3</v>
      </c>
      <c r="D226" s="11">
        <v>0.30299999999999999</v>
      </c>
      <c r="E226" s="11">
        <v>48.29</v>
      </c>
      <c r="F226" s="11">
        <v>0</v>
      </c>
      <c r="G226" s="11">
        <v>0</v>
      </c>
      <c r="H226" s="10">
        <v>1</v>
      </c>
      <c r="I226" s="11">
        <f t="shared" si="18"/>
        <v>0</v>
      </c>
      <c r="J226" s="11">
        <f t="shared" si="19"/>
        <v>0</v>
      </c>
      <c r="K226" s="11">
        <v>6.5</v>
      </c>
      <c r="L226" s="10">
        <f t="shared" si="20"/>
        <v>5.3840879845774995E-3</v>
      </c>
      <c r="M226">
        <f t="shared" si="21"/>
        <v>7</v>
      </c>
      <c r="N226">
        <f t="shared" si="22"/>
        <v>0</v>
      </c>
      <c r="O226">
        <f t="shared" si="23"/>
        <v>0</v>
      </c>
    </row>
    <row r="227" spans="1:15">
      <c r="A227" s="10" t="s">
        <v>68</v>
      </c>
      <c r="B227" s="10">
        <v>6410</v>
      </c>
      <c r="C227" s="60">
        <v>1.9797986169999999</v>
      </c>
      <c r="D227" s="11">
        <v>0.30299999999999999</v>
      </c>
      <c r="E227" s="11">
        <v>48.29</v>
      </c>
      <c r="F227" s="11">
        <v>0</v>
      </c>
      <c r="G227" s="11">
        <v>0</v>
      </c>
      <c r="H227" s="10">
        <v>1</v>
      </c>
      <c r="I227" s="11">
        <f t="shared" si="18"/>
        <v>0</v>
      </c>
      <c r="J227" s="11">
        <f t="shared" si="19"/>
        <v>0</v>
      </c>
      <c r="K227" s="11">
        <v>2924.9</v>
      </c>
      <c r="L227" s="10">
        <f t="shared" si="20"/>
        <v>2.4140129991769821</v>
      </c>
      <c r="M227">
        <f t="shared" si="21"/>
        <v>2978</v>
      </c>
      <c r="N227">
        <f t="shared" si="22"/>
        <v>0</v>
      </c>
      <c r="O227">
        <f t="shared" si="23"/>
        <v>0</v>
      </c>
    </row>
    <row r="228" spans="1:15">
      <c r="A228" s="10" t="s">
        <v>68</v>
      </c>
      <c r="B228" s="10">
        <v>1660</v>
      </c>
      <c r="C228" s="60">
        <v>0.120759562</v>
      </c>
      <c r="D228" s="11">
        <v>0.183</v>
      </c>
      <c r="E228" s="11">
        <v>48.29</v>
      </c>
      <c r="F228" s="11">
        <v>0.6</v>
      </c>
      <c r="G228" s="11">
        <v>0.11</v>
      </c>
      <c r="H228" s="10">
        <v>1</v>
      </c>
      <c r="I228" s="11">
        <f t="shared" si="18"/>
        <v>0.6</v>
      </c>
      <c r="J228" s="11">
        <f t="shared" si="19"/>
        <v>0.11</v>
      </c>
      <c r="K228" s="11">
        <v>107.7</v>
      </c>
      <c r="L228" s="10">
        <f t="shared" si="20"/>
        <v>8.8930058546944982E-2</v>
      </c>
      <c r="M228">
        <f t="shared" si="21"/>
        <v>110</v>
      </c>
      <c r="N228">
        <f t="shared" si="22"/>
        <v>0</v>
      </c>
      <c r="O228">
        <f t="shared" si="23"/>
        <v>0</v>
      </c>
    </row>
    <row r="229" spans="1:15">
      <c r="A229" s="10" t="s">
        <v>68</v>
      </c>
      <c r="B229" s="10">
        <v>6410</v>
      </c>
      <c r="C229" s="60">
        <v>2.8870699999999999E-2</v>
      </c>
      <c r="D229" s="11">
        <v>0.30299999999999999</v>
      </c>
      <c r="E229" s="11">
        <v>48.29</v>
      </c>
      <c r="F229" s="11">
        <v>0</v>
      </c>
      <c r="G229" s="11">
        <v>0</v>
      </c>
      <c r="H229" s="10">
        <v>1</v>
      </c>
      <c r="I229" s="11">
        <f t="shared" si="18"/>
        <v>0</v>
      </c>
      <c r="J229" s="11">
        <f t="shared" si="19"/>
        <v>0</v>
      </c>
      <c r="K229" s="11">
        <v>42.6</v>
      </c>
      <c r="L229" s="10">
        <f t="shared" si="20"/>
        <v>3.5202694100749998E-2</v>
      </c>
      <c r="M229">
        <f t="shared" si="21"/>
        <v>43</v>
      </c>
      <c r="N229">
        <f t="shared" si="22"/>
        <v>0</v>
      </c>
      <c r="O229">
        <f t="shared" si="23"/>
        <v>0</v>
      </c>
    </row>
    <row r="230" spans="1:15">
      <c r="A230" s="10" t="s">
        <v>68</v>
      </c>
      <c r="B230" s="10">
        <v>6210</v>
      </c>
      <c r="C230" s="60">
        <v>1.0023E-5</v>
      </c>
      <c r="D230" s="11">
        <v>0.30299999999999999</v>
      </c>
      <c r="E230" s="11">
        <v>48.29</v>
      </c>
      <c r="F230" s="11">
        <v>0</v>
      </c>
      <c r="G230" s="11">
        <v>0</v>
      </c>
      <c r="H230" s="10">
        <v>1</v>
      </c>
      <c r="I230" s="11">
        <f t="shared" si="18"/>
        <v>0</v>
      </c>
      <c r="J230" s="11">
        <f t="shared" si="19"/>
        <v>0</v>
      </c>
      <c r="K230" s="11">
        <v>812.9</v>
      </c>
      <c r="L230" s="10">
        <f t="shared" si="20"/>
        <v>1.22212694175E-5</v>
      </c>
      <c r="M230">
        <f t="shared" si="21"/>
        <v>0</v>
      </c>
      <c r="N230">
        <f t="shared" si="22"/>
        <v>0</v>
      </c>
      <c r="O230">
        <f t="shared" si="23"/>
        <v>0</v>
      </c>
    </row>
    <row r="231" spans="1:15">
      <c r="A231" s="10" t="s">
        <v>68</v>
      </c>
      <c r="B231" s="10">
        <v>6410</v>
      </c>
      <c r="C231" s="60">
        <v>0.10356965999999999</v>
      </c>
      <c r="D231" s="11">
        <v>0.30299999999999999</v>
      </c>
      <c r="E231" s="11">
        <v>48.29</v>
      </c>
      <c r="F231" s="11">
        <v>0</v>
      </c>
      <c r="G231" s="11">
        <v>0</v>
      </c>
      <c r="H231" s="10">
        <v>1</v>
      </c>
      <c r="I231" s="11">
        <f t="shared" si="18"/>
        <v>0</v>
      </c>
      <c r="J231" s="11">
        <f t="shared" si="19"/>
        <v>0</v>
      </c>
      <c r="K231" s="11">
        <v>40.5</v>
      </c>
      <c r="L231" s="10">
        <f t="shared" si="20"/>
        <v>0.12628481675535</v>
      </c>
      <c r="M231">
        <f t="shared" si="21"/>
        <v>156</v>
      </c>
      <c r="N231">
        <f t="shared" si="22"/>
        <v>0</v>
      </c>
      <c r="O231">
        <f t="shared" si="23"/>
        <v>0</v>
      </c>
    </row>
    <row r="232" spans="1:15">
      <c r="A232" s="10" t="s">
        <v>68</v>
      </c>
      <c r="B232" s="10">
        <v>4340</v>
      </c>
      <c r="C232" s="60">
        <v>15.374088291</v>
      </c>
      <c r="D232" s="11">
        <v>0.41299999999999998</v>
      </c>
      <c r="E232" s="11">
        <v>48.29</v>
      </c>
      <c r="F232" s="11">
        <v>0.7</v>
      </c>
      <c r="G232" s="11">
        <v>0.09</v>
      </c>
      <c r="H232" s="10">
        <v>1</v>
      </c>
      <c r="I232" s="11">
        <f t="shared" si="18"/>
        <v>0.7</v>
      </c>
      <c r="J232" s="11">
        <f t="shared" si="19"/>
        <v>0.09</v>
      </c>
      <c r="K232" s="11">
        <v>99756.1</v>
      </c>
      <c r="L232" s="10">
        <f t="shared" si="20"/>
        <v>25.551440069616419</v>
      </c>
      <c r="M232">
        <f t="shared" si="21"/>
        <v>31517</v>
      </c>
      <c r="N232">
        <f t="shared" si="22"/>
        <v>49</v>
      </c>
      <c r="O232">
        <f t="shared" si="23"/>
        <v>6.3</v>
      </c>
    </row>
    <row r="233" spans="1:15">
      <c r="A233" s="10" t="s">
        <v>68</v>
      </c>
      <c r="B233" s="10">
        <v>6410</v>
      </c>
      <c r="C233" s="60">
        <v>4.6569945989999999</v>
      </c>
      <c r="D233" s="11">
        <v>0.30299999999999999</v>
      </c>
      <c r="E233" s="11">
        <v>48.29</v>
      </c>
      <c r="F233" s="11">
        <v>0</v>
      </c>
      <c r="G233" s="11">
        <v>0</v>
      </c>
      <c r="H233" s="10">
        <v>1</v>
      </c>
      <c r="I233" s="11">
        <f t="shared" si="18"/>
        <v>0</v>
      </c>
      <c r="J233" s="11">
        <f t="shared" si="19"/>
        <v>0</v>
      </c>
      <c r="K233" s="11">
        <v>1826.5</v>
      </c>
      <c r="L233" s="10">
        <f t="shared" si="20"/>
        <v>5.6783782969391767</v>
      </c>
      <c r="M233">
        <f t="shared" si="21"/>
        <v>7004</v>
      </c>
      <c r="N233">
        <f t="shared" si="22"/>
        <v>0</v>
      </c>
      <c r="O233">
        <f t="shared" si="23"/>
        <v>0</v>
      </c>
    </row>
    <row r="234" spans="1:15">
      <c r="A234" s="10" t="s">
        <v>68</v>
      </c>
      <c r="B234" s="10">
        <v>6410</v>
      </c>
      <c r="C234" s="60">
        <v>9.5359390000000002E-3</v>
      </c>
      <c r="D234" s="11">
        <v>0.30299999999999999</v>
      </c>
      <c r="E234" s="11">
        <v>48.29</v>
      </c>
      <c r="F234" s="11">
        <v>0</v>
      </c>
      <c r="G234" s="11">
        <v>0</v>
      </c>
      <c r="H234" s="10">
        <v>1</v>
      </c>
      <c r="I234" s="11">
        <f t="shared" si="18"/>
        <v>0</v>
      </c>
      <c r="J234" s="11">
        <f t="shared" si="19"/>
        <v>0</v>
      </c>
      <c r="K234" s="11">
        <v>3.7</v>
      </c>
      <c r="L234" s="10">
        <f t="shared" si="20"/>
        <v>1.1627384981327501E-2</v>
      </c>
      <c r="M234">
        <f t="shared" si="21"/>
        <v>14</v>
      </c>
      <c r="N234">
        <f t="shared" si="22"/>
        <v>0</v>
      </c>
      <c r="O234">
        <f t="shared" si="23"/>
        <v>0</v>
      </c>
    </row>
    <row r="235" spans="1:15">
      <c r="A235" s="10" t="s">
        <v>68</v>
      </c>
      <c r="B235" s="10">
        <v>1100</v>
      </c>
      <c r="C235" s="60">
        <v>1.0341759999999999E-3</v>
      </c>
      <c r="D235" s="11">
        <v>0.34200000000000003</v>
      </c>
      <c r="E235" s="11">
        <v>48.29</v>
      </c>
      <c r="F235" s="11">
        <v>1.85</v>
      </c>
      <c r="G235" s="11">
        <v>0.22</v>
      </c>
      <c r="H235" s="10">
        <v>1</v>
      </c>
      <c r="I235" s="11">
        <f t="shared" si="18"/>
        <v>1.85</v>
      </c>
      <c r="J235" s="11">
        <f t="shared" si="19"/>
        <v>0.22</v>
      </c>
      <c r="K235" s="11">
        <v>0.5</v>
      </c>
      <c r="L235" s="10">
        <f t="shared" si="20"/>
        <v>1.4233002326399999E-3</v>
      </c>
      <c r="M235">
        <f t="shared" si="21"/>
        <v>2</v>
      </c>
      <c r="N235">
        <f t="shared" si="22"/>
        <v>0</v>
      </c>
      <c r="O235">
        <f t="shared" si="23"/>
        <v>0</v>
      </c>
    </row>
    <row r="236" spans="1:15">
      <c r="A236" s="10" t="s">
        <v>68</v>
      </c>
      <c r="B236" s="10">
        <v>6410</v>
      </c>
      <c r="C236" s="60">
        <v>1.7596055129999999</v>
      </c>
      <c r="D236" s="11">
        <v>0.30299999999999999</v>
      </c>
      <c r="E236" s="11">
        <v>48.29</v>
      </c>
      <c r="F236" s="11">
        <v>0</v>
      </c>
      <c r="G236" s="11">
        <v>0</v>
      </c>
      <c r="H236" s="10">
        <v>1</v>
      </c>
      <c r="I236" s="11">
        <f t="shared" si="18"/>
        <v>0</v>
      </c>
      <c r="J236" s="11">
        <f t="shared" si="19"/>
        <v>0</v>
      </c>
      <c r="K236" s="11">
        <v>688.5</v>
      </c>
      <c r="L236" s="10">
        <f t="shared" si="20"/>
        <v>2.1455265931249423</v>
      </c>
      <c r="M236">
        <f t="shared" si="21"/>
        <v>2646</v>
      </c>
      <c r="N236">
        <f t="shared" si="22"/>
        <v>0</v>
      </c>
      <c r="O236">
        <f t="shared" si="23"/>
        <v>0</v>
      </c>
    </row>
    <row r="237" spans="1:15">
      <c r="A237" s="10" t="s">
        <v>68</v>
      </c>
      <c r="B237" s="10">
        <v>6410</v>
      </c>
      <c r="C237" s="60">
        <v>0.19719062400000001</v>
      </c>
      <c r="D237" s="11">
        <v>0.30299999999999999</v>
      </c>
      <c r="E237" s="11">
        <v>48.29</v>
      </c>
      <c r="F237" s="11">
        <v>0</v>
      </c>
      <c r="G237" s="11">
        <v>0</v>
      </c>
      <c r="H237" s="10">
        <v>1</v>
      </c>
      <c r="I237" s="11">
        <f t="shared" si="18"/>
        <v>0</v>
      </c>
      <c r="J237" s="11">
        <f t="shared" si="19"/>
        <v>0</v>
      </c>
      <c r="K237" s="11">
        <v>291.3</v>
      </c>
      <c r="L237" s="10">
        <f t="shared" si="20"/>
        <v>0.24043896463224002</v>
      </c>
      <c r="M237">
        <f t="shared" si="21"/>
        <v>297</v>
      </c>
      <c r="N237">
        <f t="shared" si="22"/>
        <v>0</v>
      </c>
      <c r="O237">
        <f t="shared" si="23"/>
        <v>0</v>
      </c>
    </row>
    <row r="238" spans="1:15">
      <c r="A238" s="10" t="s">
        <v>68</v>
      </c>
      <c r="B238" s="10">
        <v>6410</v>
      </c>
      <c r="C238" s="60">
        <v>2.4744789E-2</v>
      </c>
      <c r="D238" s="11">
        <v>0.30299999999999999</v>
      </c>
      <c r="E238" s="11">
        <v>48.29</v>
      </c>
      <c r="F238" s="11">
        <v>0</v>
      </c>
      <c r="G238" s="11">
        <v>0</v>
      </c>
      <c r="H238" s="10">
        <v>1</v>
      </c>
      <c r="I238" s="11">
        <f t="shared" si="18"/>
        <v>0</v>
      </c>
      <c r="J238" s="11">
        <f t="shared" si="19"/>
        <v>0</v>
      </c>
      <c r="K238" s="11">
        <v>36.6</v>
      </c>
      <c r="L238" s="10">
        <f t="shared" si="20"/>
        <v>3.0171877985452497E-2</v>
      </c>
      <c r="M238">
        <f t="shared" si="21"/>
        <v>37</v>
      </c>
      <c r="N238">
        <f t="shared" si="22"/>
        <v>0</v>
      </c>
      <c r="O238">
        <f t="shared" si="23"/>
        <v>0</v>
      </c>
    </row>
    <row r="239" spans="1:15">
      <c r="A239" s="10" t="s">
        <v>68</v>
      </c>
      <c r="B239" s="10">
        <v>3300</v>
      </c>
      <c r="C239" s="60">
        <v>0.17457588399999999</v>
      </c>
      <c r="D239" s="11">
        <v>0.4</v>
      </c>
      <c r="E239" s="11">
        <v>48.29</v>
      </c>
      <c r="F239" s="11">
        <v>1.2</v>
      </c>
      <c r="G239" s="11">
        <v>6.4000000000000001E-2</v>
      </c>
      <c r="H239" s="10">
        <v>1</v>
      </c>
      <c r="I239" s="11">
        <f t="shared" si="18"/>
        <v>1.2</v>
      </c>
      <c r="J239" s="11">
        <f t="shared" si="19"/>
        <v>6.4000000000000001E-2</v>
      </c>
      <c r="K239" s="11">
        <v>90.2</v>
      </c>
      <c r="L239" s="10">
        <f t="shared" si="20"/>
        <v>0.28100898127866669</v>
      </c>
      <c r="M239">
        <f t="shared" si="21"/>
        <v>347</v>
      </c>
      <c r="N239">
        <f t="shared" si="22"/>
        <v>1</v>
      </c>
      <c r="O239">
        <f t="shared" si="23"/>
        <v>0</v>
      </c>
    </row>
    <row r="240" spans="1:15">
      <c r="A240" s="10" t="s">
        <v>68</v>
      </c>
      <c r="B240" s="10">
        <v>6410</v>
      </c>
      <c r="C240" s="60">
        <v>9.3603548999999994E-2</v>
      </c>
      <c r="D240" s="11">
        <v>0.30299999999999999</v>
      </c>
      <c r="E240" s="11">
        <v>48.29</v>
      </c>
      <c r="F240" s="11">
        <v>0</v>
      </c>
      <c r="G240" s="11">
        <v>0</v>
      </c>
      <c r="H240" s="10">
        <v>1</v>
      </c>
      <c r="I240" s="11">
        <f t="shared" si="18"/>
        <v>0</v>
      </c>
      <c r="J240" s="11">
        <f t="shared" si="19"/>
        <v>0</v>
      </c>
      <c r="K240" s="11">
        <v>36.6</v>
      </c>
      <c r="L240" s="10">
        <f t="shared" si="20"/>
        <v>0.11413291337555248</v>
      </c>
      <c r="M240">
        <f t="shared" si="21"/>
        <v>141</v>
      </c>
      <c r="N240">
        <f t="shared" si="22"/>
        <v>0</v>
      </c>
      <c r="O240">
        <f t="shared" si="23"/>
        <v>0</v>
      </c>
    </row>
    <row r="241" spans="1:15">
      <c r="A241" s="10" t="s">
        <v>68</v>
      </c>
      <c r="B241" s="10">
        <v>6410</v>
      </c>
      <c r="C241" s="60">
        <v>1.2720461000000001E-2</v>
      </c>
      <c r="D241" s="11">
        <v>0.30299999999999999</v>
      </c>
      <c r="E241" s="11">
        <v>48.29</v>
      </c>
      <c r="F241" s="11">
        <v>0</v>
      </c>
      <c r="G241" s="11">
        <v>0</v>
      </c>
      <c r="H241" s="10">
        <v>1</v>
      </c>
      <c r="I241" s="11">
        <f t="shared" si="18"/>
        <v>0</v>
      </c>
      <c r="J241" s="11">
        <f t="shared" si="19"/>
        <v>0</v>
      </c>
      <c r="K241" s="11">
        <v>5</v>
      </c>
      <c r="L241" s="10">
        <f t="shared" si="20"/>
        <v>1.5510344307672501E-2</v>
      </c>
      <c r="M241">
        <f t="shared" si="21"/>
        <v>19</v>
      </c>
      <c r="N241">
        <f t="shared" si="22"/>
        <v>0</v>
      </c>
      <c r="O241">
        <f t="shared" si="23"/>
        <v>0</v>
      </c>
    </row>
    <row r="242" spans="1:15">
      <c r="A242" s="10" t="s">
        <v>68</v>
      </c>
      <c r="B242" s="10">
        <v>6430</v>
      </c>
      <c r="C242" s="60">
        <v>2.7624297100000001</v>
      </c>
      <c r="D242" s="11">
        <v>0.30299999999999999</v>
      </c>
      <c r="E242" s="11">
        <v>48.29</v>
      </c>
      <c r="F242" s="11">
        <v>0</v>
      </c>
      <c r="G242" s="11">
        <v>0</v>
      </c>
      <c r="H242" s="10">
        <v>1</v>
      </c>
      <c r="I242" s="11">
        <f t="shared" si="18"/>
        <v>0</v>
      </c>
      <c r="J242" s="11">
        <f t="shared" si="19"/>
        <v>0</v>
      </c>
      <c r="K242" s="11">
        <v>1080.8</v>
      </c>
      <c r="L242" s="10">
        <f t="shared" si="20"/>
        <v>3.3682927000714749</v>
      </c>
      <c r="M242">
        <f t="shared" si="21"/>
        <v>4155</v>
      </c>
      <c r="N242">
        <f t="shared" si="22"/>
        <v>0</v>
      </c>
      <c r="O242">
        <f t="shared" si="23"/>
        <v>0</v>
      </c>
    </row>
    <row r="243" spans="1:15">
      <c r="A243" s="10" t="s">
        <v>68</v>
      </c>
      <c r="B243" s="10">
        <v>6430</v>
      </c>
      <c r="C243" s="60">
        <v>7.0125150000000004E-3</v>
      </c>
      <c r="D243" s="11">
        <v>0.30299999999999999</v>
      </c>
      <c r="E243" s="11">
        <v>48.29</v>
      </c>
      <c r="F243" s="11">
        <v>0</v>
      </c>
      <c r="G243" s="11">
        <v>0</v>
      </c>
      <c r="H243" s="10">
        <v>1</v>
      </c>
      <c r="I243" s="11">
        <f t="shared" si="18"/>
        <v>0</v>
      </c>
      <c r="J243" s="11">
        <f t="shared" si="19"/>
        <v>0</v>
      </c>
      <c r="K243" s="11">
        <v>2.7</v>
      </c>
      <c r="L243" s="10">
        <f t="shared" si="20"/>
        <v>8.5505173210874991E-3</v>
      </c>
      <c r="M243">
        <f t="shared" si="21"/>
        <v>11</v>
      </c>
      <c r="N243">
        <f t="shared" si="22"/>
        <v>0</v>
      </c>
      <c r="O243">
        <f t="shared" si="23"/>
        <v>0</v>
      </c>
    </row>
    <row r="244" spans="1:15">
      <c r="A244" s="10" t="s">
        <v>68</v>
      </c>
      <c r="B244" s="10">
        <v>1660</v>
      </c>
      <c r="C244" s="60">
        <v>1.9974170999999999E-2</v>
      </c>
      <c r="D244" s="11">
        <v>0.183</v>
      </c>
      <c r="E244" s="11">
        <v>48.29</v>
      </c>
      <c r="F244" s="11">
        <v>0.6</v>
      </c>
      <c r="G244" s="11">
        <v>0.11</v>
      </c>
      <c r="H244" s="10">
        <v>1</v>
      </c>
      <c r="I244" s="11">
        <f t="shared" si="18"/>
        <v>0.6</v>
      </c>
      <c r="J244" s="11">
        <f t="shared" si="19"/>
        <v>0.11</v>
      </c>
      <c r="K244" s="11">
        <v>17.8</v>
      </c>
      <c r="L244" s="10">
        <f t="shared" si="20"/>
        <v>1.4709428943247498E-2</v>
      </c>
      <c r="M244">
        <f t="shared" si="21"/>
        <v>18</v>
      </c>
      <c r="N244">
        <f t="shared" si="22"/>
        <v>0</v>
      </c>
      <c r="O244">
        <f t="shared" si="23"/>
        <v>0</v>
      </c>
    </row>
    <row r="245" spans="1:15">
      <c r="A245" s="10" t="s">
        <v>68</v>
      </c>
      <c r="B245" s="10">
        <v>4110</v>
      </c>
      <c r="C245" s="60">
        <v>4.3671591630000002</v>
      </c>
      <c r="D245" s="11">
        <v>0.41299999999999998</v>
      </c>
      <c r="E245" s="11">
        <v>48.29</v>
      </c>
      <c r="F245" s="11">
        <v>0.7</v>
      </c>
      <c r="G245" s="11">
        <v>0.09</v>
      </c>
      <c r="H245" s="10">
        <v>1</v>
      </c>
      <c r="I245" s="11">
        <f t="shared" si="18"/>
        <v>0.7</v>
      </c>
      <c r="J245" s="11">
        <f t="shared" si="19"/>
        <v>0.09</v>
      </c>
      <c r="K245" s="11">
        <v>2329</v>
      </c>
      <c r="L245" s="10">
        <f t="shared" si="20"/>
        <v>7.258134825022041</v>
      </c>
      <c r="M245">
        <f t="shared" si="21"/>
        <v>8953</v>
      </c>
      <c r="N245">
        <f t="shared" si="22"/>
        <v>14</v>
      </c>
      <c r="O245">
        <f t="shared" si="23"/>
        <v>1.8</v>
      </c>
    </row>
    <row r="246" spans="1:15">
      <c r="A246" s="10" t="s">
        <v>68</v>
      </c>
      <c r="B246" s="10">
        <v>4110</v>
      </c>
      <c r="C246" s="60">
        <v>0.22452349899999999</v>
      </c>
      <c r="D246" s="11">
        <v>0.41299999999999998</v>
      </c>
      <c r="E246" s="11">
        <v>48.29</v>
      </c>
      <c r="F246" s="11">
        <v>0.7</v>
      </c>
      <c r="G246" s="11">
        <v>0.09</v>
      </c>
      <c r="H246" s="10">
        <v>1</v>
      </c>
      <c r="I246" s="11">
        <f t="shared" si="18"/>
        <v>0.7</v>
      </c>
      <c r="J246" s="11">
        <f t="shared" si="19"/>
        <v>0.09</v>
      </c>
      <c r="K246" s="11">
        <v>119.7</v>
      </c>
      <c r="L246" s="10">
        <f t="shared" si="20"/>
        <v>0.37315375197093575</v>
      </c>
      <c r="M246">
        <f t="shared" si="21"/>
        <v>460</v>
      </c>
      <c r="N246">
        <f t="shared" si="22"/>
        <v>1</v>
      </c>
      <c r="O246">
        <f t="shared" si="23"/>
        <v>0.1</v>
      </c>
    </row>
    <row r="247" spans="1:15">
      <c r="A247" s="10" t="s">
        <v>68</v>
      </c>
      <c r="B247" s="10">
        <v>1100</v>
      </c>
      <c r="C247" s="60">
        <v>20.807561270000001</v>
      </c>
      <c r="D247" s="11">
        <v>0.34200000000000003</v>
      </c>
      <c r="E247" s="11">
        <v>48.29</v>
      </c>
      <c r="F247" s="11">
        <v>1.85</v>
      </c>
      <c r="G247" s="11">
        <v>0.22</v>
      </c>
      <c r="H247" s="10">
        <v>1</v>
      </c>
      <c r="I247" s="11">
        <f t="shared" si="18"/>
        <v>1.85</v>
      </c>
      <c r="J247" s="11">
        <f t="shared" si="19"/>
        <v>0.22</v>
      </c>
      <c r="K247" s="11">
        <v>9189.1</v>
      </c>
      <c r="L247" s="10">
        <f t="shared" si="20"/>
        <v>28.636718311256555</v>
      </c>
      <c r="M247">
        <f t="shared" si="21"/>
        <v>35323</v>
      </c>
      <c r="N247">
        <f t="shared" si="22"/>
        <v>144</v>
      </c>
      <c r="O247">
        <f t="shared" si="23"/>
        <v>17.100000000000001</v>
      </c>
    </row>
    <row r="248" spans="1:15">
      <c r="A248" s="10" t="s">
        <v>68</v>
      </c>
      <c r="B248" s="10">
        <v>6410</v>
      </c>
      <c r="C248" s="60">
        <v>1.5692573000000001E-2</v>
      </c>
      <c r="D248" s="11">
        <v>0.30299999999999999</v>
      </c>
      <c r="E248" s="11">
        <v>48.29</v>
      </c>
      <c r="F248" s="11">
        <v>0</v>
      </c>
      <c r="G248" s="11">
        <v>0</v>
      </c>
      <c r="H248" s="10">
        <v>1</v>
      </c>
      <c r="I248" s="11">
        <f t="shared" si="18"/>
        <v>0</v>
      </c>
      <c r="J248" s="11">
        <f t="shared" si="19"/>
        <v>0</v>
      </c>
      <c r="K248" s="11">
        <v>6.1</v>
      </c>
      <c r="L248" s="10">
        <f t="shared" si="20"/>
        <v>1.91343073417925E-2</v>
      </c>
      <c r="M248">
        <f t="shared" si="21"/>
        <v>24</v>
      </c>
      <c r="N248">
        <f t="shared" si="22"/>
        <v>0</v>
      </c>
      <c r="O248">
        <f t="shared" si="23"/>
        <v>0</v>
      </c>
    </row>
    <row r="249" spans="1:15">
      <c r="A249" s="10" t="s">
        <v>68</v>
      </c>
      <c r="B249" s="10">
        <v>2210</v>
      </c>
      <c r="C249" s="60">
        <v>0.89569573199999997</v>
      </c>
      <c r="D249" s="11">
        <v>0.26800000000000002</v>
      </c>
      <c r="E249" s="11">
        <v>48.29</v>
      </c>
      <c r="F249" s="11">
        <v>1.92</v>
      </c>
      <c r="G249" s="11">
        <v>0.50600000000000001</v>
      </c>
      <c r="H249" s="10">
        <v>1</v>
      </c>
      <c r="I249" s="11">
        <f t="shared" si="18"/>
        <v>1.92</v>
      </c>
      <c r="J249" s="11">
        <f t="shared" si="19"/>
        <v>0.50600000000000001</v>
      </c>
      <c r="K249" s="11">
        <v>1170.4000000000001</v>
      </c>
      <c r="L249" s="10">
        <f t="shared" si="20"/>
        <v>0.96598694739491997</v>
      </c>
      <c r="M249">
        <f t="shared" si="21"/>
        <v>1192</v>
      </c>
      <c r="N249">
        <f t="shared" si="22"/>
        <v>5</v>
      </c>
      <c r="O249">
        <f t="shared" si="23"/>
        <v>1.3</v>
      </c>
    </row>
    <row r="250" spans="1:15">
      <c r="A250" s="10" t="s">
        <v>68</v>
      </c>
      <c r="B250" s="10">
        <v>6210</v>
      </c>
      <c r="C250" s="60">
        <v>1.3600855270000001</v>
      </c>
      <c r="D250" s="11">
        <v>0.30299999999999999</v>
      </c>
      <c r="E250" s="11">
        <v>48.29</v>
      </c>
      <c r="F250" s="11">
        <v>0</v>
      </c>
      <c r="G250" s="11">
        <v>0</v>
      </c>
      <c r="H250" s="10">
        <v>1</v>
      </c>
      <c r="I250" s="11">
        <f t="shared" si="18"/>
        <v>0</v>
      </c>
      <c r="J250" s="11">
        <f t="shared" si="19"/>
        <v>0</v>
      </c>
      <c r="K250" s="11">
        <v>3876.6</v>
      </c>
      <c r="L250" s="10">
        <f t="shared" si="20"/>
        <v>1.6583828849954576</v>
      </c>
      <c r="M250">
        <f t="shared" si="21"/>
        <v>2046</v>
      </c>
      <c r="N250">
        <f t="shared" si="22"/>
        <v>0</v>
      </c>
      <c r="O250">
        <f t="shared" si="23"/>
        <v>0</v>
      </c>
    </row>
    <row r="251" spans="1:15">
      <c r="A251" s="10" t="s">
        <v>68</v>
      </c>
      <c r="B251" s="10">
        <v>6430</v>
      </c>
      <c r="C251" s="60">
        <v>1.1618799639999999</v>
      </c>
      <c r="D251" s="11">
        <v>0.30299999999999999</v>
      </c>
      <c r="E251" s="11">
        <v>48.29</v>
      </c>
      <c r="F251" s="11">
        <v>0</v>
      </c>
      <c r="G251" s="11">
        <v>0</v>
      </c>
      <c r="H251" s="10">
        <v>1</v>
      </c>
      <c r="I251" s="11">
        <f t="shared" si="18"/>
        <v>0</v>
      </c>
      <c r="J251" s="11">
        <f t="shared" si="19"/>
        <v>0</v>
      </c>
      <c r="K251" s="11">
        <v>454.6</v>
      </c>
      <c r="L251" s="10">
        <f t="shared" si="20"/>
        <v>1.4167063824043897</v>
      </c>
      <c r="M251">
        <f t="shared" si="21"/>
        <v>1747</v>
      </c>
      <c r="N251">
        <f t="shared" si="22"/>
        <v>0</v>
      </c>
      <c r="O251">
        <f t="shared" si="23"/>
        <v>0</v>
      </c>
    </row>
    <row r="252" spans="1:15">
      <c r="A252" s="10" t="s">
        <v>68</v>
      </c>
      <c r="B252" s="10">
        <v>6430</v>
      </c>
      <c r="C252" s="60">
        <v>1.2608992530000001</v>
      </c>
      <c r="D252" s="11">
        <v>0.30299999999999999</v>
      </c>
      <c r="E252" s="11">
        <v>48.29</v>
      </c>
      <c r="F252" s="11">
        <v>0</v>
      </c>
      <c r="G252" s="11">
        <v>0</v>
      </c>
      <c r="H252" s="10">
        <v>1</v>
      </c>
      <c r="I252" s="11">
        <f t="shared" si="18"/>
        <v>0</v>
      </c>
      <c r="J252" s="11">
        <f t="shared" si="19"/>
        <v>0</v>
      </c>
      <c r="K252" s="11">
        <v>1508.6</v>
      </c>
      <c r="L252" s="10">
        <f t="shared" si="20"/>
        <v>1.5374428294160924</v>
      </c>
      <c r="M252">
        <f t="shared" si="21"/>
        <v>1896</v>
      </c>
      <c r="N252">
        <f t="shared" si="22"/>
        <v>0</v>
      </c>
      <c r="O252">
        <f t="shared" si="23"/>
        <v>0</v>
      </c>
    </row>
    <row r="253" spans="1:15">
      <c r="A253" s="10" t="s">
        <v>68</v>
      </c>
      <c r="B253" s="10">
        <v>4110</v>
      </c>
      <c r="C253" s="60">
        <v>0.212923845</v>
      </c>
      <c r="D253" s="11">
        <v>0.41299999999999998</v>
      </c>
      <c r="E253" s="11">
        <v>48.29</v>
      </c>
      <c r="F253" s="11">
        <v>0.7</v>
      </c>
      <c r="G253" s="11">
        <v>0.09</v>
      </c>
      <c r="H253" s="10">
        <v>1</v>
      </c>
      <c r="I253" s="11">
        <f t="shared" si="18"/>
        <v>0.7</v>
      </c>
      <c r="J253" s="11">
        <f t="shared" si="19"/>
        <v>0.09</v>
      </c>
      <c r="K253" s="11">
        <v>113.6</v>
      </c>
      <c r="L253" s="10">
        <f t="shared" si="20"/>
        <v>0.35387534934963744</v>
      </c>
      <c r="M253">
        <f t="shared" si="21"/>
        <v>436</v>
      </c>
      <c r="N253">
        <f t="shared" si="22"/>
        <v>1</v>
      </c>
      <c r="O253">
        <f t="shared" si="23"/>
        <v>0.1</v>
      </c>
    </row>
    <row r="254" spans="1:15">
      <c r="A254" s="10" t="s">
        <v>68</v>
      </c>
      <c r="B254" s="10">
        <v>3200</v>
      </c>
      <c r="C254" s="60">
        <v>15.763058204</v>
      </c>
      <c r="D254" s="11">
        <v>0.4</v>
      </c>
      <c r="E254" s="11">
        <v>48.29</v>
      </c>
      <c r="F254" s="11">
        <v>1.2</v>
      </c>
      <c r="G254" s="11">
        <v>6.4000000000000001E-2</v>
      </c>
      <c r="H254" s="10">
        <v>1</v>
      </c>
      <c r="I254" s="11">
        <f t="shared" si="18"/>
        <v>1.2</v>
      </c>
      <c r="J254" s="11">
        <f t="shared" si="19"/>
        <v>6.4000000000000001E-2</v>
      </c>
      <c r="K254" s="11">
        <v>30742.9</v>
      </c>
      <c r="L254" s="10">
        <f t="shared" si="20"/>
        <v>25.373269355705336</v>
      </c>
      <c r="M254">
        <f t="shared" si="21"/>
        <v>31297</v>
      </c>
      <c r="N254">
        <f t="shared" si="22"/>
        <v>83</v>
      </c>
      <c r="O254">
        <f t="shared" si="23"/>
        <v>4.4000000000000004</v>
      </c>
    </row>
    <row r="255" spans="1:15">
      <c r="A255" s="10" t="s">
        <v>68</v>
      </c>
      <c r="B255" s="10">
        <v>4110</v>
      </c>
      <c r="C255" s="60">
        <v>0.15681793899999999</v>
      </c>
      <c r="D255" s="11">
        <v>0.41299999999999998</v>
      </c>
      <c r="E255" s="11">
        <v>48.29</v>
      </c>
      <c r="F255" s="11">
        <v>0.7</v>
      </c>
      <c r="G255" s="11">
        <v>0.09</v>
      </c>
      <c r="H255" s="10">
        <v>1</v>
      </c>
      <c r="I255" s="11">
        <f t="shared" si="18"/>
        <v>0.7</v>
      </c>
      <c r="J255" s="11">
        <f t="shared" si="19"/>
        <v>0.09</v>
      </c>
      <c r="K255" s="11">
        <v>83.6</v>
      </c>
      <c r="L255" s="10">
        <f t="shared" si="20"/>
        <v>0.26062840894083578</v>
      </c>
      <c r="M255">
        <f t="shared" si="21"/>
        <v>321</v>
      </c>
      <c r="N255">
        <f t="shared" si="22"/>
        <v>0</v>
      </c>
      <c r="O255">
        <f t="shared" si="23"/>
        <v>0.1</v>
      </c>
    </row>
    <row r="256" spans="1:15">
      <c r="A256" s="10" t="s">
        <v>68</v>
      </c>
      <c r="B256" s="10">
        <v>6410</v>
      </c>
      <c r="C256" s="60">
        <v>2.1959152999999999E-2</v>
      </c>
      <c r="D256" s="11">
        <v>0.30299999999999999</v>
      </c>
      <c r="E256" s="11">
        <v>48.29</v>
      </c>
      <c r="F256" s="11">
        <v>0</v>
      </c>
      <c r="G256" s="11">
        <v>0</v>
      </c>
      <c r="H256" s="10">
        <v>1</v>
      </c>
      <c r="I256" s="11">
        <f t="shared" si="18"/>
        <v>0</v>
      </c>
      <c r="J256" s="11">
        <f t="shared" si="19"/>
        <v>0</v>
      </c>
      <c r="K256" s="11">
        <v>8.6</v>
      </c>
      <c r="L256" s="10">
        <f t="shared" si="20"/>
        <v>2.67752893338425E-2</v>
      </c>
      <c r="M256">
        <f t="shared" si="21"/>
        <v>33</v>
      </c>
      <c r="N256">
        <f t="shared" si="22"/>
        <v>0</v>
      </c>
      <c r="O256">
        <f t="shared" si="23"/>
        <v>0</v>
      </c>
    </row>
    <row r="257" spans="1:15">
      <c r="A257" s="10" t="s">
        <v>68</v>
      </c>
      <c r="B257" s="10">
        <v>3200</v>
      </c>
      <c r="C257" s="60">
        <v>4.4911063149999997</v>
      </c>
      <c r="D257" s="11">
        <v>0.4</v>
      </c>
      <c r="E257" s="11">
        <v>48.29</v>
      </c>
      <c r="F257" s="11">
        <v>1.2</v>
      </c>
      <c r="G257" s="11">
        <v>6.4000000000000001E-2</v>
      </c>
      <c r="H257" s="10">
        <v>1</v>
      </c>
      <c r="I257" s="11">
        <f t="shared" si="18"/>
        <v>1.2</v>
      </c>
      <c r="J257" s="11">
        <f t="shared" si="19"/>
        <v>6.4000000000000001E-2</v>
      </c>
      <c r="K257" s="11">
        <v>8759</v>
      </c>
      <c r="L257" s="10">
        <f t="shared" si="20"/>
        <v>7.2291841317116665</v>
      </c>
      <c r="M257">
        <f t="shared" si="21"/>
        <v>8917</v>
      </c>
      <c r="N257">
        <f t="shared" si="22"/>
        <v>24</v>
      </c>
      <c r="O257">
        <f t="shared" si="23"/>
        <v>1.3</v>
      </c>
    </row>
    <row r="258" spans="1:15">
      <c r="A258" s="10" t="s">
        <v>68</v>
      </c>
      <c r="B258" s="10">
        <v>6410</v>
      </c>
      <c r="C258" s="60">
        <v>4.9719499999999997E-4</v>
      </c>
      <c r="D258" s="11">
        <v>0.30299999999999999</v>
      </c>
      <c r="E258" s="11">
        <v>48.29</v>
      </c>
      <c r="F258" s="11">
        <v>0</v>
      </c>
      <c r="G258" s="11">
        <v>0</v>
      </c>
      <c r="H258" s="10">
        <v>1</v>
      </c>
      <c r="I258" s="11">
        <f t="shared" si="18"/>
        <v>0</v>
      </c>
      <c r="J258" s="11">
        <f t="shared" si="19"/>
        <v>0</v>
      </c>
      <c r="K258" s="11">
        <v>0.2</v>
      </c>
      <c r="L258" s="10">
        <f t="shared" si="20"/>
        <v>6.0624105038749993E-4</v>
      </c>
      <c r="M258">
        <f t="shared" si="21"/>
        <v>1</v>
      </c>
      <c r="N258">
        <f t="shared" si="22"/>
        <v>0</v>
      </c>
      <c r="O258">
        <f t="shared" si="23"/>
        <v>0</v>
      </c>
    </row>
    <row r="259" spans="1:15">
      <c r="A259" s="10" t="s">
        <v>68</v>
      </c>
      <c r="B259" s="10">
        <v>2120</v>
      </c>
      <c r="C259" s="60">
        <v>0.84110057999999999</v>
      </c>
      <c r="D259" s="11">
        <v>0.41099999999999998</v>
      </c>
      <c r="E259" s="11">
        <v>48.29</v>
      </c>
      <c r="F259" s="11">
        <v>2.52</v>
      </c>
      <c r="G259" s="11">
        <v>0.09</v>
      </c>
      <c r="H259" s="10">
        <v>1</v>
      </c>
      <c r="I259" s="11">
        <f t="shared" ref="I259:I322" si="24">F259</f>
        <v>2.52</v>
      </c>
      <c r="J259" s="11">
        <f t="shared" ref="J259:J322" si="25">G259</f>
        <v>0.09</v>
      </c>
      <c r="K259" s="11">
        <v>1365.1</v>
      </c>
      <c r="L259" s="10">
        <f t="shared" ref="L259:L322" si="26">E259*D259*C259/12</f>
        <v>1.3911235850308499</v>
      </c>
      <c r="M259">
        <f t="shared" ref="M259:M322" si="27">ROUND(E259*D259*C259*102.79,0)</f>
        <v>1716</v>
      </c>
      <c r="N259">
        <f t="shared" ref="N259:N322" si="28">ROUND(I259*M259*0.002205,0)</f>
        <v>10</v>
      </c>
      <c r="O259">
        <f t="shared" ref="O259:O322" si="29">ROUND(J259*M259*0.002205,1)</f>
        <v>0.3</v>
      </c>
    </row>
    <row r="260" spans="1:15">
      <c r="A260" s="10" t="s">
        <v>68</v>
      </c>
      <c r="B260" s="10">
        <v>1100</v>
      </c>
      <c r="C260" s="60">
        <v>0.27522973899999997</v>
      </c>
      <c r="D260" s="11">
        <v>0.34200000000000003</v>
      </c>
      <c r="E260" s="11">
        <v>48.29</v>
      </c>
      <c r="F260" s="11">
        <v>1.85</v>
      </c>
      <c r="G260" s="11">
        <v>0.22</v>
      </c>
      <c r="H260" s="10">
        <v>1</v>
      </c>
      <c r="I260" s="11">
        <f t="shared" si="24"/>
        <v>1.85</v>
      </c>
      <c r="J260" s="11">
        <f t="shared" si="25"/>
        <v>0.22</v>
      </c>
      <c r="K260" s="11">
        <v>121.5</v>
      </c>
      <c r="L260" s="10">
        <f t="shared" si="26"/>
        <v>0.37878905674483493</v>
      </c>
      <c r="M260">
        <f t="shared" si="27"/>
        <v>467</v>
      </c>
      <c r="N260">
        <f t="shared" si="28"/>
        <v>2</v>
      </c>
      <c r="O260">
        <f t="shared" si="29"/>
        <v>0.2</v>
      </c>
    </row>
    <row r="261" spans="1:15">
      <c r="A261" s="10" t="s">
        <v>68</v>
      </c>
      <c r="B261" s="10">
        <v>1100</v>
      </c>
      <c r="C261" s="60">
        <v>3.5500999999999998E-5</v>
      </c>
      <c r="D261" s="11">
        <v>0.34200000000000003</v>
      </c>
      <c r="E261" s="11">
        <v>48.29</v>
      </c>
      <c r="F261" s="11">
        <v>1.85</v>
      </c>
      <c r="G261" s="11">
        <v>0.22</v>
      </c>
      <c r="H261" s="10">
        <v>1</v>
      </c>
      <c r="I261" s="11">
        <f t="shared" si="24"/>
        <v>1.85</v>
      </c>
      <c r="J261" s="11">
        <f t="shared" si="25"/>
        <v>0.22</v>
      </c>
      <c r="K261" s="11">
        <v>0</v>
      </c>
      <c r="L261" s="10">
        <f t="shared" si="26"/>
        <v>4.8858783764999996E-5</v>
      </c>
      <c r="M261">
        <f t="shared" si="27"/>
        <v>0</v>
      </c>
      <c r="N261">
        <f t="shared" si="28"/>
        <v>0</v>
      </c>
      <c r="O261">
        <f t="shared" si="29"/>
        <v>0</v>
      </c>
    </row>
    <row r="262" spans="1:15">
      <c r="A262" s="10" t="s">
        <v>68</v>
      </c>
      <c r="B262" s="10">
        <v>1100</v>
      </c>
      <c r="C262" s="60">
        <v>4.3355310000000001E-2</v>
      </c>
      <c r="D262" s="11">
        <v>0.34200000000000003</v>
      </c>
      <c r="E262" s="11">
        <v>48.29</v>
      </c>
      <c r="F262" s="11">
        <v>1.85</v>
      </c>
      <c r="G262" s="11">
        <v>0.22</v>
      </c>
      <c r="H262" s="10">
        <v>1</v>
      </c>
      <c r="I262" s="11">
        <f t="shared" si="24"/>
        <v>1.85</v>
      </c>
      <c r="J262" s="11">
        <f t="shared" si="25"/>
        <v>0.22</v>
      </c>
      <c r="K262" s="11">
        <v>19.100000000000001</v>
      </c>
      <c r="L262" s="10">
        <f t="shared" si="26"/>
        <v>5.9668395717149998E-2</v>
      </c>
      <c r="M262">
        <f t="shared" si="27"/>
        <v>74</v>
      </c>
      <c r="N262">
        <f t="shared" si="28"/>
        <v>0</v>
      </c>
      <c r="O262">
        <f t="shared" si="29"/>
        <v>0</v>
      </c>
    </row>
    <row r="263" spans="1:15">
      <c r="A263" s="10" t="s">
        <v>68</v>
      </c>
      <c r="B263" s="10">
        <v>6410</v>
      </c>
      <c r="C263" s="60">
        <v>6.2854566000000001E-2</v>
      </c>
      <c r="D263" s="11">
        <v>0.30299999999999999</v>
      </c>
      <c r="E263" s="11">
        <v>48.29</v>
      </c>
      <c r="F263" s="11">
        <v>0</v>
      </c>
      <c r="G263" s="11">
        <v>0</v>
      </c>
      <c r="H263" s="10">
        <v>1</v>
      </c>
      <c r="I263" s="11">
        <f t="shared" si="24"/>
        <v>0</v>
      </c>
      <c r="J263" s="11">
        <f t="shared" si="25"/>
        <v>0</v>
      </c>
      <c r="K263" s="11">
        <v>44.6</v>
      </c>
      <c r="L263" s="10">
        <f t="shared" si="26"/>
        <v>7.6639986551534992E-2</v>
      </c>
      <c r="M263">
        <f t="shared" si="27"/>
        <v>95</v>
      </c>
      <c r="N263">
        <f t="shared" si="28"/>
        <v>0</v>
      </c>
      <c r="O263">
        <f t="shared" si="29"/>
        <v>0</v>
      </c>
    </row>
    <row r="264" spans="1:15">
      <c r="A264" s="10" t="s">
        <v>68</v>
      </c>
      <c r="B264" s="10">
        <v>1100</v>
      </c>
      <c r="C264" s="60">
        <v>7.5393821E-2</v>
      </c>
      <c r="D264" s="11">
        <v>0.34200000000000003</v>
      </c>
      <c r="E264" s="11">
        <v>48.29</v>
      </c>
      <c r="F264" s="11">
        <v>1.85</v>
      </c>
      <c r="G264" s="11">
        <v>0.22</v>
      </c>
      <c r="H264" s="10">
        <v>1</v>
      </c>
      <c r="I264" s="11">
        <f t="shared" si="24"/>
        <v>1.85</v>
      </c>
      <c r="J264" s="11">
        <f t="shared" si="25"/>
        <v>0.22</v>
      </c>
      <c r="K264" s="11">
        <v>130.19999999999999</v>
      </c>
      <c r="L264" s="10">
        <f t="shared" si="26"/>
        <v>0.103761877058565</v>
      </c>
      <c r="M264">
        <f t="shared" si="27"/>
        <v>128</v>
      </c>
      <c r="N264">
        <f t="shared" si="28"/>
        <v>1</v>
      </c>
      <c r="O264">
        <f t="shared" si="29"/>
        <v>0.1</v>
      </c>
    </row>
    <row r="265" spans="1:15">
      <c r="A265" s="10" t="s">
        <v>68</v>
      </c>
      <c r="B265" s="10">
        <v>6410</v>
      </c>
      <c r="C265" s="60">
        <v>3.8628329000000003E-2</v>
      </c>
      <c r="D265" s="11">
        <v>0.30299999999999999</v>
      </c>
      <c r="E265" s="11">
        <v>48.29</v>
      </c>
      <c r="F265" s="11">
        <v>0</v>
      </c>
      <c r="G265" s="11">
        <v>0</v>
      </c>
      <c r="H265" s="10">
        <v>1</v>
      </c>
      <c r="I265" s="11">
        <f t="shared" si="24"/>
        <v>0</v>
      </c>
      <c r="J265" s="11">
        <f t="shared" si="25"/>
        <v>0</v>
      </c>
      <c r="K265" s="11">
        <v>15.1</v>
      </c>
      <c r="L265" s="10">
        <f t="shared" si="26"/>
        <v>4.7100390687102506E-2</v>
      </c>
      <c r="M265">
        <f t="shared" si="27"/>
        <v>58</v>
      </c>
      <c r="N265">
        <f t="shared" si="28"/>
        <v>0</v>
      </c>
      <c r="O265">
        <f t="shared" si="29"/>
        <v>0</v>
      </c>
    </row>
    <row r="266" spans="1:15">
      <c r="A266" s="10" t="s">
        <v>68</v>
      </c>
      <c r="B266" s="10">
        <v>6410</v>
      </c>
      <c r="C266" s="60">
        <v>1.2995889869999999</v>
      </c>
      <c r="D266" s="11">
        <v>0.30299999999999999</v>
      </c>
      <c r="E266" s="11">
        <v>48.29</v>
      </c>
      <c r="F266" s="11">
        <v>0</v>
      </c>
      <c r="G266" s="11">
        <v>0</v>
      </c>
      <c r="H266" s="10">
        <v>1</v>
      </c>
      <c r="I266" s="11">
        <f t="shared" si="24"/>
        <v>0</v>
      </c>
      <c r="J266" s="11">
        <f t="shared" si="25"/>
        <v>0</v>
      </c>
      <c r="K266" s="11">
        <v>508.5</v>
      </c>
      <c r="L266" s="10">
        <f t="shared" si="26"/>
        <v>1.5846180926013071</v>
      </c>
      <c r="M266">
        <f t="shared" si="27"/>
        <v>1955</v>
      </c>
      <c r="N266">
        <f t="shared" si="28"/>
        <v>0</v>
      </c>
      <c r="O266">
        <f t="shared" si="29"/>
        <v>0</v>
      </c>
    </row>
    <row r="267" spans="1:15">
      <c r="A267" s="10" t="s">
        <v>68</v>
      </c>
      <c r="B267" s="10">
        <v>6410</v>
      </c>
      <c r="C267" s="60">
        <v>0.25438811099999997</v>
      </c>
      <c r="D267" s="11">
        <v>0.30299999999999999</v>
      </c>
      <c r="E267" s="11">
        <v>48.29</v>
      </c>
      <c r="F267" s="11">
        <v>0</v>
      </c>
      <c r="G267" s="11">
        <v>0</v>
      </c>
      <c r="H267" s="10">
        <v>1</v>
      </c>
      <c r="I267" s="11">
        <f t="shared" si="24"/>
        <v>0</v>
      </c>
      <c r="J267" s="11">
        <f t="shared" si="25"/>
        <v>0</v>
      </c>
      <c r="K267" s="11">
        <v>99.5</v>
      </c>
      <c r="L267" s="10">
        <f t="shared" si="26"/>
        <v>0.31018114747479747</v>
      </c>
      <c r="M267">
        <f t="shared" si="27"/>
        <v>383</v>
      </c>
      <c r="N267">
        <f t="shared" si="28"/>
        <v>0</v>
      </c>
      <c r="O267">
        <f t="shared" si="29"/>
        <v>0</v>
      </c>
    </row>
    <row r="268" spans="1:15">
      <c r="A268" s="10" t="s">
        <v>68</v>
      </c>
      <c r="B268" s="10">
        <v>6410</v>
      </c>
      <c r="C268" s="60">
        <v>1.6554837999999999E-2</v>
      </c>
      <c r="D268" s="11">
        <v>0.30299999999999999</v>
      </c>
      <c r="E268" s="11">
        <v>48.29</v>
      </c>
      <c r="F268" s="11">
        <v>0</v>
      </c>
      <c r="G268" s="11">
        <v>0</v>
      </c>
      <c r="H268" s="10">
        <v>1</v>
      </c>
      <c r="I268" s="11">
        <f t="shared" si="24"/>
        <v>0</v>
      </c>
      <c r="J268" s="11">
        <f t="shared" si="25"/>
        <v>0</v>
      </c>
      <c r="K268" s="11">
        <v>6.5</v>
      </c>
      <c r="L268" s="10">
        <f t="shared" si="26"/>
        <v>2.0185686457254996E-2</v>
      </c>
      <c r="M268">
        <f t="shared" si="27"/>
        <v>25</v>
      </c>
      <c r="N268">
        <f t="shared" si="28"/>
        <v>0</v>
      </c>
      <c r="O268">
        <f t="shared" si="29"/>
        <v>0</v>
      </c>
    </row>
    <row r="269" spans="1:15">
      <c r="A269" s="10" t="s">
        <v>68</v>
      </c>
      <c r="B269" s="10">
        <v>1610</v>
      </c>
      <c r="C269" s="60">
        <v>0.58814624900000001</v>
      </c>
      <c r="D269" s="11">
        <v>0.30399999999999999</v>
      </c>
      <c r="E269" s="11">
        <v>48.29</v>
      </c>
      <c r="F269" s="11">
        <v>1.18</v>
      </c>
      <c r="G269" s="11">
        <v>0.15</v>
      </c>
      <c r="H269" s="10">
        <v>1</v>
      </c>
      <c r="I269" s="11">
        <f t="shared" si="24"/>
        <v>1.18</v>
      </c>
      <c r="J269" s="11">
        <f t="shared" si="25"/>
        <v>0.15</v>
      </c>
      <c r="K269" s="11">
        <v>706</v>
      </c>
      <c r="L269" s="10">
        <f t="shared" si="26"/>
        <v>0.71950675322665336</v>
      </c>
      <c r="M269">
        <f t="shared" si="27"/>
        <v>887</v>
      </c>
      <c r="N269">
        <f t="shared" si="28"/>
        <v>2</v>
      </c>
      <c r="O269">
        <f t="shared" si="29"/>
        <v>0.3</v>
      </c>
    </row>
    <row r="270" spans="1:15">
      <c r="A270" s="10" t="s">
        <v>68</v>
      </c>
      <c r="B270" s="10">
        <v>6410</v>
      </c>
      <c r="C270" s="60">
        <v>2.0237024999999999E-2</v>
      </c>
      <c r="D270" s="11">
        <v>0.30299999999999999</v>
      </c>
      <c r="E270" s="11">
        <v>48.29</v>
      </c>
      <c r="F270" s="11">
        <v>0</v>
      </c>
      <c r="G270" s="11">
        <v>0</v>
      </c>
      <c r="H270" s="10">
        <v>1</v>
      </c>
      <c r="I270" s="11">
        <f t="shared" si="24"/>
        <v>0</v>
      </c>
      <c r="J270" s="11">
        <f t="shared" si="25"/>
        <v>0</v>
      </c>
      <c r="K270" s="11">
        <v>7.9</v>
      </c>
      <c r="L270" s="10">
        <f t="shared" si="26"/>
        <v>2.4675459915562498E-2</v>
      </c>
      <c r="M270">
        <f t="shared" si="27"/>
        <v>30</v>
      </c>
      <c r="N270">
        <f t="shared" si="28"/>
        <v>0</v>
      </c>
      <c r="O270">
        <f t="shared" si="29"/>
        <v>0</v>
      </c>
    </row>
    <row r="271" spans="1:15">
      <c r="A271" s="10" t="s">
        <v>68</v>
      </c>
      <c r="B271" s="10">
        <v>6210</v>
      </c>
      <c r="C271" s="60">
        <v>2.2977354120000002</v>
      </c>
      <c r="D271" s="11">
        <v>0.30299999999999999</v>
      </c>
      <c r="E271" s="11">
        <v>48.29</v>
      </c>
      <c r="F271" s="11">
        <v>0</v>
      </c>
      <c r="G271" s="11">
        <v>0</v>
      </c>
      <c r="H271" s="10">
        <v>1</v>
      </c>
      <c r="I271" s="11">
        <f t="shared" si="24"/>
        <v>0</v>
      </c>
      <c r="J271" s="11">
        <f t="shared" si="25"/>
        <v>0</v>
      </c>
      <c r="K271" s="11">
        <v>899</v>
      </c>
      <c r="L271" s="10">
        <f t="shared" si="26"/>
        <v>2.8016804868983702</v>
      </c>
      <c r="M271">
        <f t="shared" si="27"/>
        <v>3456</v>
      </c>
      <c r="N271">
        <f t="shared" si="28"/>
        <v>0</v>
      </c>
      <c r="O271">
        <f t="shared" si="29"/>
        <v>0</v>
      </c>
    </row>
    <row r="272" spans="1:15">
      <c r="A272" s="10" t="s">
        <v>68</v>
      </c>
      <c r="B272" s="10">
        <v>1610</v>
      </c>
      <c r="C272" s="60">
        <v>1.0011008E-2</v>
      </c>
      <c r="D272" s="11">
        <v>0.30399999999999999</v>
      </c>
      <c r="E272" s="11">
        <v>48.29</v>
      </c>
      <c r="F272" s="11">
        <v>1.18</v>
      </c>
      <c r="G272" s="11">
        <v>0.15</v>
      </c>
      <c r="H272" s="10">
        <v>1</v>
      </c>
      <c r="I272" s="11">
        <f t="shared" si="24"/>
        <v>1.18</v>
      </c>
      <c r="J272" s="11">
        <f t="shared" si="25"/>
        <v>0.15</v>
      </c>
      <c r="K272" s="11">
        <v>12</v>
      </c>
      <c r="L272" s="10">
        <f t="shared" si="26"/>
        <v>1.2246933266773332E-2</v>
      </c>
      <c r="M272">
        <f t="shared" si="27"/>
        <v>15</v>
      </c>
      <c r="N272">
        <f t="shared" si="28"/>
        <v>0</v>
      </c>
      <c r="O272">
        <f t="shared" si="29"/>
        <v>0</v>
      </c>
    </row>
    <row r="273" spans="1:15">
      <c r="A273" s="10" t="s">
        <v>68</v>
      </c>
      <c r="B273" s="10">
        <v>2120</v>
      </c>
      <c r="C273" s="60">
        <v>0.27392561300000001</v>
      </c>
      <c r="D273" s="11">
        <v>0.41099999999999998</v>
      </c>
      <c r="E273" s="11">
        <v>48.29</v>
      </c>
      <c r="F273" s="11">
        <v>2.52</v>
      </c>
      <c r="G273" s="11">
        <v>0.09</v>
      </c>
      <c r="H273" s="10">
        <v>1</v>
      </c>
      <c r="I273" s="11">
        <f t="shared" si="24"/>
        <v>2.52</v>
      </c>
      <c r="J273" s="11">
        <f t="shared" si="25"/>
        <v>0.09</v>
      </c>
      <c r="K273" s="11">
        <v>444.5</v>
      </c>
      <c r="L273" s="10">
        <f t="shared" si="26"/>
        <v>0.45305447392312242</v>
      </c>
      <c r="M273">
        <f t="shared" si="27"/>
        <v>559</v>
      </c>
      <c r="N273">
        <f t="shared" si="28"/>
        <v>3</v>
      </c>
      <c r="O273">
        <f t="shared" si="29"/>
        <v>0.1</v>
      </c>
    </row>
    <row r="274" spans="1:15">
      <c r="A274" s="10" t="s">
        <v>68</v>
      </c>
      <c r="B274" s="10">
        <v>2120</v>
      </c>
      <c r="C274" s="60">
        <v>4.5431231000000002E-2</v>
      </c>
      <c r="D274" s="11">
        <v>0.41099999999999998</v>
      </c>
      <c r="E274" s="11">
        <v>48.29</v>
      </c>
      <c r="F274" s="11">
        <v>2.52</v>
      </c>
      <c r="G274" s="11">
        <v>0.09</v>
      </c>
      <c r="H274" s="10">
        <v>1</v>
      </c>
      <c r="I274" s="11">
        <f t="shared" si="24"/>
        <v>2.52</v>
      </c>
      <c r="J274" s="11">
        <f t="shared" si="25"/>
        <v>0.09</v>
      </c>
      <c r="K274" s="11">
        <v>73.7</v>
      </c>
      <c r="L274" s="10">
        <f t="shared" si="26"/>
        <v>7.5140189465907489E-2</v>
      </c>
      <c r="M274">
        <f t="shared" si="27"/>
        <v>93</v>
      </c>
      <c r="N274">
        <f t="shared" si="28"/>
        <v>1</v>
      </c>
      <c r="O274">
        <f t="shared" si="29"/>
        <v>0</v>
      </c>
    </row>
    <row r="275" spans="1:15">
      <c r="A275" s="10" t="s">
        <v>68</v>
      </c>
      <c r="B275" s="10">
        <v>1100</v>
      </c>
      <c r="C275" s="60">
        <v>3.7838328959999998</v>
      </c>
      <c r="D275" s="11">
        <v>0.34200000000000003</v>
      </c>
      <c r="E275" s="11">
        <v>48.29</v>
      </c>
      <c r="F275" s="11">
        <v>1.85</v>
      </c>
      <c r="G275" s="11">
        <v>0.22</v>
      </c>
      <c r="H275" s="10">
        <v>1</v>
      </c>
      <c r="I275" s="11">
        <f t="shared" si="24"/>
        <v>1.85</v>
      </c>
      <c r="J275" s="11">
        <f t="shared" si="25"/>
        <v>0.22</v>
      </c>
      <c r="K275" s="11">
        <v>1671</v>
      </c>
      <c r="L275" s="10">
        <f t="shared" si="26"/>
        <v>5.20755678061344</v>
      </c>
      <c r="M275">
        <f t="shared" si="27"/>
        <v>6423</v>
      </c>
      <c r="N275">
        <f t="shared" si="28"/>
        <v>26</v>
      </c>
      <c r="O275">
        <f t="shared" si="29"/>
        <v>3.1</v>
      </c>
    </row>
    <row r="276" spans="1:15">
      <c r="A276" s="10" t="s">
        <v>68</v>
      </c>
      <c r="B276" s="10">
        <v>1100</v>
      </c>
      <c r="C276" s="60">
        <v>8.6778310000000004E-3</v>
      </c>
      <c r="D276" s="11">
        <v>0.34200000000000003</v>
      </c>
      <c r="E276" s="11">
        <v>48.29</v>
      </c>
      <c r="F276" s="11">
        <v>1.85</v>
      </c>
      <c r="G276" s="11">
        <v>0.22</v>
      </c>
      <c r="H276" s="10">
        <v>1</v>
      </c>
      <c r="I276" s="11">
        <f t="shared" si="24"/>
        <v>1.85</v>
      </c>
      <c r="J276" s="11">
        <f t="shared" si="25"/>
        <v>0.22</v>
      </c>
      <c r="K276" s="11">
        <v>3.8</v>
      </c>
      <c r="L276" s="10">
        <f t="shared" si="26"/>
        <v>1.1942995081215E-2</v>
      </c>
      <c r="M276">
        <f t="shared" si="27"/>
        <v>15</v>
      </c>
      <c r="N276">
        <f t="shared" si="28"/>
        <v>0</v>
      </c>
      <c r="O276">
        <f t="shared" si="29"/>
        <v>0</v>
      </c>
    </row>
    <row r="277" spans="1:15">
      <c r="A277" s="10" t="s">
        <v>68</v>
      </c>
      <c r="B277" s="10">
        <v>1100</v>
      </c>
      <c r="C277" s="60">
        <v>8.4069715000000003E-2</v>
      </c>
      <c r="D277" s="11">
        <v>0.34200000000000003</v>
      </c>
      <c r="E277" s="11">
        <v>48.29</v>
      </c>
      <c r="F277" s="11">
        <v>1.85</v>
      </c>
      <c r="G277" s="11">
        <v>0.22</v>
      </c>
      <c r="H277" s="10">
        <v>1</v>
      </c>
      <c r="I277" s="11">
        <f t="shared" si="24"/>
        <v>1.85</v>
      </c>
      <c r="J277" s="11">
        <f t="shared" si="25"/>
        <v>0.22</v>
      </c>
      <c r="K277" s="11">
        <v>37.1</v>
      </c>
      <c r="L277" s="10">
        <f t="shared" si="26"/>
        <v>0.11570220631447502</v>
      </c>
      <c r="M277">
        <f t="shared" si="27"/>
        <v>143</v>
      </c>
      <c r="N277">
        <f t="shared" si="28"/>
        <v>1</v>
      </c>
      <c r="O277">
        <f t="shared" si="29"/>
        <v>0.1</v>
      </c>
    </row>
    <row r="278" spans="1:15">
      <c r="A278" s="10" t="s">
        <v>68</v>
      </c>
      <c r="B278" s="10">
        <v>3300</v>
      </c>
      <c r="C278" s="60">
        <v>1.3196228000000001E-2</v>
      </c>
      <c r="D278" s="11">
        <v>0.4</v>
      </c>
      <c r="E278" s="11">
        <v>48.29</v>
      </c>
      <c r="F278" s="11">
        <v>1.2</v>
      </c>
      <c r="G278" s="11">
        <v>6.4000000000000001E-2</v>
      </c>
      <c r="H278" s="10">
        <v>1</v>
      </c>
      <c r="I278" s="11">
        <f t="shared" si="24"/>
        <v>1.2</v>
      </c>
      <c r="J278" s="11">
        <f t="shared" si="25"/>
        <v>6.4000000000000001E-2</v>
      </c>
      <c r="K278" s="11">
        <v>6.8</v>
      </c>
      <c r="L278" s="10">
        <f t="shared" si="26"/>
        <v>2.1241528337333337E-2</v>
      </c>
      <c r="M278">
        <f t="shared" si="27"/>
        <v>26</v>
      </c>
      <c r="N278">
        <f t="shared" si="28"/>
        <v>0</v>
      </c>
      <c r="O278">
        <f t="shared" si="29"/>
        <v>0</v>
      </c>
    </row>
    <row r="279" spans="1:15">
      <c r="A279" s="10" t="s">
        <v>68</v>
      </c>
      <c r="B279" s="10">
        <v>1100</v>
      </c>
      <c r="C279" s="60">
        <v>3.0737905999999999E-2</v>
      </c>
      <c r="D279" s="11">
        <v>0.34200000000000003</v>
      </c>
      <c r="E279" s="11">
        <v>48.29</v>
      </c>
      <c r="F279" s="11">
        <v>1.85</v>
      </c>
      <c r="G279" s="11">
        <v>0.22</v>
      </c>
      <c r="H279" s="10">
        <v>1</v>
      </c>
      <c r="I279" s="11">
        <f t="shared" si="24"/>
        <v>1.85</v>
      </c>
      <c r="J279" s="11">
        <f t="shared" si="25"/>
        <v>0.22</v>
      </c>
      <c r="K279" s="11">
        <v>21</v>
      </c>
      <c r="L279" s="10">
        <f t="shared" si="26"/>
        <v>4.2303504201089998E-2</v>
      </c>
      <c r="M279">
        <f t="shared" si="27"/>
        <v>52</v>
      </c>
      <c r="N279">
        <f t="shared" si="28"/>
        <v>0</v>
      </c>
      <c r="O279">
        <f t="shared" si="29"/>
        <v>0</v>
      </c>
    </row>
    <row r="280" spans="1:15">
      <c r="A280" s="10" t="s">
        <v>68</v>
      </c>
      <c r="B280" s="10">
        <v>4110</v>
      </c>
      <c r="C280" s="60">
        <v>6.4858060000000002E-3</v>
      </c>
      <c r="D280" s="11">
        <v>0.41299999999999998</v>
      </c>
      <c r="E280" s="11">
        <v>48.29</v>
      </c>
      <c r="F280" s="11">
        <v>0.7</v>
      </c>
      <c r="G280" s="11">
        <v>0.09</v>
      </c>
      <c r="H280" s="10">
        <v>1</v>
      </c>
      <c r="I280" s="11">
        <f t="shared" si="24"/>
        <v>0.7</v>
      </c>
      <c r="J280" s="11">
        <f t="shared" si="25"/>
        <v>0.09</v>
      </c>
      <c r="K280" s="11">
        <v>3.5</v>
      </c>
      <c r="L280" s="10">
        <f t="shared" si="26"/>
        <v>1.0779285260718334E-2</v>
      </c>
      <c r="M280">
        <f t="shared" si="27"/>
        <v>13</v>
      </c>
      <c r="N280">
        <f t="shared" si="28"/>
        <v>0</v>
      </c>
      <c r="O280">
        <f t="shared" si="29"/>
        <v>0</v>
      </c>
    </row>
    <row r="281" spans="1:15">
      <c r="A281" s="10" t="s">
        <v>68</v>
      </c>
      <c r="B281" s="10">
        <v>1100</v>
      </c>
      <c r="C281" s="60">
        <v>4.6254153560000004</v>
      </c>
      <c r="D281" s="11">
        <v>0.34200000000000003</v>
      </c>
      <c r="E281" s="11">
        <v>48.29</v>
      </c>
      <c r="F281" s="11">
        <v>1.85</v>
      </c>
      <c r="G281" s="11">
        <v>0.22</v>
      </c>
      <c r="H281" s="10">
        <v>1</v>
      </c>
      <c r="I281" s="11">
        <f t="shared" si="24"/>
        <v>1.85</v>
      </c>
      <c r="J281" s="11">
        <f t="shared" si="25"/>
        <v>0.22</v>
      </c>
      <c r="K281" s="11">
        <v>2042.7</v>
      </c>
      <c r="L281" s="10">
        <f t="shared" si="26"/>
        <v>6.3657972649253409</v>
      </c>
      <c r="M281">
        <f t="shared" si="27"/>
        <v>7852</v>
      </c>
      <c r="N281">
        <f t="shared" si="28"/>
        <v>32</v>
      </c>
      <c r="O281">
        <f t="shared" si="29"/>
        <v>3.8</v>
      </c>
    </row>
    <row r="282" spans="1:15">
      <c r="A282" s="10" t="s">
        <v>68</v>
      </c>
      <c r="B282" s="10">
        <v>4110</v>
      </c>
      <c r="C282" s="60">
        <v>4.9353089000000003E-2</v>
      </c>
      <c r="D282" s="11">
        <v>0.41299999999999998</v>
      </c>
      <c r="E282" s="11">
        <v>48.29</v>
      </c>
      <c r="F282" s="11">
        <v>0.7</v>
      </c>
      <c r="G282" s="11">
        <v>0.09</v>
      </c>
      <c r="H282" s="10">
        <v>1</v>
      </c>
      <c r="I282" s="11">
        <f t="shared" si="24"/>
        <v>0.7</v>
      </c>
      <c r="J282" s="11">
        <f t="shared" si="25"/>
        <v>0.09</v>
      </c>
      <c r="K282" s="11">
        <v>291</v>
      </c>
      <c r="L282" s="10">
        <f t="shared" si="26"/>
        <v>8.2023887983794161E-2</v>
      </c>
      <c r="M282">
        <f t="shared" si="27"/>
        <v>101</v>
      </c>
      <c r="N282">
        <f t="shared" si="28"/>
        <v>0</v>
      </c>
      <c r="O282">
        <f t="shared" si="29"/>
        <v>0</v>
      </c>
    </row>
    <row r="283" spans="1:15">
      <c r="A283" s="10" t="s">
        <v>68</v>
      </c>
      <c r="B283" s="10">
        <v>4110</v>
      </c>
      <c r="C283" s="60">
        <v>0.92561322499999998</v>
      </c>
      <c r="D283" s="11">
        <v>0.41299999999999998</v>
      </c>
      <c r="E283" s="11">
        <v>48.29</v>
      </c>
      <c r="F283" s="11">
        <v>0.7</v>
      </c>
      <c r="G283" s="11">
        <v>0.09</v>
      </c>
      <c r="H283" s="10">
        <v>1</v>
      </c>
      <c r="I283" s="11">
        <f t="shared" si="24"/>
        <v>0.7</v>
      </c>
      <c r="J283" s="11">
        <f t="shared" si="25"/>
        <v>0.09</v>
      </c>
      <c r="K283" s="11">
        <v>493.6</v>
      </c>
      <c r="L283" s="10">
        <f t="shared" si="26"/>
        <v>1.5383514390298538</v>
      </c>
      <c r="M283">
        <f t="shared" si="27"/>
        <v>1898</v>
      </c>
      <c r="N283">
        <f t="shared" si="28"/>
        <v>3</v>
      </c>
      <c r="O283">
        <f t="shared" si="29"/>
        <v>0.4</v>
      </c>
    </row>
    <row r="284" spans="1:15">
      <c r="A284" s="10" t="s">
        <v>68</v>
      </c>
      <c r="B284" s="10">
        <v>6410</v>
      </c>
      <c r="C284" s="60">
        <v>0.104067674</v>
      </c>
      <c r="D284" s="11">
        <v>0.30299999999999999</v>
      </c>
      <c r="E284" s="11">
        <v>48.29</v>
      </c>
      <c r="F284" s="11">
        <v>0</v>
      </c>
      <c r="G284" s="11">
        <v>0</v>
      </c>
      <c r="H284" s="10">
        <v>1</v>
      </c>
      <c r="I284" s="11">
        <f t="shared" si="24"/>
        <v>0</v>
      </c>
      <c r="J284" s="11">
        <f t="shared" si="25"/>
        <v>0</v>
      </c>
      <c r="K284" s="11">
        <v>40.700000000000003</v>
      </c>
      <c r="L284" s="10">
        <f t="shared" si="26"/>
        <v>0.12689205643086499</v>
      </c>
      <c r="M284">
        <f t="shared" si="27"/>
        <v>157</v>
      </c>
      <c r="N284">
        <f t="shared" si="28"/>
        <v>0</v>
      </c>
      <c r="O284">
        <f t="shared" si="29"/>
        <v>0</v>
      </c>
    </row>
    <row r="285" spans="1:15">
      <c r="A285" s="10" t="s">
        <v>68</v>
      </c>
      <c r="B285" s="10">
        <v>6210</v>
      </c>
      <c r="C285" s="60">
        <v>0.35272635699999999</v>
      </c>
      <c r="D285" s="11">
        <v>0.30299999999999999</v>
      </c>
      <c r="E285" s="11">
        <v>48.29</v>
      </c>
      <c r="F285" s="11">
        <v>0</v>
      </c>
      <c r="G285" s="11">
        <v>0</v>
      </c>
      <c r="H285" s="10">
        <v>1</v>
      </c>
      <c r="I285" s="11">
        <f t="shared" si="24"/>
        <v>0</v>
      </c>
      <c r="J285" s="11">
        <f t="shared" si="25"/>
        <v>0</v>
      </c>
      <c r="K285" s="11">
        <v>138</v>
      </c>
      <c r="L285" s="10">
        <f t="shared" si="26"/>
        <v>0.43008718343313251</v>
      </c>
      <c r="M285">
        <f t="shared" si="27"/>
        <v>531</v>
      </c>
      <c r="N285">
        <f t="shared" si="28"/>
        <v>0</v>
      </c>
      <c r="O285">
        <f t="shared" si="29"/>
        <v>0</v>
      </c>
    </row>
    <row r="286" spans="1:15">
      <c r="A286" s="10" t="s">
        <v>68</v>
      </c>
      <c r="B286" s="10">
        <v>1610</v>
      </c>
      <c r="C286" s="60">
        <v>1.3682751999999999E-2</v>
      </c>
      <c r="D286" s="11">
        <v>0.30399999999999999</v>
      </c>
      <c r="E286" s="11">
        <v>48.29</v>
      </c>
      <c r="F286" s="11">
        <v>1.18</v>
      </c>
      <c r="G286" s="11">
        <v>0.15</v>
      </c>
      <c r="H286" s="10">
        <v>1</v>
      </c>
      <c r="I286" s="11">
        <f t="shared" si="24"/>
        <v>1.18</v>
      </c>
      <c r="J286" s="11">
        <f t="shared" si="25"/>
        <v>0.15</v>
      </c>
      <c r="K286" s="11">
        <v>16.399999999999999</v>
      </c>
      <c r="L286" s="10">
        <f t="shared" si="26"/>
        <v>1.6738749050026664E-2</v>
      </c>
      <c r="M286">
        <f t="shared" si="27"/>
        <v>21</v>
      </c>
      <c r="N286">
        <f t="shared" si="28"/>
        <v>0</v>
      </c>
      <c r="O286">
        <f t="shared" si="29"/>
        <v>0</v>
      </c>
    </row>
    <row r="287" spans="1:15">
      <c r="A287" s="10" t="s">
        <v>68</v>
      </c>
      <c r="B287" s="10">
        <v>6210</v>
      </c>
      <c r="C287" s="60">
        <v>0.269107861</v>
      </c>
      <c r="D287" s="11">
        <v>0.30299999999999999</v>
      </c>
      <c r="E287" s="11">
        <v>48.29</v>
      </c>
      <c r="F287" s="11">
        <v>0</v>
      </c>
      <c r="G287" s="11">
        <v>0</v>
      </c>
      <c r="H287" s="10">
        <v>1</v>
      </c>
      <c r="I287" s="11">
        <f t="shared" si="24"/>
        <v>0</v>
      </c>
      <c r="J287" s="11">
        <f t="shared" si="25"/>
        <v>0</v>
      </c>
      <c r="K287" s="11">
        <v>106.4</v>
      </c>
      <c r="L287" s="10">
        <f t="shared" si="26"/>
        <v>0.32812926984417251</v>
      </c>
      <c r="M287">
        <f t="shared" si="27"/>
        <v>405</v>
      </c>
      <c r="N287">
        <f t="shared" si="28"/>
        <v>0</v>
      </c>
      <c r="O287">
        <f t="shared" si="29"/>
        <v>0</v>
      </c>
    </row>
    <row r="288" spans="1:15">
      <c r="A288" s="10" t="s">
        <v>68</v>
      </c>
      <c r="B288" s="10">
        <v>2120</v>
      </c>
      <c r="C288" s="60">
        <v>4.6119706000000003E-2</v>
      </c>
      <c r="D288" s="11">
        <v>0.41099999999999998</v>
      </c>
      <c r="E288" s="11">
        <v>48.29</v>
      </c>
      <c r="F288" s="11">
        <v>2.52</v>
      </c>
      <c r="G288" s="11">
        <v>0.09</v>
      </c>
      <c r="H288" s="10">
        <v>1</v>
      </c>
      <c r="I288" s="11">
        <f t="shared" si="24"/>
        <v>2.52</v>
      </c>
      <c r="J288" s="11">
        <f t="shared" si="25"/>
        <v>0.09</v>
      </c>
      <c r="K288" s="11">
        <v>74.900000000000006</v>
      </c>
      <c r="L288" s="10">
        <f t="shared" si="26"/>
        <v>7.6278880643844998E-2</v>
      </c>
      <c r="M288">
        <f t="shared" si="27"/>
        <v>94</v>
      </c>
      <c r="N288">
        <f t="shared" si="28"/>
        <v>1</v>
      </c>
      <c r="O288">
        <f t="shared" si="29"/>
        <v>0</v>
      </c>
    </row>
    <row r="289" spans="1:15">
      <c r="A289" s="10" t="s">
        <v>68</v>
      </c>
      <c r="B289" s="10">
        <v>2130</v>
      </c>
      <c r="C289" s="60">
        <v>0.35277899400000001</v>
      </c>
      <c r="D289" s="11">
        <v>0.41099999999999998</v>
      </c>
      <c r="E289" s="11">
        <v>48.29</v>
      </c>
      <c r="F289" s="11">
        <v>2.52</v>
      </c>
      <c r="G289" s="11">
        <v>0.09</v>
      </c>
      <c r="H289" s="10">
        <v>1</v>
      </c>
      <c r="I289" s="11">
        <f t="shared" si="24"/>
        <v>2.52</v>
      </c>
      <c r="J289" s="11">
        <f t="shared" si="25"/>
        <v>0.09</v>
      </c>
      <c r="K289" s="11">
        <v>572.6</v>
      </c>
      <c r="L289" s="10">
        <f t="shared" si="26"/>
        <v>0.58347264349390493</v>
      </c>
      <c r="M289">
        <f t="shared" si="27"/>
        <v>720</v>
      </c>
      <c r="N289">
        <f t="shared" si="28"/>
        <v>4</v>
      </c>
      <c r="O289">
        <f t="shared" si="29"/>
        <v>0.1</v>
      </c>
    </row>
    <row r="290" spans="1:15">
      <c r="A290" s="10" t="s">
        <v>68</v>
      </c>
      <c r="B290" s="10">
        <v>2210</v>
      </c>
      <c r="C290" s="60">
        <v>8.4269328000000004E-2</v>
      </c>
      <c r="D290" s="11">
        <v>0.26800000000000002</v>
      </c>
      <c r="E290" s="11">
        <v>48.29</v>
      </c>
      <c r="F290" s="11">
        <v>1.92</v>
      </c>
      <c r="G290" s="11">
        <v>0.50600000000000001</v>
      </c>
      <c r="H290" s="10">
        <v>1</v>
      </c>
      <c r="I290" s="11">
        <f t="shared" si="24"/>
        <v>1.92</v>
      </c>
      <c r="J290" s="11">
        <f t="shared" si="25"/>
        <v>0.50600000000000001</v>
      </c>
      <c r="K290" s="11">
        <v>110.1</v>
      </c>
      <c r="L290" s="10">
        <f t="shared" si="26"/>
        <v>9.0882503963680014E-2</v>
      </c>
      <c r="M290">
        <f t="shared" si="27"/>
        <v>112</v>
      </c>
      <c r="N290">
        <f t="shared" si="28"/>
        <v>0</v>
      </c>
      <c r="O290">
        <f t="shared" si="29"/>
        <v>0.1</v>
      </c>
    </row>
    <row r="291" spans="1:15">
      <c r="A291" s="10" t="s">
        <v>68</v>
      </c>
      <c r="B291" s="10">
        <v>3200</v>
      </c>
      <c r="C291" s="60">
        <v>0.23907052600000001</v>
      </c>
      <c r="D291" s="11">
        <v>0.4</v>
      </c>
      <c r="E291" s="11">
        <v>48.29</v>
      </c>
      <c r="F291" s="11">
        <v>1.2</v>
      </c>
      <c r="G291" s="11">
        <v>6.4000000000000001E-2</v>
      </c>
      <c r="H291" s="10">
        <v>1</v>
      </c>
      <c r="I291" s="11">
        <f t="shared" si="24"/>
        <v>1.2</v>
      </c>
      <c r="J291" s="11">
        <f t="shared" si="25"/>
        <v>6.4000000000000001E-2</v>
      </c>
      <c r="K291" s="11">
        <v>466.3</v>
      </c>
      <c r="L291" s="10">
        <f t="shared" si="26"/>
        <v>0.38482385668466673</v>
      </c>
      <c r="M291">
        <f t="shared" si="27"/>
        <v>475</v>
      </c>
      <c r="N291">
        <f t="shared" si="28"/>
        <v>1</v>
      </c>
      <c r="O291">
        <f t="shared" si="29"/>
        <v>0.1</v>
      </c>
    </row>
    <row r="292" spans="1:15">
      <c r="A292" s="10" t="s">
        <v>68</v>
      </c>
      <c r="B292" s="10">
        <v>6410</v>
      </c>
      <c r="C292" s="60">
        <v>0.99642936000000004</v>
      </c>
      <c r="D292" s="11">
        <v>0.30299999999999999</v>
      </c>
      <c r="E292" s="11">
        <v>48.29</v>
      </c>
      <c r="F292" s="11">
        <v>0</v>
      </c>
      <c r="G292" s="11">
        <v>0</v>
      </c>
      <c r="H292" s="10">
        <v>1</v>
      </c>
      <c r="I292" s="11">
        <f t="shared" si="24"/>
        <v>0</v>
      </c>
      <c r="J292" s="11">
        <f t="shared" si="25"/>
        <v>0</v>
      </c>
      <c r="K292" s="11">
        <v>389.9</v>
      </c>
      <c r="L292" s="10">
        <f t="shared" si="26"/>
        <v>1.2149687383086001</v>
      </c>
      <c r="M292">
        <f t="shared" si="27"/>
        <v>1499</v>
      </c>
      <c r="N292">
        <f t="shared" si="28"/>
        <v>0</v>
      </c>
      <c r="O292">
        <f t="shared" si="29"/>
        <v>0</v>
      </c>
    </row>
    <row r="293" spans="1:15">
      <c r="A293" s="10" t="s">
        <v>68</v>
      </c>
      <c r="B293" s="10">
        <v>6410</v>
      </c>
      <c r="C293" s="60">
        <v>0.30461180199999999</v>
      </c>
      <c r="D293" s="11">
        <v>0.30299999999999999</v>
      </c>
      <c r="E293" s="11">
        <v>48.29</v>
      </c>
      <c r="F293" s="11">
        <v>0</v>
      </c>
      <c r="G293" s="11">
        <v>0</v>
      </c>
      <c r="H293" s="10">
        <v>1</v>
      </c>
      <c r="I293" s="11">
        <f t="shared" si="24"/>
        <v>0</v>
      </c>
      <c r="J293" s="11">
        <f t="shared" si="25"/>
        <v>0</v>
      </c>
      <c r="K293" s="11">
        <v>119.2</v>
      </c>
      <c r="L293" s="10">
        <f t="shared" si="26"/>
        <v>0.37142002394414497</v>
      </c>
      <c r="M293">
        <f t="shared" si="27"/>
        <v>458</v>
      </c>
      <c r="N293">
        <f t="shared" si="28"/>
        <v>0</v>
      </c>
      <c r="O293">
        <f t="shared" si="29"/>
        <v>0</v>
      </c>
    </row>
    <row r="294" spans="1:15">
      <c r="A294" s="10" t="s">
        <v>68</v>
      </c>
      <c r="B294" s="10">
        <v>6410</v>
      </c>
      <c r="C294" s="60">
        <v>0.55767696099999997</v>
      </c>
      <c r="D294" s="11">
        <v>0.30299999999999999</v>
      </c>
      <c r="E294" s="11">
        <v>48.29</v>
      </c>
      <c r="F294" s="11">
        <v>0</v>
      </c>
      <c r="G294" s="11">
        <v>0</v>
      </c>
      <c r="H294" s="10">
        <v>1</v>
      </c>
      <c r="I294" s="11">
        <f t="shared" si="24"/>
        <v>0</v>
      </c>
      <c r="J294" s="11">
        <f t="shared" si="25"/>
        <v>0</v>
      </c>
      <c r="K294" s="11">
        <v>218.2</v>
      </c>
      <c r="L294" s="10">
        <f t="shared" si="26"/>
        <v>0.6799880662789225</v>
      </c>
      <c r="M294">
        <f t="shared" si="27"/>
        <v>839</v>
      </c>
      <c r="N294">
        <f t="shared" si="28"/>
        <v>0</v>
      </c>
      <c r="O294">
        <f t="shared" si="29"/>
        <v>0</v>
      </c>
    </row>
    <row r="295" spans="1:15">
      <c r="A295" s="10" t="s">
        <v>68</v>
      </c>
      <c r="B295" s="10">
        <v>4110</v>
      </c>
      <c r="C295" s="60">
        <v>1.3260606180000001</v>
      </c>
      <c r="D295" s="11">
        <v>0.41299999999999998</v>
      </c>
      <c r="E295" s="11">
        <v>48.29</v>
      </c>
      <c r="F295" s="11">
        <v>0.7</v>
      </c>
      <c r="G295" s="11">
        <v>0.09</v>
      </c>
      <c r="H295" s="10">
        <v>1</v>
      </c>
      <c r="I295" s="11">
        <f t="shared" si="24"/>
        <v>0.7</v>
      </c>
      <c r="J295" s="11">
        <f t="shared" si="25"/>
        <v>0.09</v>
      </c>
      <c r="K295" s="11">
        <v>707.2</v>
      </c>
      <c r="L295" s="10">
        <f t="shared" si="26"/>
        <v>2.2038873309541547</v>
      </c>
      <c r="M295">
        <f t="shared" si="27"/>
        <v>2718</v>
      </c>
      <c r="N295">
        <f t="shared" si="28"/>
        <v>4</v>
      </c>
      <c r="O295">
        <f t="shared" si="29"/>
        <v>0.5</v>
      </c>
    </row>
    <row r="296" spans="1:15">
      <c r="A296" s="10" t="s">
        <v>68</v>
      </c>
      <c r="B296" s="10">
        <v>1610</v>
      </c>
      <c r="C296" s="60">
        <v>0.16465637899999999</v>
      </c>
      <c r="D296" s="11">
        <v>0.30399999999999999</v>
      </c>
      <c r="E296" s="11">
        <v>48.29</v>
      </c>
      <c r="F296" s="11">
        <v>1.18</v>
      </c>
      <c r="G296" s="11">
        <v>0.15</v>
      </c>
      <c r="H296" s="10">
        <v>1</v>
      </c>
      <c r="I296" s="11">
        <f t="shared" si="24"/>
        <v>1.18</v>
      </c>
      <c r="J296" s="11">
        <f t="shared" si="25"/>
        <v>0.15</v>
      </c>
      <c r="K296" s="11">
        <v>197.6</v>
      </c>
      <c r="L296" s="10">
        <f t="shared" si="26"/>
        <v>0.20143183239505333</v>
      </c>
      <c r="M296">
        <f t="shared" si="27"/>
        <v>248</v>
      </c>
      <c r="N296">
        <f t="shared" si="28"/>
        <v>1</v>
      </c>
      <c r="O296">
        <f t="shared" si="29"/>
        <v>0.1</v>
      </c>
    </row>
    <row r="297" spans="1:15">
      <c r="A297" s="10" t="s">
        <v>68</v>
      </c>
      <c r="B297" s="10">
        <v>2210</v>
      </c>
      <c r="C297" s="60">
        <v>0.35400606000000001</v>
      </c>
      <c r="D297" s="11">
        <v>0.26800000000000002</v>
      </c>
      <c r="E297" s="11">
        <v>48.29</v>
      </c>
      <c r="F297" s="11">
        <v>1.92</v>
      </c>
      <c r="G297" s="11">
        <v>0.50600000000000001</v>
      </c>
      <c r="H297" s="10">
        <v>1</v>
      </c>
      <c r="I297" s="11">
        <f t="shared" si="24"/>
        <v>1.92</v>
      </c>
      <c r="J297" s="11">
        <f t="shared" si="25"/>
        <v>0.50600000000000001</v>
      </c>
      <c r="K297" s="11">
        <v>374.6</v>
      </c>
      <c r="L297" s="10">
        <f t="shared" si="26"/>
        <v>0.38178727556860004</v>
      </c>
      <c r="M297">
        <f t="shared" si="27"/>
        <v>471</v>
      </c>
      <c r="N297">
        <f t="shared" si="28"/>
        <v>2</v>
      </c>
      <c r="O297">
        <f t="shared" si="29"/>
        <v>0.5</v>
      </c>
    </row>
    <row r="298" spans="1:15">
      <c r="A298" s="10" t="s">
        <v>68</v>
      </c>
      <c r="B298" s="10">
        <v>4110</v>
      </c>
      <c r="C298" s="60">
        <v>1.6242941200000001</v>
      </c>
      <c r="D298" s="11">
        <v>0.41299999999999998</v>
      </c>
      <c r="E298" s="11">
        <v>48.29</v>
      </c>
      <c r="F298" s="11">
        <v>0.7</v>
      </c>
      <c r="G298" s="11">
        <v>0.09</v>
      </c>
      <c r="H298" s="10">
        <v>1</v>
      </c>
      <c r="I298" s="11">
        <f t="shared" si="24"/>
        <v>0.7</v>
      </c>
      <c r="J298" s="11">
        <f t="shared" si="25"/>
        <v>0.09</v>
      </c>
      <c r="K298" s="11">
        <v>1338</v>
      </c>
      <c r="L298" s="10">
        <f t="shared" si="26"/>
        <v>2.6995456951360328</v>
      </c>
      <c r="M298">
        <f t="shared" si="27"/>
        <v>3330</v>
      </c>
      <c r="N298">
        <f t="shared" si="28"/>
        <v>5</v>
      </c>
      <c r="O298">
        <f t="shared" si="29"/>
        <v>0.7</v>
      </c>
    </row>
    <row r="299" spans="1:15">
      <c r="A299" s="10" t="s">
        <v>68</v>
      </c>
      <c r="B299" s="10">
        <v>3200</v>
      </c>
      <c r="C299" s="60">
        <v>1.8484600000000001E-4</v>
      </c>
      <c r="D299" s="11">
        <v>0.4</v>
      </c>
      <c r="E299" s="11">
        <v>48.29</v>
      </c>
      <c r="F299" s="11">
        <v>1.2</v>
      </c>
      <c r="G299" s="11">
        <v>6.4000000000000001E-2</v>
      </c>
      <c r="H299" s="10">
        <v>1</v>
      </c>
      <c r="I299" s="11">
        <f t="shared" si="24"/>
        <v>1.2</v>
      </c>
      <c r="J299" s="11">
        <f t="shared" si="25"/>
        <v>6.4000000000000001E-2</v>
      </c>
      <c r="K299" s="11">
        <v>0.4</v>
      </c>
      <c r="L299" s="10">
        <f t="shared" si="26"/>
        <v>2.9754044466666672E-4</v>
      </c>
      <c r="M299">
        <f t="shared" si="27"/>
        <v>0</v>
      </c>
      <c r="N299">
        <f t="shared" si="28"/>
        <v>0</v>
      </c>
      <c r="O299">
        <f t="shared" si="29"/>
        <v>0</v>
      </c>
    </row>
    <row r="300" spans="1:15">
      <c r="A300" s="10" t="s">
        <v>68</v>
      </c>
      <c r="B300" s="10">
        <v>1550</v>
      </c>
      <c r="C300" s="60">
        <v>0.34530904499999998</v>
      </c>
      <c r="D300" s="11">
        <v>0.57699999999999996</v>
      </c>
      <c r="E300" s="11">
        <v>48.29</v>
      </c>
      <c r="F300" s="11">
        <v>1.55</v>
      </c>
      <c r="G300" s="11">
        <v>0.15</v>
      </c>
      <c r="H300" s="10">
        <v>1</v>
      </c>
      <c r="I300" s="11">
        <f t="shared" si="24"/>
        <v>1.55</v>
      </c>
      <c r="J300" s="11">
        <f t="shared" si="25"/>
        <v>0.15</v>
      </c>
      <c r="K300" s="11">
        <v>971.4</v>
      </c>
      <c r="L300" s="10">
        <f t="shared" si="26"/>
        <v>0.80178832273498735</v>
      </c>
      <c r="M300">
        <f t="shared" si="27"/>
        <v>989</v>
      </c>
      <c r="N300">
        <f t="shared" si="28"/>
        <v>3</v>
      </c>
      <c r="O300">
        <f t="shared" si="29"/>
        <v>0.3</v>
      </c>
    </row>
    <row r="301" spans="1:15">
      <c r="A301" s="10" t="s">
        <v>68</v>
      </c>
      <c r="B301" s="10">
        <v>6410</v>
      </c>
      <c r="C301" s="60">
        <v>6.0224173999999998E-2</v>
      </c>
      <c r="D301" s="11">
        <v>0.30299999999999999</v>
      </c>
      <c r="E301" s="11">
        <v>48.29</v>
      </c>
      <c r="F301" s="11">
        <v>0</v>
      </c>
      <c r="G301" s="11">
        <v>0</v>
      </c>
      <c r="H301" s="10">
        <v>1</v>
      </c>
      <c r="I301" s="11">
        <f t="shared" si="24"/>
        <v>0</v>
      </c>
      <c r="J301" s="11">
        <f t="shared" si="25"/>
        <v>0</v>
      </c>
      <c r="K301" s="11">
        <v>23.6</v>
      </c>
      <c r="L301" s="10">
        <f t="shared" si="26"/>
        <v>7.3432690402114989E-2</v>
      </c>
      <c r="M301">
        <f t="shared" si="27"/>
        <v>91</v>
      </c>
      <c r="N301">
        <f t="shared" si="28"/>
        <v>0</v>
      </c>
      <c r="O301">
        <f t="shared" si="29"/>
        <v>0</v>
      </c>
    </row>
    <row r="302" spans="1:15">
      <c r="A302" s="10" t="s">
        <v>68</v>
      </c>
      <c r="B302" s="10">
        <v>6210</v>
      </c>
      <c r="C302" s="60">
        <v>3.4554622E-2</v>
      </c>
      <c r="D302" s="11">
        <v>0.30299999999999999</v>
      </c>
      <c r="E302" s="11">
        <v>48.29</v>
      </c>
      <c r="F302" s="11">
        <v>0</v>
      </c>
      <c r="G302" s="11">
        <v>0</v>
      </c>
      <c r="H302" s="10">
        <v>1</v>
      </c>
      <c r="I302" s="11">
        <f t="shared" si="24"/>
        <v>0</v>
      </c>
      <c r="J302" s="11">
        <f t="shared" si="25"/>
        <v>0</v>
      </c>
      <c r="K302" s="11">
        <v>20.399999999999999</v>
      </c>
      <c r="L302" s="10">
        <f t="shared" si="26"/>
        <v>4.2133228083594994E-2</v>
      </c>
      <c r="M302">
        <f t="shared" si="27"/>
        <v>52</v>
      </c>
      <c r="N302">
        <f t="shared" si="28"/>
        <v>0</v>
      </c>
      <c r="O302">
        <f t="shared" si="29"/>
        <v>0</v>
      </c>
    </row>
    <row r="303" spans="1:15">
      <c r="A303" s="10" t="s">
        <v>68</v>
      </c>
      <c r="B303" s="10">
        <v>6410</v>
      </c>
      <c r="C303" s="60">
        <v>3.067621E-3</v>
      </c>
      <c r="D303" s="11">
        <v>0.30299999999999999</v>
      </c>
      <c r="E303" s="11">
        <v>48.29</v>
      </c>
      <c r="F303" s="11">
        <v>0</v>
      </c>
      <c r="G303" s="11">
        <v>0</v>
      </c>
      <c r="H303" s="10">
        <v>1</v>
      </c>
      <c r="I303" s="11">
        <f t="shared" si="24"/>
        <v>0</v>
      </c>
      <c r="J303" s="11">
        <f t="shared" si="25"/>
        <v>0</v>
      </c>
      <c r="K303" s="11">
        <v>1.2</v>
      </c>
      <c r="L303" s="10">
        <f t="shared" si="26"/>
        <v>3.7404193067724998E-3</v>
      </c>
      <c r="M303">
        <f t="shared" si="27"/>
        <v>5</v>
      </c>
      <c r="N303">
        <f t="shared" si="28"/>
        <v>0</v>
      </c>
      <c r="O303">
        <f t="shared" si="29"/>
        <v>0</v>
      </c>
    </row>
    <row r="304" spans="1:15">
      <c r="A304" s="10" t="s">
        <v>68</v>
      </c>
      <c r="B304" s="10">
        <v>6410</v>
      </c>
      <c r="C304" s="60">
        <v>9.1641947229999996</v>
      </c>
      <c r="D304" s="11">
        <v>0.30299999999999999</v>
      </c>
      <c r="E304" s="11">
        <v>48.29</v>
      </c>
      <c r="F304" s="11">
        <v>0</v>
      </c>
      <c r="G304" s="11">
        <v>0</v>
      </c>
      <c r="H304" s="10">
        <v>1</v>
      </c>
      <c r="I304" s="11">
        <f t="shared" si="24"/>
        <v>0</v>
      </c>
      <c r="J304" s="11">
        <f t="shared" si="25"/>
        <v>0</v>
      </c>
      <c r="K304" s="11">
        <v>13538.6</v>
      </c>
      <c r="L304" s="10">
        <f t="shared" si="26"/>
        <v>11.174108820135167</v>
      </c>
      <c r="M304">
        <f t="shared" si="27"/>
        <v>13783</v>
      </c>
      <c r="N304">
        <f t="shared" si="28"/>
        <v>0</v>
      </c>
      <c r="O304">
        <f t="shared" si="29"/>
        <v>0</v>
      </c>
    </row>
    <row r="305" spans="1:15">
      <c r="A305" s="10" t="s">
        <v>68</v>
      </c>
      <c r="B305" s="10">
        <v>3300</v>
      </c>
      <c r="C305" s="60">
        <v>7.6209930000000004E-3</v>
      </c>
      <c r="D305" s="11">
        <v>0.4</v>
      </c>
      <c r="E305" s="11">
        <v>48.29</v>
      </c>
      <c r="F305" s="11">
        <v>1.2</v>
      </c>
      <c r="G305" s="11">
        <v>6.4000000000000001E-2</v>
      </c>
      <c r="H305" s="10">
        <v>1</v>
      </c>
      <c r="I305" s="11">
        <f t="shared" si="24"/>
        <v>1.2</v>
      </c>
      <c r="J305" s="11">
        <f t="shared" si="25"/>
        <v>6.4000000000000001E-2</v>
      </c>
      <c r="K305" s="11">
        <v>3.9</v>
      </c>
      <c r="L305" s="10">
        <f t="shared" si="26"/>
        <v>1.2267258399000003E-2</v>
      </c>
      <c r="M305">
        <f t="shared" si="27"/>
        <v>15</v>
      </c>
      <c r="N305">
        <f t="shared" si="28"/>
        <v>0</v>
      </c>
      <c r="O305">
        <f t="shared" si="29"/>
        <v>0</v>
      </c>
    </row>
    <row r="306" spans="1:15">
      <c r="A306" s="10" t="s">
        <v>68</v>
      </c>
      <c r="B306" s="10">
        <v>6170</v>
      </c>
      <c r="C306" s="60">
        <v>2.2620923959999999</v>
      </c>
      <c r="D306" s="11">
        <v>0.30299999999999999</v>
      </c>
      <c r="E306" s="11">
        <v>48.29</v>
      </c>
      <c r="F306" s="11">
        <v>0</v>
      </c>
      <c r="G306" s="11">
        <v>0</v>
      </c>
      <c r="H306" s="10">
        <v>1</v>
      </c>
      <c r="I306" s="11">
        <f t="shared" si="24"/>
        <v>0</v>
      </c>
      <c r="J306" s="11">
        <f t="shared" si="25"/>
        <v>0</v>
      </c>
      <c r="K306" s="11">
        <v>2714.8</v>
      </c>
      <c r="L306" s="10">
        <f t="shared" si="26"/>
        <v>2.7582201555217094</v>
      </c>
      <c r="M306">
        <f t="shared" si="27"/>
        <v>3402</v>
      </c>
      <c r="N306">
        <f t="shared" si="28"/>
        <v>0</v>
      </c>
      <c r="O306">
        <f t="shared" si="29"/>
        <v>0</v>
      </c>
    </row>
    <row r="307" spans="1:15">
      <c r="A307" s="10" t="s">
        <v>68</v>
      </c>
      <c r="B307" s="10">
        <v>1550</v>
      </c>
      <c r="C307" s="60">
        <v>8.3777346000000003E-2</v>
      </c>
      <c r="D307" s="11">
        <v>0.57699999999999996</v>
      </c>
      <c r="E307" s="11">
        <v>48.29</v>
      </c>
      <c r="F307" s="11">
        <v>1.55</v>
      </c>
      <c r="G307" s="11">
        <v>0.15</v>
      </c>
      <c r="H307" s="10">
        <v>1</v>
      </c>
      <c r="I307" s="11">
        <f t="shared" si="24"/>
        <v>1.55</v>
      </c>
      <c r="J307" s="11">
        <f t="shared" si="25"/>
        <v>0.15</v>
      </c>
      <c r="K307" s="11">
        <v>235.7</v>
      </c>
      <c r="L307" s="10">
        <f t="shared" si="26"/>
        <v>0.19452631984351498</v>
      </c>
      <c r="M307">
        <f t="shared" si="27"/>
        <v>240</v>
      </c>
      <c r="N307">
        <f t="shared" si="28"/>
        <v>1</v>
      </c>
      <c r="O307">
        <f t="shared" si="29"/>
        <v>0.1</v>
      </c>
    </row>
    <row r="308" spans="1:15">
      <c r="A308" s="10" t="s">
        <v>68</v>
      </c>
      <c r="B308" s="10">
        <v>1550</v>
      </c>
      <c r="C308" s="60">
        <v>5.6633948000000003E-2</v>
      </c>
      <c r="D308" s="11">
        <v>0.57699999999999996</v>
      </c>
      <c r="E308" s="11">
        <v>48.29</v>
      </c>
      <c r="F308" s="11">
        <v>1.55</v>
      </c>
      <c r="G308" s="11">
        <v>0.15</v>
      </c>
      <c r="H308" s="10">
        <v>1</v>
      </c>
      <c r="I308" s="11">
        <f t="shared" si="24"/>
        <v>1.55</v>
      </c>
      <c r="J308" s="11">
        <f t="shared" si="25"/>
        <v>0.15</v>
      </c>
      <c r="K308" s="11">
        <v>159.30000000000001</v>
      </c>
      <c r="L308" s="10">
        <f t="shared" si="26"/>
        <v>0.13150086519390333</v>
      </c>
      <c r="M308">
        <f t="shared" si="27"/>
        <v>162</v>
      </c>
      <c r="N308">
        <f t="shared" si="28"/>
        <v>1</v>
      </c>
      <c r="O308">
        <f t="shared" si="29"/>
        <v>0.1</v>
      </c>
    </row>
    <row r="309" spans="1:15">
      <c r="A309" s="10" t="s">
        <v>68</v>
      </c>
      <c r="B309" s="10">
        <v>3300</v>
      </c>
      <c r="C309" s="60">
        <v>3.4200831479999998</v>
      </c>
      <c r="D309" s="11">
        <v>0.4</v>
      </c>
      <c r="E309" s="11">
        <v>48.29</v>
      </c>
      <c r="F309" s="11">
        <v>1.2</v>
      </c>
      <c r="G309" s="11">
        <v>6.4000000000000001E-2</v>
      </c>
      <c r="H309" s="10">
        <v>1</v>
      </c>
      <c r="I309" s="11">
        <f t="shared" si="24"/>
        <v>1.2</v>
      </c>
      <c r="J309" s="11">
        <f t="shared" si="25"/>
        <v>6.4000000000000001E-2</v>
      </c>
      <c r="K309" s="11">
        <v>1766.5</v>
      </c>
      <c r="L309" s="10">
        <f t="shared" si="26"/>
        <v>5.5051938405640009</v>
      </c>
      <c r="M309">
        <f t="shared" si="27"/>
        <v>6791</v>
      </c>
      <c r="N309">
        <f t="shared" si="28"/>
        <v>18</v>
      </c>
      <c r="O309">
        <f t="shared" si="29"/>
        <v>1</v>
      </c>
    </row>
    <row r="310" spans="1:15">
      <c r="A310" s="10" t="s">
        <v>68</v>
      </c>
      <c r="B310" s="10">
        <v>3300</v>
      </c>
      <c r="C310" s="60">
        <v>6.7025064999999995E-2</v>
      </c>
      <c r="D310" s="11">
        <v>0.4</v>
      </c>
      <c r="E310" s="11">
        <v>48.29</v>
      </c>
      <c r="F310" s="11">
        <v>1.2</v>
      </c>
      <c r="G310" s="11">
        <v>6.4000000000000001E-2</v>
      </c>
      <c r="H310" s="10">
        <v>1</v>
      </c>
      <c r="I310" s="11">
        <f t="shared" si="24"/>
        <v>1.2</v>
      </c>
      <c r="J310" s="11">
        <f t="shared" si="25"/>
        <v>6.4000000000000001E-2</v>
      </c>
      <c r="K310" s="11">
        <v>34.6</v>
      </c>
      <c r="L310" s="10">
        <f t="shared" si="26"/>
        <v>0.10788801296166667</v>
      </c>
      <c r="M310">
        <f t="shared" si="27"/>
        <v>133</v>
      </c>
      <c r="N310">
        <f t="shared" si="28"/>
        <v>0</v>
      </c>
      <c r="O310">
        <f t="shared" si="29"/>
        <v>0</v>
      </c>
    </row>
    <row r="311" spans="1:15">
      <c r="A311" s="10" t="s">
        <v>68</v>
      </c>
      <c r="B311" s="10">
        <v>4110</v>
      </c>
      <c r="C311" s="60">
        <v>0.69586971600000003</v>
      </c>
      <c r="D311" s="11">
        <v>0.41299999999999998</v>
      </c>
      <c r="E311" s="11">
        <v>48.29</v>
      </c>
      <c r="F311" s="11">
        <v>0.7</v>
      </c>
      <c r="G311" s="11">
        <v>0.09</v>
      </c>
      <c r="H311" s="10">
        <v>1</v>
      </c>
      <c r="I311" s="11">
        <f t="shared" si="24"/>
        <v>0.7</v>
      </c>
      <c r="J311" s="11">
        <f t="shared" si="25"/>
        <v>0.09</v>
      </c>
      <c r="K311" s="11">
        <v>371.1</v>
      </c>
      <c r="L311" s="10">
        <f t="shared" si="26"/>
        <v>1.1565221304891098</v>
      </c>
      <c r="M311">
        <f t="shared" si="27"/>
        <v>1427</v>
      </c>
      <c r="N311">
        <f t="shared" si="28"/>
        <v>2</v>
      </c>
      <c r="O311">
        <f t="shared" si="29"/>
        <v>0.3</v>
      </c>
    </row>
    <row r="312" spans="1:15">
      <c r="A312" s="10" t="s">
        <v>68</v>
      </c>
      <c r="B312" s="10">
        <v>1100</v>
      </c>
      <c r="C312" s="60">
        <v>1.669637633</v>
      </c>
      <c r="D312" s="11">
        <v>0.34200000000000003</v>
      </c>
      <c r="E312" s="11">
        <v>48.29</v>
      </c>
      <c r="F312" s="11">
        <v>1.85</v>
      </c>
      <c r="G312" s="11">
        <v>0.22</v>
      </c>
      <c r="H312" s="10">
        <v>1</v>
      </c>
      <c r="I312" s="11">
        <f t="shared" si="24"/>
        <v>1.85</v>
      </c>
      <c r="J312" s="11">
        <f t="shared" si="25"/>
        <v>0.22</v>
      </c>
      <c r="K312" s="11">
        <v>737.3</v>
      </c>
      <c r="L312" s="10">
        <f t="shared" si="26"/>
        <v>2.2978638369807451</v>
      </c>
      <c r="M312">
        <f t="shared" si="27"/>
        <v>2834</v>
      </c>
      <c r="N312">
        <f t="shared" si="28"/>
        <v>12</v>
      </c>
      <c r="O312">
        <f t="shared" si="29"/>
        <v>1.4</v>
      </c>
    </row>
    <row r="313" spans="1:15">
      <c r="A313" s="10" t="s">
        <v>68</v>
      </c>
      <c r="B313" s="10">
        <v>6410</v>
      </c>
      <c r="C313" s="60">
        <v>1.150974172</v>
      </c>
      <c r="D313" s="11">
        <v>0.30299999999999999</v>
      </c>
      <c r="E313" s="11">
        <v>48.29</v>
      </c>
      <c r="F313" s="11">
        <v>0</v>
      </c>
      <c r="G313" s="11">
        <v>0</v>
      </c>
      <c r="H313" s="10">
        <v>1</v>
      </c>
      <c r="I313" s="11">
        <f t="shared" si="24"/>
        <v>0</v>
      </c>
      <c r="J313" s="11">
        <f t="shared" si="25"/>
        <v>0</v>
      </c>
      <c r="K313" s="11">
        <v>450.3</v>
      </c>
      <c r="L313" s="10">
        <f t="shared" si="26"/>
        <v>1.40340870483847</v>
      </c>
      <c r="M313">
        <f t="shared" si="27"/>
        <v>1731</v>
      </c>
      <c r="N313">
        <f t="shared" si="28"/>
        <v>0</v>
      </c>
      <c r="O313">
        <f t="shared" si="29"/>
        <v>0</v>
      </c>
    </row>
    <row r="314" spans="1:15">
      <c r="A314" s="10" t="s">
        <v>68</v>
      </c>
      <c r="B314" s="10">
        <v>6410</v>
      </c>
      <c r="C314" s="60">
        <v>7.1686848999999997E-2</v>
      </c>
      <c r="D314" s="11">
        <v>0.30299999999999999</v>
      </c>
      <c r="E314" s="11">
        <v>48.29</v>
      </c>
      <c r="F314" s="11">
        <v>0</v>
      </c>
      <c r="G314" s="11">
        <v>0</v>
      </c>
      <c r="H314" s="10">
        <v>1</v>
      </c>
      <c r="I314" s="11">
        <f t="shared" si="24"/>
        <v>0</v>
      </c>
      <c r="J314" s="11">
        <f t="shared" si="25"/>
        <v>0</v>
      </c>
      <c r="K314" s="11">
        <v>28</v>
      </c>
      <c r="L314" s="10">
        <f t="shared" si="26"/>
        <v>8.7409387939802505E-2</v>
      </c>
      <c r="M314">
        <f t="shared" si="27"/>
        <v>108</v>
      </c>
      <c r="N314">
        <f t="shared" si="28"/>
        <v>0</v>
      </c>
      <c r="O314">
        <f t="shared" si="29"/>
        <v>0</v>
      </c>
    </row>
    <row r="315" spans="1:15">
      <c r="A315" s="10" t="s">
        <v>68</v>
      </c>
      <c r="B315" s="10">
        <v>1100</v>
      </c>
      <c r="C315" s="60">
        <v>2.2719313000000001E-2</v>
      </c>
      <c r="D315" s="11">
        <v>0.34200000000000003</v>
      </c>
      <c r="E315" s="11">
        <v>48.29</v>
      </c>
      <c r="F315" s="11">
        <v>1.85</v>
      </c>
      <c r="G315" s="11">
        <v>0.22</v>
      </c>
      <c r="H315" s="10">
        <v>1</v>
      </c>
      <c r="I315" s="11">
        <f t="shared" si="24"/>
        <v>1.85</v>
      </c>
      <c r="J315" s="11">
        <f t="shared" si="25"/>
        <v>0.22</v>
      </c>
      <c r="K315" s="11">
        <v>10</v>
      </c>
      <c r="L315" s="10">
        <f t="shared" si="26"/>
        <v>3.1267795305945E-2</v>
      </c>
      <c r="M315">
        <f t="shared" si="27"/>
        <v>39</v>
      </c>
      <c r="N315">
        <f t="shared" si="28"/>
        <v>0</v>
      </c>
      <c r="O315">
        <f t="shared" si="29"/>
        <v>0</v>
      </c>
    </row>
    <row r="316" spans="1:15">
      <c r="A316" s="10" t="s">
        <v>68</v>
      </c>
      <c r="B316" s="10">
        <v>1550</v>
      </c>
      <c r="C316" s="60">
        <v>0.110002534</v>
      </c>
      <c r="D316" s="11">
        <v>0.57699999999999996</v>
      </c>
      <c r="E316" s="11">
        <v>48.29</v>
      </c>
      <c r="F316" s="11">
        <v>1.55</v>
      </c>
      <c r="G316" s="11">
        <v>0.15</v>
      </c>
      <c r="H316" s="10">
        <v>1</v>
      </c>
      <c r="I316" s="11">
        <f t="shared" si="24"/>
        <v>1.55</v>
      </c>
      <c r="J316" s="11">
        <f t="shared" si="25"/>
        <v>0.15</v>
      </c>
      <c r="K316" s="11">
        <v>250.6</v>
      </c>
      <c r="L316" s="10">
        <f t="shared" si="26"/>
        <v>0.25541974213985164</v>
      </c>
      <c r="M316">
        <f t="shared" si="27"/>
        <v>315</v>
      </c>
      <c r="N316">
        <f t="shared" si="28"/>
        <v>1</v>
      </c>
      <c r="O316">
        <f t="shared" si="29"/>
        <v>0.1</v>
      </c>
    </row>
    <row r="317" spans="1:15">
      <c r="A317" s="10" t="s">
        <v>68</v>
      </c>
      <c r="B317" s="10">
        <v>4110</v>
      </c>
      <c r="C317" s="60">
        <v>0.91927618300000002</v>
      </c>
      <c r="D317" s="11">
        <v>0.41299999999999998</v>
      </c>
      <c r="E317" s="11">
        <v>48.29</v>
      </c>
      <c r="F317" s="11">
        <v>0.7</v>
      </c>
      <c r="G317" s="11">
        <v>0.09</v>
      </c>
      <c r="H317" s="10">
        <v>1</v>
      </c>
      <c r="I317" s="11">
        <f t="shared" si="24"/>
        <v>0.7</v>
      </c>
      <c r="J317" s="11">
        <f t="shared" si="25"/>
        <v>0.09</v>
      </c>
      <c r="K317" s="11">
        <v>490.2</v>
      </c>
      <c r="L317" s="10">
        <f t="shared" si="26"/>
        <v>1.5278193966858256</v>
      </c>
      <c r="M317">
        <f t="shared" si="27"/>
        <v>1885</v>
      </c>
      <c r="N317">
        <f t="shared" si="28"/>
        <v>3</v>
      </c>
      <c r="O317">
        <f t="shared" si="29"/>
        <v>0.4</v>
      </c>
    </row>
    <row r="318" spans="1:15">
      <c r="A318" s="10" t="s">
        <v>68</v>
      </c>
      <c r="B318" s="10">
        <v>4110</v>
      </c>
      <c r="C318" s="60">
        <v>74.522158082000004</v>
      </c>
      <c r="D318" s="11">
        <v>0.41299999999999998</v>
      </c>
      <c r="E318" s="11">
        <v>48.29</v>
      </c>
      <c r="F318" s="11">
        <v>0.7</v>
      </c>
      <c r="G318" s="11">
        <v>0.09</v>
      </c>
      <c r="H318" s="10">
        <v>1</v>
      </c>
      <c r="I318" s="11">
        <f t="shared" si="24"/>
        <v>0.7</v>
      </c>
      <c r="J318" s="11">
        <f t="shared" si="25"/>
        <v>0.09</v>
      </c>
      <c r="K318" s="11">
        <v>235313.6</v>
      </c>
      <c r="L318" s="10">
        <f t="shared" si="26"/>
        <v>123.85439839092076</v>
      </c>
      <c r="M318">
        <f t="shared" si="27"/>
        <v>152772</v>
      </c>
      <c r="N318">
        <f t="shared" si="28"/>
        <v>236</v>
      </c>
      <c r="O318">
        <f t="shared" si="29"/>
        <v>30.3</v>
      </c>
    </row>
    <row r="319" spans="1:15">
      <c r="A319" s="10" t="s">
        <v>68</v>
      </c>
      <c r="B319" s="10">
        <v>6410</v>
      </c>
      <c r="C319" s="60">
        <v>0.149034371</v>
      </c>
      <c r="D319" s="11">
        <v>0.30299999999999999</v>
      </c>
      <c r="E319" s="11">
        <v>48.29</v>
      </c>
      <c r="F319" s="11">
        <v>0</v>
      </c>
      <c r="G319" s="11">
        <v>0</v>
      </c>
      <c r="H319" s="10">
        <v>1</v>
      </c>
      <c r="I319" s="11">
        <f t="shared" si="24"/>
        <v>0</v>
      </c>
      <c r="J319" s="11">
        <f t="shared" si="25"/>
        <v>0</v>
      </c>
      <c r="K319" s="11">
        <v>58.3</v>
      </c>
      <c r="L319" s="10">
        <f t="shared" si="26"/>
        <v>0.1817209618336475</v>
      </c>
      <c r="M319">
        <f t="shared" si="27"/>
        <v>224</v>
      </c>
      <c r="N319">
        <f t="shared" si="28"/>
        <v>0</v>
      </c>
      <c r="O319">
        <f t="shared" si="29"/>
        <v>0</v>
      </c>
    </row>
    <row r="320" spans="1:15">
      <c r="A320" s="10" t="s">
        <v>68</v>
      </c>
      <c r="B320" s="10">
        <v>1660</v>
      </c>
      <c r="C320" s="60">
        <v>0.48513361999999999</v>
      </c>
      <c r="D320" s="11">
        <v>0.183</v>
      </c>
      <c r="E320" s="11">
        <v>48.29</v>
      </c>
      <c r="F320" s="11">
        <v>0.6</v>
      </c>
      <c r="G320" s="11">
        <v>0.11</v>
      </c>
      <c r="H320" s="10">
        <v>1</v>
      </c>
      <c r="I320" s="11">
        <f t="shared" si="24"/>
        <v>0.6</v>
      </c>
      <c r="J320" s="11">
        <f t="shared" si="25"/>
        <v>0.11</v>
      </c>
      <c r="K320" s="11">
        <v>432.9</v>
      </c>
      <c r="L320" s="10">
        <f t="shared" si="26"/>
        <v>0.35726331327444999</v>
      </c>
      <c r="M320">
        <f t="shared" si="27"/>
        <v>441</v>
      </c>
      <c r="N320">
        <f t="shared" si="28"/>
        <v>1</v>
      </c>
      <c r="O320">
        <f t="shared" si="29"/>
        <v>0.1</v>
      </c>
    </row>
    <row r="321" spans="1:15">
      <c r="A321" s="10" t="s">
        <v>68</v>
      </c>
      <c r="B321" s="10">
        <v>1550</v>
      </c>
      <c r="C321" s="60">
        <v>2.6377156890000002</v>
      </c>
      <c r="D321" s="11">
        <v>0.57699999999999996</v>
      </c>
      <c r="E321" s="11">
        <v>48.29</v>
      </c>
      <c r="F321" s="11">
        <v>1.55</v>
      </c>
      <c r="G321" s="11">
        <v>0.15</v>
      </c>
      <c r="H321" s="10">
        <v>1</v>
      </c>
      <c r="I321" s="11">
        <f t="shared" si="24"/>
        <v>1.55</v>
      </c>
      <c r="J321" s="11">
        <f t="shared" si="25"/>
        <v>0.15</v>
      </c>
      <c r="K321" s="11">
        <v>6009.7</v>
      </c>
      <c r="L321" s="10">
        <f t="shared" si="26"/>
        <v>6.1246285573986974</v>
      </c>
      <c r="M321">
        <f t="shared" si="27"/>
        <v>7555</v>
      </c>
      <c r="N321">
        <f t="shared" si="28"/>
        <v>26</v>
      </c>
      <c r="O321">
        <f t="shared" si="29"/>
        <v>2.5</v>
      </c>
    </row>
    <row r="322" spans="1:15">
      <c r="A322" s="10" t="s">
        <v>68</v>
      </c>
      <c r="B322" s="10">
        <v>1100</v>
      </c>
      <c r="C322" s="60">
        <v>1.3088872E-2</v>
      </c>
      <c r="D322" s="11">
        <v>0.34200000000000003</v>
      </c>
      <c r="E322" s="11">
        <v>48.29</v>
      </c>
      <c r="F322" s="11">
        <v>1.85</v>
      </c>
      <c r="G322" s="11">
        <v>0.22</v>
      </c>
      <c r="H322" s="10">
        <v>1</v>
      </c>
      <c r="I322" s="11">
        <f t="shared" si="24"/>
        <v>1.85</v>
      </c>
      <c r="J322" s="11">
        <f t="shared" si="25"/>
        <v>0.22</v>
      </c>
      <c r="K322" s="11">
        <v>5.8</v>
      </c>
      <c r="L322" s="10">
        <f t="shared" si="26"/>
        <v>1.801375642308E-2</v>
      </c>
      <c r="M322">
        <f t="shared" si="27"/>
        <v>22</v>
      </c>
      <c r="N322">
        <f t="shared" si="28"/>
        <v>0</v>
      </c>
      <c r="O322">
        <f t="shared" si="29"/>
        <v>0</v>
      </c>
    </row>
    <row r="323" spans="1:15">
      <c r="A323" s="10" t="s">
        <v>68</v>
      </c>
      <c r="B323" s="10">
        <v>2210</v>
      </c>
      <c r="C323" s="60">
        <v>23.352508309000001</v>
      </c>
      <c r="D323" s="11">
        <v>0.26800000000000002</v>
      </c>
      <c r="E323" s="11">
        <v>48.29</v>
      </c>
      <c r="F323" s="11">
        <v>1.92</v>
      </c>
      <c r="G323" s="11">
        <v>0.50600000000000001</v>
      </c>
      <c r="H323" s="10">
        <v>1</v>
      </c>
      <c r="I323" s="11">
        <f t="shared" ref="I323:I386" si="30">F323</f>
        <v>1.92</v>
      </c>
      <c r="J323" s="11">
        <f t="shared" ref="J323:J386" si="31">G323</f>
        <v>0.50600000000000001</v>
      </c>
      <c r="K323" s="11">
        <v>24712.400000000001</v>
      </c>
      <c r="L323" s="10">
        <f t="shared" ref="L323:L386" si="32">E323*D323*C323/12</f>
        <v>25.185135319395958</v>
      </c>
      <c r="M323">
        <f t="shared" ref="M323:M386" si="33">ROUND(E323*D323*C323*102.79,0)</f>
        <v>31065</v>
      </c>
      <c r="N323">
        <f t="shared" ref="N323:N386" si="34">ROUND(I323*M323*0.002205,0)</f>
        <v>132</v>
      </c>
      <c r="O323">
        <f t="shared" ref="O323:O386" si="35">ROUND(J323*M323*0.002205,1)</f>
        <v>34.700000000000003</v>
      </c>
    </row>
    <row r="324" spans="1:15">
      <c r="A324" s="10" t="s">
        <v>68</v>
      </c>
      <c r="B324" s="10">
        <v>1100</v>
      </c>
      <c r="C324" s="60">
        <v>0.63890002700000004</v>
      </c>
      <c r="D324" s="11">
        <v>0.34200000000000003</v>
      </c>
      <c r="E324" s="11">
        <v>48.29</v>
      </c>
      <c r="F324" s="11">
        <v>1.85</v>
      </c>
      <c r="G324" s="11">
        <v>0.22</v>
      </c>
      <c r="H324" s="10">
        <v>1</v>
      </c>
      <c r="I324" s="11">
        <f t="shared" si="30"/>
        <v>1.85</v>
      </c>
      <c r="J324" s="11">
        <f t="shared" si="31"/>
        <v>0.22</v>
      </c>
      <c r="K324" s="11">
        <v>282.10000000000002</v>
      </c>
      <c r="L324" s="10">
        <f t="shared" si="32"/>
        <v>0.87929574565915514</v>
      </c>
      <c r="M324">
        <f t="shared" si="33"/>
        <v>1085</v>
      </c>
      <c r="N324">
        <f t="shared" si="34"/>
        <v>4</v>
      </c>
      <c r="O324">
        <f t="shared" si="35"/>
        <v>0.5</v>
      </c>
    </row>
    <row r="325" spans="1:15">
      <c r="A325" s="10" t="s">
        <v>68</v>
      </c>
      <c r="B325" s="10">
        <v>4110</v>
      </c>
      <c r="C325" s="60">
        <v>2.7498912130000002</v>
      </c>
      <c r="D325" s="11">
        <v>0.41299999999999998</v>
      </c>
      <c r="E325" s="11">
        <v>48.29</v>
      </c>
      <c r="F325" s="11">
        <v>0.7</v>
      </c>
      <c r="G325" s="11">
        <v>0.09</v>
      </c>
      <c r="H325" s="10">
        <v>1</v>
      </c>
      <c r="I325" s="11">
        <f t="shared" si="30"/>
        <v>0.7</v>
      </c>
      <c r="J325" s="11">
        <f t="shared" si="31"/>
        <v>0.09</v>
      </c>
      <c r="K325" s="11">
        <v>1466.5</v>
      </c>
      <c r="L325" s="10">
        <f t="shared" si="32"/>
        <v>4.5702664897577501</v>
      </c>
      <c r="M325">
        <f t="shared" si="33"/>
        <v>5637</v>
      </c>
      <c r="N325">
        <f t="shared" si="34"/>
        <v>9</v>
      </c>
      <c r="O325">
        <f t="shared" si="35"/>
        <v>1.1000000000000001</v>
      </c>
    </row>
    <row r="326" spans="1:15">
      <c r="A326" s="10" t="s">
        <v>68</v>
      </c>
      <c r="B326" s="10">
        <v>1100</v>
      </c>
      <c r="C326" s="60">
        <v>5.4042437999999998E-2</v>
      </c>
      <c r="D326" s="11">
        <v>0.34200000000000003</v>
      </c>
      <c r="E326" s="11">
        <v>48.29</v>
      </c>
      <c r="F326" s="11">
        <v>1.85</v>
      </c>
      <c r="G326" s="11">
        <v>0.22</v>
      </c>
      <c r="H326" s="10">
        <v>1</v>
      </c>
      <c r="I326" s="11">
        <f t="shared" si="30"/>
        <v>1.85</v>
      </c>
      <c r="J326" s="11">
        <f t="shared" si="31"/>
        <v>0.22</v>
      </c>
      <c r="K326" s="11">
        <v>23.9</v>
      </c>
      <c r="L326" s="10">
        <f t="shared" si="32"/>
        <v>7.4376715934069998E-2</v>
      </c>
      <c r="M326">
        <f t="shared" si="33"/>
        <v>92</v>
      </c>
      <c r="N326">
        <f t="shared" si="34"/>
        <v>0</v>
      </c>
      <c r="O326">
        <f t="shared" si="35"/>
        <v>0</v>
      </c>
    </row>
    <row r="327" spans="1:15">
      <c r="A327" s="10" t="s">
        <v>68</v>
      </c>
      <c r="B327" s="10">
        <v>2210</v>
      </c>
      <c r="C327" s="60">
        <v>2.3401578060000001</v>
      </c>
      <c r="D327" s="11">
        <v>0.26800000000000002</v>
      </c>
      <c r="E327" s="11">
        <v>48.29</v>
      </c>
      <c r="F327" s="11">
        <v>1.92</v>
      </c>
      <c r="G327" s="11">
        <v>0.50600000000000001</v>
      </c>
      <c r="H327" s="10">
        <v>1</v>
      </c>
      <c r="I327" s="11">
        <f t="shared" si="30"/>
        <v>1.92</v>
      </c>
      <c r="J327" s="11">
        <f t="shared" si="31"/>
        <v>0.50600000000000001</v>
      </c>
      <c r="K327" s="11">
        <v>2476.5</v>
      </c>
      <c r="L327" s="10">
        <f t="shared" si="32"/>
        <v>2.5238055900888603</v>
      </c>
      <c r="M327">
        <f t="shared" si="33"/>
        <v>3113</v>
      </c>
      <c r="N327">
        <f t="shared" si="34"/>
        <v>13</v>
      </c>
      <c r="O327">
        <f t="shared" si="35"/>
        <v>3.5</v>
      </c>
    </row>
    <row r="328" spans="1:15">
      <c r="A328" s="10" t="s">
        <v>68</v>
      </c>
      <c r="B328" s="10">
        <v>1610</v>
      </c>
      <c r="C328" s="60">
        <v>3.7887786E-2</v>
      </c>
      <c r="D328" s="11">
        <v>0.30399999999999999</v>
      </c>
      <c r="E328" s="11">
        <v>48.29</v>
      </c>
      <c r="F328" s="11">
        <v>1.18</v>
      </c>
      <c r="G328" s="11">
        <v>0.15</v>
      </c>
      <c r="H328" s="10">
        <v>1</v>
      </c>
      <c r="I328" s="11">
        <f t="shared" si="30"/>
        <v>1.18</v>
      </c>
      <c r="J328" s="11">
        <f t="shared" si="31"/>
        <v>0.15</v>
      </c>
      <c r="K328" s="11">
        <v>45.5</v>
      </c>
      <c r="L328" s="10">
        <f t="shared" si="32"/>
        <v>4.6349896710480003E-2</v>
      </c>
      <c r="M328">
        <f t="shared" si="33"/>
        <v>57</v>
      </c>
      <c r="N328">
        <f t="shared" si="34"/>
        <v>0</v>
      </c>
      <c r="O328">
        <f t="shared" si="35"/>
        <v>0</v>
      </c>
    </row>
    <row r="329" spans="1:15">
      <c r="A329" s="10" t="s">
        <v>68</v>
      </c>
      <c r="B329" s="10">
        <v>2130</v>
      </c>
      <c r="C329" s="60">
        <v>6.2656899000000002E-2</v>
      </c>
      <c r="D329" s="11">
        <v>0.41099999999999998</v>
      </c>
      <c r="E329" s="11">
        <v>48.29</v>
      </c>
      <c r="F329" s="11">
        <v>2.52</v>
      </c>
      <c r="G329" s="11">
        <v>0.09</v>
      </c>
      <c r="H329" s="10">
        <v>1</v>
      </c>
      <c r="I329" s="11">
        <f t="shared" si="30"/>
        <v>2.52</v>
      </c>
      <c r="J329" s="11">
        <f t="shared" si="31"/>
        <v>0.09</v>
      </c>
      <c r="K329" s="11">
        <v>101.7</v>
      </c>
      <c r="L329" s="10">
        <f t="shared" si="32"/>
        <v>0.1036302816053175</v>
      </c>
      <c r="M329">
        <f t="shared" si="33"/>
        <v>128</v>
      </c>
      <c r="N329">
        <f t="shared" si="34"/>
        <v>1</v>
      </c>
      <c r="O329">
        <f t="shared" si="35"/>
        <v>0</v>
      </c>
    </row>
    <row r="330" spans="1:15">
      <c r="A330" s="10" t="s">
        <v>68</v>
      </c>
      <c r="B330" s="10">
        <v>1550</v>
      </c>
      <c r="C330" s="60">
        <v>0.10084578900000001</v>
      </c>
      <c r="D330" s="11">
        <v>0.57699999999999996</v>
      </c>
      <c r="E330" s="11">
        <v>48.29</v>
      </c>
      <c r="F330" s="11">
        <v>1.55</v>
      </c>
      <c r="G330" s="11">
        <v>0.15</v>
      </c>
      <c r="H330" s="10">
        <v>1</v>
      </c>
      <c r="I330" s="11">
        <f t="shared" si="30"/>
        <v>1.55</v>
      </c>
      <c r="J330" s="11">
        <f t="shared" si="31"/>
        <v>0.15</v>
      </c>
      <c r="K330" s="11">
        <v>283.7</v>
      </c>
      <c r="L330" s="10">
        <f t="shared" si="32"/>
        <v>0.23415829150144749</v>
      </c>
      <c r="M330">
        <f t="shared" si="33"/>
        <v>289</v>
      </c>
      <c r="N330">
        <f t="shared" si="34"/>
        <v>1</v>
      </c>
      <c r="O330">
        <f t="shared" si="35"/>
        <v>0.1</v>
      </c>
    </row>
    <row r="331" spans="1:15">
      <c r="A331" s="10" t="s">
        <v>68</v>
      </c>
      <c r="B331" s="10">
        <v>3200</v>
      </c>
      <c r="C331" s="60">
        <v>0.145741644</v>
      </c>
      <c r="D331" s="11">
        <v>0.4</v>
      </c>
      <c r="E331" s="11">
        <v>48.29</v>
      </c>
      <c r="F331" s="11">
        <v>1.2</v>
      </c>
      <c r="G331" s="11">
        <v>6.4000000000000001E-2</v>
      </c>
      <c r="H331" s="10">
        <v>1</v>
      </c>
      <c r="I331" s="11">
        <f t="shared" si="30"/>
        <v>1.2</v>
      </c>
      <c r="J331" s="11">
        <f t="shared" si="31"/>
        <v>6.4000000000000001E-2</v>
      </c>
      <c r="K331" s="11">
        <v>284.2</v>
      </c>
      <c r="L331" s="10">
        <f t="shared" si="32"/>
        <v>0.23459546629200004</v>
      </c>
      <c r="M331">
        <f t="shared" si="33"/>
        <v>289</v>
      </c>
      <c r="N331">
        <f t="shared" si="34"/>
        <v>1</v>
      </c>
      <c r="O331">
        <f t="shared" si="35"/>
        <v>0</v>
      </c>
    </row>
    <row r="332" spans="1:15">
      <c r="A332" s="10" t="s">
        <v>68</v>
      </c>
      <c r="B332" s="10">
        <v>6410</v>
      </c>
      <c r="C332" s="60">
        <v>1.2873773999999999E-2</v>
      </c>
      <c r="D332" s="11">
        <v>0.30299999999999999</v>
      </c>
      <c r="E332" s="11">
        <v>48.29</v>
      </c>
      <c r="F332" s="11">
        <v>0</v>
      </c>
      <c r="G332" s="11">
        <v>0</v>
      </c>
      <c r="H332" s="10">
        <v>1</v>
      </c>
      <c r="I332" s="11">
        <f t="shared" si="30"/>
        <v>0</v>
      </c>
      <c r="J332" s="11">
        <f t="shared" si="31"/>
        <v>0</v>
      </c>
      <c r="K332" s="11">
        <v>19</v>
      </c>
      <c r="L332" s="10">
        <f t="shared" si="32"/>
        <v>1.5697282298114998E-2</v>
      </c>
      <c r="M332">
        <f t="shared" si="33"/>
        <v>19</v>
      </c>
      <c r="N332">
        <f t="shared" si="34"/>
        <v>0</v>
      </c>
      <c r="O332">
        <f t="shared" si="35"/>
        <v>0</v>
      </c>
    </row>
    <row r="333" spans="1:15">
      <c r="A333" s="10" t="s">
        <v>68</v>
      </c>
      <c r="B333" s="10">
        <v>4110</v>
      </c>
      <c r="C333" s="60">
        <v>0.116776385</v>
      </c>
      <c r="D333" s="11">
        <v>0.41299999999999998</v>
      </c>
      <c r="E333" s="11">
        <v>48.29</v>
      </c>
      <c r="F333" s="11">
        <v>0.7</v>
      </c>
      <c r="G333" s="11">
        <v>0.09</v>
      </c>
      <c r="H333" s="10">
        <v>1</v>
      </c>
      <c r="I333" s="11">
        <f t="shared" si="30"/>
        <v>0.7</v>
      </c>
      <c r="J333" s="11">
        <f t="shared" si="31"/>
        <v>0.09</v>
      </c>
      <c r="K333" s="11">
        <v>62.3</v>
      </c>
      <c r="L333" s="10">
        <f t="shared" si="32"/>
        <v>0.19408011365595412</v>
      </c>
      <c r="M333">
        <f t="shared" si="33"/>
        <v>239</v>
      </c>
      <c r="N333">
        <f t="shared" si="34"/>
        <v>0</v>
      </c>
      <c r="O333">
        <f t="shared" si="35"/>
        <v>0</v>
      </c>
    </row>
    <row r="334" spans="1:15">
      <c r="A334" s="10" t="s">
        <v>68</v>
      </c>
      <c r="B334" s="10">
        <v>4110</v>
      </c>
      <c r="C334" s="60">
        <v>2.5943794999999999E-2</v>
      </c>
      <c r="D334" s="11">
        <v>0.41299999999999998</v>
      </c>
      <c r="E334" s="11">
        <v>48.29</v>
      </c>
      <c r="F334" s="11">
        <v>0.7</v>
      </c>
      <c r="G334" s="11">
        <v>0.09</v>
      </c>
      <c r="H334" s="10">
        <v>1</v>
      </c>
      <c r="I334" s="11">
        <f t="shared" si="30"/>
        <v>0.7</v>
      </c>
      <c r="J334" s="11">
        <f t="shared" si="31"/>
        <v>0.09</v>
      </c>
      <c r="K334" s="11">
        <v>13.8</v>
      </c>
      <c r="L334" s="10">
        <f t="shared" si="32"/>
        <v>4.3118090033929156E-2</v>
      </c>
      <c r="M334">
        <f t="shared" si="33"/>
        <v>53</v>
      </c>
      <c r="N334">
        <f t="shared" si="34"/>
        <v>0</v>
      </c>
      <c r="O334">
        <f t="shared" si="35"/>
        <v>0</v>
      </c>
    </row>
    <row r="335" spans="1:15">
      <c r="A335" s="10" t="s">
        <v>68</v>
      </c>
      <c r="B335" s="10">
        <v>1100</v>
      </c>
      <c r="C335" s="60">
        <v>37.776984147999997</v>
      </c>
      <c r="D335" s="11">
        <v>0.34200000000000003</v>
      </c>
      <c r="E335" s="11">
        <v>48.29</v>
      </c>
      <c r="F335" s="11">
        <v>1.85</v>
      </c>
      <c r="G335" s="11">
        <v>0.22</v>
      </c>
      <c r="H335" s="10">
        <v>1</v>
      </c>
      <c r="I335" s="11">
        <f t="shared" si="30"/>
        <v>1.85</v>
      </c>
      <c r="J335" s="11">
        <f t="shared" si="31"/>
        <v>0.22</v>
      </c>
      <c r="K335" s="11">
        <v>16683.3</v>
      </c>
      <c r="L335" s="10">
        <f t="shared" si="32"/>
        <v>51.991141088447222</v>
      </c>
      <c r="M335">
        <f t="shared" si="33"/>
        <v>64130</v>
      </c>
      <c r="N335">
        <f t="shared" si="34"/>
        <v>262</v>
      </c>
      <c r="O335">
        <f t="shared" si="35"/>
        <v>31.1</v>
      </c>
    </row>
    <row r="336" spans="1:15">
      <c r="A336" s="10" t="s">
        <v>68</v>
      </c>
      <c r="B336" s="10">
        <v>4110</v>
      </c>
      <c r="C336" s="60">
        <v>0.564094129</v>
      </c>
      <c r="D336" s="11">
        <v>0.41299999999999998</v>
      </c>
      <c r="E336" s="11">
        <v>48.29</v>
      </c>
      <c r="F336" s="11">
        <v>0.7</v>
      </c>
      <c r="G336" s="11">
        <v>0.09</v>
      </c>
      <c r="H336" s="10">
        <v>1</v>
      </c>
      <c r="I336" s="11">
        <f t="shared" si="30"/>
        <v>0.7</v>
      </c>
      <c r="J336" s="11">
        <f t="shared" si="31"/>
        <v>0.09</v>
      </c>
      <c r="K336" s="11">
        <v>1994.1</v>
      </c>
      <c r="L336" s="10">
        <f t="shared" si="32"/>
        <v>0.93751363059386073</v>
      </c>
      <c r="M336">
        <f t="shared" si="33"/>
        <v>1156</v>
      </c>
      <c r="N336">
        <f t="shared" si="34"/>
        <v>2</v>
      </c>
      <c r="O336">
        <f t="shared" si="35"/>
        <v>0.2</v>
      </c>
    </row>
    <row r="337" spans="1:15">
      <c r="A337" s="10" t="s">
        <v>68</v>
      </c>
      <c r="B337" s="10">
        <v>5300</v>
      </c>
      <c r="C337" s="60">
        <v>0.69091519999999995</v>
      </c>
      <c r="D337" s="11">
        <v>0.5</v>
      </c>
      <c r="E337" s="11">
        <v>48.29</v>
      </c>
      <c r="F337" s="11">
        <v>0.6</v>
      </c>
      <c r="G337" s="11">
        <v>0.13500000000000001</v>
      </c>
      <c r="H337" s="10">
        <v>1</v>
      </c>
      <c r="I337" s="11">
        <f t="shared" si="30"/>
        <v>0.6</v>
      </c>
      <c r="J337" s="11">
        <f t="shared" si="31"/>
        <v>0.13500000000000001</v>
      </c>
      <c r="K337" s="11">
        <v>446.1</v>
      </c>
      <c r="L337" s="10">
        <f t="shared" si="32"/>
        <v>1.3901789586666666</v>
      </c>
      <c r="M337">
        <f t="shared" si="33"/>
        <v>1715</v>
      </c>
      <c r="N337">
        <f t="shared" si="34"/>
        <v>2</v>
      </c>
      <c r="O337">
        <f t="shared" si="35"/>
        <v>0.5</v>
      </c>
    </row>
    <row r="338" spans="1:15">
      <c r="A338" s="10" t="s">
        <v>68</v>
      </c>
      <c r="B338" s="10">
        <v>5300</v>
      </c>
      <c r="C338" s="60">
        <v>0.14615346400000001</v>
      </c>
      <c r="D338" s="11">
        <v>0.5</v>
      </c>
      <c r="E338" s="11">
        <v>48.29</v>
      </c>
      <c r="F338" s="11">
        <v>0.6</v>
      </c>
      <c r="G338" s="11">
        <v>0.13500000000000001</v>
      </c>
      <c r="H338" s="10">
        <v>1</v>
      </c>
      <c r="I338" s="11">
        <f t="shared" si="30"/>
        <v>0.6</v>
      </c>
      <c r="J338" s="11">
        <f t="shared" si="31"/>
        <v>0.13500000000000001</v>
      </c>
      <c r="K338" s="11">
        <v>94.4</v>
      </c>
      <c r="L338" s="10">
        <f t="shared" si="32"/>
        <v>0.29407294902333336</v>
      </c>
      <c r="M338">
        <f t="shared" si="33"/>
        <v>363</v>
      </c>
      <c r="N338">
        <f t="shared" si="34"/>
        <v>0</v>
      </c>
      <c r="O338">
        <f t="shared" si="35"/>
        <v>0.1</v>
      </c>
    </row>
    <row r="339" spans="1:15">
      <c r="A339" s="10" t="s">
        <v>68</v>
      </c>
      <c r="B339" s="10">
        <v>4110</v>
      </c>
      <c r="C339" s="60">
        <v>1.0229235999999999E-2</v>
      </c>
      <c r="D339" s="11">
        <v>0.41299999999999998</v>
      </c>
      <c r="E339" s="11">
        <v>48.29</v>
      </c>
      <c r="F339" s="11">
        <v>0.7</v>
      </c>
      <c r="G339" s="11">
        <v>0.09</v>
      </c>
      <c r="H339" s="10">
        <v>1</v>
      </c>
      <c r="I339" s="11">
        <f t="shared" si="30"/>
        <v>0.7</v>
      </c>
      <c r="J339" s="11">
        <f t="shared" si="31"/>
        <v>0.09</v>
      </c>
      <c r="K339" s="11">
        <v>5.5</v>
      </c>
      <c r="L339" s="10">
        <f t="shared" si="32"/>
        <v>1.7000794171643328E-2</v>
      </c>
      <c r="M339">
        <f t="shared" si="33"/>
        <v>21</v>
      </c>
      <c r="N339">
        <f t="shared" si="34"/>
        <v>0</v>
      </c>
      <c r="O339">
        <f t="shared" si="35"/>
        <v>0</v>
      </c>
    </row>
    <row r="340" spans="1:15">
      <c r="A340" s="10" t="s">
        <v>68</v>
      </c>
      <c r="B340" s="10">
        <v>4110</v>
      </c>
      <c r="C340" s="60">
        <v>0.86877658499999999</v>
      </c>
      <c r="D340" s="11">
        <v>0.41299999999999998</v>
      </c>
      <c r="E340" s="11">
        <v>48.29</v>
      </c>
      <c r="F340" s="11">
        <v>0.7</v>
      </c>
      <c r="G340" s="11">
        <v>0.09</v>
      </c>
      <c r="H340" s="10">
        <v>1</v>
      </c>
      <c r="I340" s="11">
        <f t="shared" si="30"/>
        <v>0.7</v>
      </c>
      <c r="J340" s="11">
        <f t="shared" si="31"/>
        <v>0.09</v>
      </c>
      <c r="K340" s="11">
        <v>463.3</v>
      </c>
      <c r="L340" s="10">
        <f t="shared" si="32"/>
        <v>1.4438900327187874</v>
      </c>
      <c r="M340">
        <f t="shared" si="33"/>
        <v>1781</v>
      </c>
      <c r="N340">
        <f t="shared" si="34"/>
        <v>3</v>
      </c>
      <c r="O340">
        <f t="shared" si="35"/>
        <v>0.4</v>
      </c>
    </row>
    <row r="341" spans="1:15">
      <c r="A341" s="10" t="s">
        <v>68</v>
      </c>
      <c r="B341" s="10">
        <v>5300</v>
      </c>
      <c r="C341" s="60">
        <v>1.5574239240000001</v>
      </c>
      <c r="D341" s="11">
        <v>0.5</v>
      </c>
      <c r="E341" s="11">
        <v>48.29</v>
      </c>
      <c r="F341" s="11">
        <v>0.6</v>
      </c>
      <c r="G341" s="11">
        <v>0.13500000000000001</v>
      </c>
      <c r="H341" s="10">
        <v>1</v>
      </c>
      <c r="I341" s="11">
        <f t="shared" si="30"/>
        <v>0.6</v>
      </c>
      <c r="J341" s="11">
        <f t="shared" si="31"/>
        <v>0.13500000000000001</v>
      </c>
      <c r="K341" s="11">
        <v>1005.6</v>
      </c>
      <c r="L341" s="10">
        <f t="shared" si="32"/>
        <v>3.1336667204149999</v>
      </c>
      <c r="M341">
        <f t="shared" si="33"/>
        <v>3865</v>
      </c>
      <c r="N341">
        <f t="shared" si="34"/>
        <v>5</v>
      </c>
      <c r="O341">
        <f t="shared" si="35"/>
        <v>1.2</v>
      </c>
    </row>
    <row r="342" spans="1:15">
      <c r="A342" s="10" t="s">
        <v>68</v>
      </c>
      <c r="B342" s="10">
        <v>6410</v>
      </c>
      <c r="C342" s="60">
        <v>3.8894196999999998E-2</v>
      </c>
      <c r="D342" s="11">
        <v>0.30299999999999999</v>
      </c>
      <c r="E342" s="11">
        <v>48.29</v>
      </c>
      <c r="F342" s="11">
        <v>0</v>
      </c>
      <c r="G342" s="11">
        <v>0</v>
      </c>
      <c r="H342" s="10">
        <v>1</v>
      </c>
      <c r="I342" s="11">
        <f t="shared" si="30"/>
        <v>0</v>
      </c>
      <c r="J342" s="11">
        <f t="shared" si="31"/>
        <v>0</v>
      </c>
      <c r="K342" s="11">
        <v>15.2</v>
      </c>
      <c r="L342" s="10">
        <f t="shared" si="32"/>
        <v>4.7424569521532491E-2</v>
      </c>
      <c r="M342">
        <f t="shared" si="33"/>
        <v>58</v>
      </c>
      <c r="N342">
        <f t="shared" si="34"/>
        <v>0</v>
      </c>
      <c r="O342">
        <f t="shared" si="35"/>
        <v>0</v>
      </c>
    </row>
    <row r="343" spans="1:15">
      <c r="A343" s="10" t="s">
        <v>68</v>
      </c>
      <c r="B343" s="10">
        <v>2210</v>
      </c>
      <c r="C343" s="60">
        <v>3.8768395120000001</v>
      </c>
      <c r="D343" s="11">
        <v>0.28499999999999998</v>
      </c>
      <c r="E343" s="11">
        <v>48.29</v>
      </c>
      <c r="F343" s="11">
        <v>1.92</v>
      </c>
      <c r="G343" s="11">
        <v>0.50600000000000001</v>
      </c>
      <c r="H343" s="10">
        <v>1</v>
      </c>
      <c r="I343" s="11">
        <f t="shared" si="30"/>
        <v>1.92</v>
      </c>
      <c r="J343" s="11">
        <f t="shared" si="31"/>
        <v>0.50600000000000001</v>
      </c>
      <c r="K343" s="11">
        <v>4362.8999999999996</v>
      </c>
      <c r="L343" s="10">
        <f t="shared" si="32"/>
        <v>4.4462987758189003</v>
      </c>
      <c r="M343">
        <f t="shared" si="33"/>
        <v>5484</v>
      </c>
      <c r="N343">
        <f t="shared" si="34"/>
        <v>23</v>
      </c>
      <c r="O343">
        <f t="shared" si="35"/>
        <v>6.1</v>
      </c>
    </row>
    <row r="344" spans="1:15">
      <c r="A344" s="10" t="s">
        <v>68</v>
      </c>
      <c r="B344" s="10">
        <v>2210</v>
      </c>
      <c r="C344" s="60">
        <v>0.127906982</v>
      </c>
      <c r="D344" s="11">
        <v>0.26800000000000002</v>
      </c>
      <c r="E344" s="11">
        <v>48.29</v>
      </c>
      <c r="F344" s="11">
        <v>1.92</v>
      </c>
      <c r="G344" s="11">
        <v>0.50600000000000001</v>
      </c>
      <c r="H344" s="10">
        <v>1</v>
      </c>
      <c r="I344" s="11">
        <f t="shared" si="30"/>
        <v>1.92</v>
      </c>
      <c r="J344" s="11">
        <f t="shared" si="31"/>
        <v>0.50600000000000001</v>
      </c>
      <c r="K344" s="11">
        <v>135.4</v>
      </c>
      <c r="L344" s="10">
        <f t="shared" si="32"/>
        <v>0.13794469559075334</v>
      </c>
      <c r="M344">
        <f t="shared" si="33"/>
        <v>170</v>
      </c>
      <c r="N344">
        <f t="shared" si="34"/>
        <v>1</v>
      </c>
      <c r="O344">
        <f t="shared" si="35"/>
        <v>0.2</v>
      </c>
    </row>
    <row r="345" spans="1:15">
      <c r="A345" s="10" t="s">
        <v>68</v>
      </c>
      <c r="B345" s="10">
        <v>4110</v>
      </c>
      <c r="C345" s="60">
        <v>2.476414E-2</v>
      </c>
      <c r="D345" s="11">
        <v>0.25800000000000001</v>
      </c>
      <c r="E345" s="11">
        <v>48.29</v>
      </c>
      <c r="F345" s="11">
        <v>0.7</v>
      </c>
      <c r="G345" s="11">
        <v>0.09</v>
      </c>
      <c r="H345" s="10">
        <v>1</v>
      </c>
      <c r="I345" s="11">
        <f t="shared" si="30"/>
        <v>0.7</v>
      </c>
      <c r="J345" s="11">
        <f t="shared" si="31"/>
        <v>0.09</v>
      </c>
      <c r="K345" s="11">
        <v>8.3000000000000007</v>
      </c>
      <c r="L345" s="10">
        <f t="shared" si="32"/>
        <v>2.57109968929E-2</v>
      </c>
      <c r="M345">
        <f t="shared" si="33"/>
        <v>32</v>
      </c>
      <c r="N345">
        <f t="shared" si="34"/>
        <v>0</v>
      </c>
      <c r="O345">
        <f t="shared" si="35"/>
        <v>0</v>
      </c>
    </row>
    <row r="346" spans="1:15">
      <c r="A346" s="10" t="s">
        <v>68</v>
      </c>
      <c r="B346" s="10">
        <v>6410</v>
      </c>
      <c r="C346" s="60">
        <v>0.51666155199999997</v>
      </c>
      <c r="D346" s="11">
        <v>0.30299999999999999</v>
      </c>
      <c r="E346" s="11">
        <v>48.29</v>
      </c>
      <c r="F346" s="11">
        <v>0</v>
      </c>
      <c r="G346" s="11">
        <v>0</v>
      </c>
      <c r="H346" s="10">
        <v>1</v>
      </c>
      <c r="I346" s="11">
        <f t="shared" si="30"/>
        <v>0</v>
      </c>
      <c r="J346" s="11">
        <f t="shared" si="31"/>
        <v>0</v>
      </c>
      <c r="K346" s="11">
        <v>202.1</v>
      </c>
      <c r="L346" s="10">
        <f t="shared" si="32"/>
        <v>0.62997705523851988</v>
      </c>
      <c r="M346">
        <f t="shared" si="33"/>
        <v>777</v>
      </c>
      <c r="N346">
        <f t="shared" si="34"/>
        <v>0</v>
      </c>
      <c r="O346">
        <f t="shared" si="35"/>
        <v>0</v>
      </c>
    </row>
    <row r="347" spans="1:15">
      <c r="A347" s="10" t="s">
        <v>68</v>
      </c>
      <c r="B347" s="10">
        <v>1610</v>
      </c>
      <c r="C347" s="60">
        <v>0.36859150000000002</v>
      </c>
      <c r="D347" s="11">
        <v>0.30399999999999999</v>
      </c>
      <c r="E347" s="11">
        <v>48.29</v>
      </c>
      <c r="F347" s="11">
        <v>1.18</v>
      </c>
      <c r="G347" s="11">
        <v>0.15</v>
      </c>
      <c r="H347" s="10">
        <v>1</v>
      </c>
      <c r="I347" s="11">
        <f t="shared" si="30"/>
        <v>1.18</v>
      </c>
      <c r="J347" s="11">
        <f t="shared" si="31"/>
        <v>0.15</v>
      </c>
      <c r="K347" s="11">
        <v>442.5</v>
      </c>
      <c r="L347" s="10">
        <f t="shared" si="32"/>
        <v>0.45091518288666665</v>
      </c>
      <c r="M347">
        <f t="shared" si="33"/>
        <v>556</v>
      </c>
      <c r="N347">
        <f t="shared" si="34"/>
        <v>1</v>
      </c>
      <c r="O347">
        <f t="shared" si="35"/>
        <v>0.2</v>
      </c>
    </row>
    <row r="348" spans="1:15">
      <c r="A348" s="10" t="s">
        <v>68</v>
      </c>
      <c r="B348" s="10">
        <v>3300</v>
      </c>
      <c r="C348" s="60">
        <v>0.28832431600000002</v>
      </c>
      <c r="D348" s="11">
        <v>0.23100000000000001</v>
      </c>
      <c r="E348" s="11">
        <v>48.29</v>
      </c>
      <c r="F348" s="11">
        <v>1.2</v>
      </c>
      <c r="G348" s="11">
        <v>6.4000000000000001E-2</v>
      </c>
      <c r="H348" s="10">
        <v>1</v>
      </c>
      <c r="I348" s="11">
        <f t="shared" si="30"/>
        <v>1.2</v>
      </c>
      <c r="J348" s="11">
        <f t="shared" si="31"/>
        <v>6.4000000000000001E-2</v>
      </c>
      <c r="K348" s="11">
        <v>86</v>
      </c>
      <c r="L348" s="10">
        <f t="shared" si="32"/>
        <v>0.26802123847807002</v>
      </c>
      <c r="M348">
        <f t="shared" si="33"/>
        <v>331</v>
      </c>
      <c r="N348">
        <f t="shared" si="34"/>
        <v>1</v>
      </c>
      <c r="O348">
        <f t="shared" si="35"/>
        <v>0</v>
      </c>
    </row>
    <row r="349" spans="1:15">
      <c r="A349" s="10" t="s">
        <v>68</v>
      </c>
      <c r="B349" s="10">
        <v>4110</v>
      </c>
      <c r="C349" s="60">
        <v>0.68177296399999998</v>
      </c>
      <c r="D349" s="11">
        <v>0.41299999999999998</v>
      </c>
      <c r="E349" s="11">
        <v>48.29</v>
      </c>
      <c r="F349" s="11">
        <v>0.7</v>
      </c>
      <c r="G349" s="11">
        <v>0.09</v>
      </c>
      <c r="H349" s="10">
        <v>1</v>
      </c>
      <c r="I349" s="11">
        <f t="shared" si="30"/>
        <v>0.7</v>
      </c>
      <c r="J349" s="11">
        <f t="shared" si="31"/>
        <v>0.09</v>
      </c>
      <c r="K349" s="11">
        <v>363.6</v>
      </c>
      <c r="L349" s="10">
        <f t="shared" si="32"/>
        <v>1.1330935988528565</v>
      </c>
      <c r="M349">
        <f t="shared" si="33"/>
        <v>1398</v>
      </c>
      <c r="N349">
        <f t="shared" si="34"/>
        <v>2</v>
      </c>
      <c r="O349">
        <f t="shared" si="35"/>
        <v>0.3</v>
      </c>
    </row>
    <row r="350" spans="1:15">
      <c r="A350" s="10" t="s">
        <v>68</v>
      </c>
      <c r="B350" s="10">
        <v>6410</v>
      </c>
      <c r="C350" s="60">
        <v>2.2272011000000001E-2</v>
      </c>
      <c r="D350" s="11">
        <v>0.30299999999999999</v>
      </c>
      <c r="E350" s="11">
        <v>48.29</v>
      </c>
      <c r="F350" s="11">
        <v>0</v>
      </c>
      <c r="G350" s="11">
        <v>0</v>
      </c>
      <c r="H350" s="10">
        <v>1</v>
      </c>
      <c r="I350" s="11">
        <f t="shared" si="30"/>
        <v>0</v>
      </c>
      <c r="J350" s="11">
        <f t="shared" si="31"/>
        <v>0</v>
      </c>
      <c r="K350" s="11">
        <v>8.6999999999999993</v>
      </c>
      <c r="L350" s="10">
        <f t="shared" si="32"/>
        <v>2.7156764132547501E-2</v>
      </c>
      <c r="M350">
        <f t="shared" si="33"/>
        <v>33</v>
      </c>
      <c r="N350">
        <f t="shared" si="34"/>
        <v>0</v>
      </c>
      <c r="O350">
        <f t="shared" si="35"/>
        <v>0</v>
      </c>
    </row>
    <row r="351" spans="1:15">
      <c r="A351" s="10" t="s">
        <v>68</v>
      </c>
      <c r="B351" s="10">
        <v>6410</v>
      </c>
      <c r="C351" s="60">
        <v>3.9778150330000002</v>
      </c>
      <c r="D351" s="11">
        <v>0.30299999999999999</v>
      </c>
      <c r="E351" s="11">
        <v>48.29</v>
      </c>
      <c r="F351" s="11">
        <v>0</v>
      </c>
      <c r="G351" s="11">
        <v>0</v>
      </c>
      <c r="H351" s="10">
        <v>1</v>
      </c>
      <c r="I351" s="11">
        <f t="shared" si="30"/>
        <v>0</v>
      </c>
      <c r="J351" s="11">
        <f t="shared" si="31"/>
        <v>0</v>
      </c>
      <c r="K351" s="11">
        <v>1556.4</v>
      </c>
      <c r="L351" s="10">
        <f t="shared" si="32"/>
        <v>4.8502393705751423</v>
      </c>
      <c r="M351">
        <f t="shared" si="33"/>
        <v>5983</v>
      </c>
      <c r="N351">
        <f t="shared" si="34"/>
        <v>0</v>
      </c>
      <c r="O351">
        <f t="shared" si="35"/>
        <v>0</v>
      </c>
    </row>
    <row r="352" spans="1:15">
      <c r="A352" s="10" t="s">
        <v>68</v>
      </c>
      <c r="B352" s="10">
        <v>6460</v>
      </c>
      <c r="C352" s="60">
        <v>24.049856281</v>
      </c>
      <c r="D352" s="11">
        <v>0.30299999999999999</v>
      </c>
      <c r="E352" s="11">
        <v>48.29</v>
      </c>
      <c r="F352" s="11">
        <v>0</v>
      </c>
      <c r="G352" s="11">
        <v>0</v>
      </c>
      <c r="H352" s="10">
        <v>1</v>
      </c>
      <c r="I352" s="11">
        <f t="shared" si="30"/>
        <v>0</v>
      </c>
      <c r="J352" s="11">
        <f t="shared" si="31"/>
        <v>0</v>
      </c>
      <c r="K352" s="11">
        <v>9409.7999999999993</v>
      </c>
      <c r="L352" s="10">
        <f t="shared" si="32"/>
        <v>29.32453088518962</v>
      </c>
      <c r="M352">
        <f t="shared" si="33"/>
        <v>36171</v>
      </c>
      <c r="N352">
        <f t="shared" si="34"/>
        <v>0</v>
      </c>
      <c r="O352">
        <f t="shared" si="35"/>
        <v>0</v>
      </c>
    </row>
    <row r="353" spans="1:15">
      <c r="A353" s="10" t="s">
        <v>68</v>
      </c>
      <c r="B353" s="10">
        <v>4110</v>
      </c>
      <c r="C353" s="60">
        <v>0.159588333</v>
      </c>
      <c r="D353" s="11">
        <v>0.41299999999999998</v>
      </c>
      <c r="E353" s="11">
        <v>48.29</v>
      </c>
      <c r="F353" s="11">
        <v>0.7</v>
      </c>
      <c r="G353" s="11">
        <v>0.09</v>
      </c>
      <c r="H353" s="10">
        <v>1</v>
      </c>
      <c r="I353" s="11">
        <f t="shared" si="30"/>
        <v>0.7</v>
      </c>
      <c r="J353" s="11">
        <f t="shared" si="31"/>
        <v>0.09</v>
      </c>
      <c r="K353" s="11">
        <v>85.1</v>
      </c>
      <c r="L353" s="10">
        <f t="shared" si="32"/>
        <v>0.26523275066961743</v>
      </c>
      <c r="M353">
        <f t="shared" si="33"/>
        <v>327</v>
      </c>
      <c r="N353">
        <f t="shared" si="34"/>
        <v>1</v>
      </c>
      <c r="O353">
        <f t="shared" si="35"/>
        <v>0.1</v>
      </c>
    </row>
    <row r="354" spans="1:15">
      <c r="A354" s="10" t="s">
        <v>68</v>
      </c>
      <c r="B354" s="10">
        <v>6460</v>
      </c>
      <c r="C354" s="60">
        <v>1.0588380449999999</v>
      </c>
      <c r="D354" s="11">
        <v>0.30299999999999999</v>
      </c>
      <c r="E354" s="11">
        <v>48.29</v>
      </c>
      <c r="F354" s="11">
        <v>0</v>
      </c>
      <c r="G354" s="11">
        <v>0</v>
      </c>
      <c r="H354" s="10">
        <v>1</v>
      </c>
      <c r="I354" s="11">
        <f t="shared" si="30"/>
        <v>0</v>
      </c>
      <c r="J354" s="11">
        <f t="shared" si="31"/>
        <v>0</v>
      </c>
      <c r="K354" s="11">
        <v>414.3</v>
      </c>
      <c r="L354" s="10">
        <f t="shared" si="32"/>
        <v>1.2910650521245122</v>
      </c>
      <c r="M354">
        <f t="shared" si="33"/>
        <v>1593</v>
      </c>
      <c r="N354">
        <f t="shared" si="34"/>
        <v>0</v>
      </c>
      <c r="O354">
        <f t="shared" si="35"/>
        <v>0</v>
      </c>
    </row>
    <row r="355" spans="1:15">
      <c r="A355" s="10" t="s">
        <v>68</v>
      </c>
      <c r="B355" s="10">
        <v>2120</v>
      </c>
      <c r="C355" s="60">
        <v>8.6903575999999996E-2</v>
      </c>
      <c r="D355" s="11">
        <v>0.41099999999999998</v>
      </c>
      <c r="E355" s="11">
        <v>48.29</v>
      </c>
      <c r="F355" s="11">
        <v>2.52</v>
      </c>
      <c r="G355" s="11">
        <v>0.09</v>
      </c>
      <c r="H355" s="10">
        <v>1</v>
      </c>
      <c r="I355" s="11">
        <f t="shared" si="30"/>
        <v>2.52</v>
      </c>
      <c r="J355" s="11">
        <f t="shared" si="31"/>
        <v>0.09</v>
      </c>
      <c r="K355" s="11">
        <v>141</v>
      </c>
      <c r="L355" s="10">
        <f t="shared" si="32"/>
        <v>0.14373264871261998</v>
      </c>
      <c r="M355">
        <f t="shared" si="33"/>
        <v>177</v>
      </c>
      <c r="N355">
        <f t="shared" si="34"/>
        <v>1</v>
      </c>
      <c r="O355">
        <f t="shared" si="35"/>
        <v>0</v>
      </c>
    </row>
    <row r="356" spans="1:15">
      <c r="A356" s="10" t="s">
        <v>68</v>
      </c>
      <c r="B356" s="10">
        <v>6410</v>
      </c>
      <c r="C356" s="60">
        <v>1.9077390000000001E-3</v>
      </c>
      <c r="D356" s="11">
        <v>0.30299999999999999</v>
      </c>
      <c r="E356" s="11">
        <v>48.29</v>
      </c>
      <c r="F356" s="11">
        <v>0</v>
      </c>
      <c r="G356" s="11">
        <v>0</v>
      </c>
      <c r="H356" s="10">
        <v>1</v>
      </c>
      <c r="I356" s="11">
        <f t="shared" si="30"/>
        <v>0</v>
      </c>
      <c r="J356" s="11">
        <f t="shared" si="31"/>
        <v>0</v>
      </c>
      <c r="K356" s="11">
        <v>0.7</v>
      </c>
      <c r="L356" s="10">
        <f t="shared" si="32"/>
        <v>2.3261490868275001E-3</v>
      </c>
      <c r="M356">
        <f t="shared" si="33"/>
        <v>3</v>
      </c>
      <c r="N356">
        <f t="shared" si="34"/>
        <v>0</v>
      </c>
      <c r="O356">
        <f t="shared" si="35"/>
        <v>0</v>
      </c>
    </row>
    <row r="357" spans="1:15">
      <c r="A357" s="10" t="s">
        <v>68</v>
      </c>
      <c r="B357" s="10">
        <v>6210</v>
      </c>
      <c r="C357" s="60">
        <v>53.896622837999999</v>
      </c>
      <c r="D357" s="11">
        <v>0.30299999999999999</v>
      </c>
      <c r="E357" s="11">
        <v>48.29</v>
      </c>
      <c r="F357" s="11">
        <v>0</v>
      </c>
      <c r="G357" s="11">
        <v>0</v>
      </c>
      <c r="H357" s="10">
        <v>1</v>
      </c>
      <c r="I357" s="11">
        <f t="shared" si="30"/>
        <v>0</v>
      </c>
      <c r="J357" s="11">
        <f t="shared" si="31"/>
        <v>0</v>
      </c>
      <c r="K357" s="11">
        <v>21524.3</v>
      </c>
      <c r="L357" s="10">
        <f t="shared" si="32"/>
        <v>65.717364900387253</v>
      </c>
      <c r="M357">
        <f t="shared" si="33"/>
        <v>81061</v>
      </c>
      <c r="N357">
        <f t="shared" si="34"/>
        <v>0</v>
      </c>
      <c r="O357">
        <f t="shared" si="35"/>
        <v>0</v>
      </c>
    </row>
    <row r="358" spans="1:15">
      <c r="A358" s="10" t="s">
        <v>68</v>
      </c>
      <c r="B358" s="10">
        <v>6210</v>
      </c>
      <c r="C358" s="60">
        <v>9.5692026590000001</v>
      </c>
      <c r="D358" s="11">
        <v>0.30299999999999999</v>
      </c>
      <c r="E358" s="11">
        <v>48.29</v>
      </c>
      <c r="F358" s="11">
        <v>0</v>
      </c>
      <c r="G358" s="11">
        <v>0</v>
      </c>
      <c r="H358" s="10">
        <v>1</v>
      </c>
      <c r="I358" s="11">
        <f t="shared" si="30"/>
        <v>0</v>
      </c>
      <c r="J358" s="11">
        <f t="shared" si="31"/>
        <v>0</v>
      </c>
      <c r="K358" s="11">
        <v>7658.8</v>
      </c>
      <c r="L358" s="10">
        <f t="shared" si="32"/>
        <v>11.667944109178528</v>
      </c>
      <c r="M358">
        <f t="shared" si="33"/>
        <v>14392</v>
      </c>
      <c r="N358">
        <f t="shared" si="34"/>
        <v>0</v>
      </c>
      <c r="O358">
        <f t="shared" si="35"/>
        <v>0</v>
      </c>
    </row>
    <row r="359" spans="1:15">
      <c r="A359" s="10" t="s">
        <v>68</v>
      </c>
      <c r="B359" s="10">
        <v>2210</v>
      </c>
      <c r="C359" s="60">
        <v>0.31365964000000002</v>
      </c>
      <c r="D359" s="11">
        <v>0.26800000000000002</v>
      </c>
      <c r="E359" s="11">
        <v>48.29</v>
      </c>
      <c r="F359" s="11">
        <v>1.92</v>
      </c>
      <c r="G359" s="11">
        <v>0.50600000000000001</v>
      </c>
      <c r="H359" s="10">
        <v>1</v>
      </c>
      <c r="I359" s="11">
        <f t="shared" si="30"/>
        <v>1.92</v>
      </c>
      <c r="J359" s="11">
        <f t="shared" si="31"/>
        <v>0.50600000000000001</v>
      </c>
      <c r="K359" s="11">
        <v>331.9</v>
      </c>
      <c r="L359" s="10">
        <f t="shared" si="32"/>
        <v>0.33827460301506668</v>
      </c>
      <c r="M359">
        <f t="shared" si="33"/>
        <v>417</v>
      </c>
      <c r="N359">
        <f t="shared" si="34"/>
        <v>2</v>
      </c>
      <c r="O359">
        <f t="shared" si="35"/>
        <v>0.5</v>
      </c>
    </row>
    <row r="360" spans="1:15">
      <c r="A360" s="10" t="s">
        <v>68</v>
      </c>
      <c r="B360" s="10">
        <v>2210</v>
      </c>
      <c r="C360" s="60">
        <v>1.0793987999999999E-2</v>
      </c>
      <c r="D360" s="11">
        <v>0.26800000000000002</v>
      </c>
      <c r="E360" s="11">
        <v>48.29</v>
      </c>
      <c r="F360" s="11">
        <v>1.92</v>
      </c>
      <c r="G360" s="11">
        <v>0.50600000000000001</v>
      </c>
      <c r="H360" s="10">
        <v>1</v>
      </c>
      <c r="I360" s="11">
        <f t="shared" si="30"/>
        <v>1.92</v>
      </c>
      <c r="J360" s="11">
        <f t="shared" si="31"/>
        <v>0.50600000000000001</v>
      </c>
      <c r="K360" s="11">
        <v>11.4</v>
      </c>
      <c r="L360" s="10">
        <f t="shared" si="32"/>
        <v>1.1641064198279998E-2</v>
      </c>
      <c r="M360">
        <f t="shared" si="33"/>
        <v>14</v>
      </c>
      <c r="N360">
        <f t="shared" si="34"/>
        <v>0</v>
      </c>
      <c r="O360">
        <f t="shared" si="35"/>
        <v>0</v>
      </c>
    </row>
    <row r="361" spans="1:15">
      <c r="A361" s="10" t="s">
        <v>68</v>
      </c>
      <c r="B361" s="10">
        <v>3300</v>
      </c>
      <c r="C361" s="60">
        <v>2.2906038E-2</v>
      </c>
      <c r="D361" s="11">
        <v>0.23100000000000001</v>
      </c>
      <c r="E361" s="11">
        <v>48.29</v>
      </c>
      <c r="F361" s="11">
        <v>1.2</v>
      </c>
      <c r="G361" s="11">
        <v>6.4000000000000001E-2</v>
      </c>
      <c r="H361" s="10">
        <v>1</v>
      </c>
      <c r="I361" s="11">
        <f t="shared" si="30"/>
        <v>1.2</v>
      </c>
      <c r="J361" s="11">
        <f t="shared" si="31"/>
        <v>6.4000000000000001E-2</v>
      </c>
      <c r="K361" s="11">
        <v>6.8</v>
      </c>
      <c r="L361" s="10">
        <f t="shared" si="32"/>
        <v>2.1293052069135E-2</v>
      </c>
      <c r="M361">
        <f t="shared" si="33"/>
        <v>26</v>
      </c>
      <c r="N361">
        <f t="shared" si="34"/>
        <v>0</v>
      </c>
      <c r="O361">
        <f t="shared" si="35"/>
        <v>0</v>
      </c>
    </row>
    <row r="362" spans="1:15">
      <c r="A362" s="10" t="s">
        <v>68</v>
      </c>
      <c r="B362" s="10">
        <v>6410</v>
      </c>
      <c r="C362" s="60">
        <v>3.4480838E-2</v>
      </c>
      <c r="D362" s="11">
        <v>0.30299999999999999</v>
      </c>
      <c r="E362" s="11">
        <v>48.29</v>
      </c>
      <c r="F362" s="11">
        <v>0</v>
      </c>
      <c r="G362" s="11">
        <v>0</v>
      </c>
      <c r="H362" s="10">
        <v>1</v>
      </c>
      <c r="I362" s="11">
        <f t="shared" si="30"/>
        <v>0</v>
      </c>
      <c r="J362" s="11">
        <f t="shared" si="31"/>
        <v>0</v>
      </c>
      <c r="K362" s="11">
        <v>13.5</v>
      </c>
      <c r="L362" s="10">
        <f t="shared" si="32"/>
        <v>4.2043261592254993E-2</v>
      </c>
      <c r="M362">
        <f t="shared" si="33"/>
        <v>52</v>
      </c>
      <c r="N362">
        <f t="shared" si="34"/>
        <v>0</v>
      </c>
      <c r="O362">
        <f t="shared" si="35"/>
        <v>0</v>
      </c>
    </row>
    <row r="363" spans="1:15">
      <c r="A363" s="10" t="s">
        <v>68</v>
      </c>
      <c r="B363" s="10">
        <v>6410</v>
      </c>
      <c r="C363" s="60">
        <v>7.4122161000000006E-2</v>
      </c>
      <c r="D363" s="11">
        <v>0.30299999999999999</v>
      </c>
      <c r="E363" s="11">
        <v>48.29</v>
      </c>
      <c r="F363" s="11">
        <v>0</v>
      </c>
      <c r="G363" s="11">
        <v>0</v>
      </c>
      <c r="H363" s="10">
        <v>1</v>
      </c>
      <c r="I363" s="11">
        <f t="shared" si="30"/>
        <v>0</v>
      </c>
      <c r="J363" s="11">
        <f t="shared" si="31"/>
        <v>0</v>
      </c>
      <c r="K363" s="11">
        <v>29</v>
      </c>
      <c r="L363" s="10">
        <f t="shared" si="32"/>
        <v>9.037881865592251E-2</v>
      </c>
      <c r="M363">
        <f t="shared" si="33"/>
        <v>111</v>
      </c>
      <c r="N363">
        <f t="shared" si="34"/>
        <v>0</v>
      </c>
      <c r="O363">
        <f t="shared" si="35"/>
        <v>0</v>
      </c>
    </row>
    <row r="364" spans="1:15">
      <c r="A364" s="10" t="s">
        <v>68</v>
      </c>
      <c r="B364" s="10">
        <v>1100</v>
      </c>
      <c r="C364" s="60">
        <v>2.0421989000000002E-2</v>
      </c>
      <c r="D364" s="11">
        <v>0.34200000000000003</v>
      </c>
      <c r="E364" s="11">
        <v>48.29</v>
      </c>
      <c r="F364" s="11">
        <v>1.85</v>
      </c>
      <c r="G364" s="11">
        <v>0.22</v>
      </c>
      <c r="H364" s="10">
        <v>1</v>
      </c>
      <c r="I364" s="11">
        <f t="shared" si="30"/>
        <v>1.85</v>
      </c>
      <c r="J364" s="11">
        <f t="shared" si="31"/>
        <v>0.22</v>
      </c>
      <c r="K364" s="11">
        <v>9</v>
      </c>
      <c r="L364" s="10">
        <f t="shared" si="32"/>
        <v>2.8106068691085003E-2</v>
      </c>
      <c r="M364">
        <f t="shared" si="33"/>
        <v>35</v>
      </c>
      <c r="N364">
        <f t="shared" si="34"/>
        <v>0</v>
      </c>
      <c r="O364">
        <f t="shared" si="35"/>
        <v>0</v>
      </c>
    </row>
    <row r="365" spans="1:15">
      <c r="A365" s="10" t="s">
        <v>68</v>
      </c>
      <c r="B365" s="10">
        <v>6460</v>
      </c>
      <c r="C365" s="60">
        <v>1.3238364629999999</v>
      </c>
      <c r="D365" s="11">
        <v>0.30299999999999999</v>
      </c>
      <c r="E365" s="11">
        <v>48.29</v>
      </c>
      <c r="F365" s="11">
        <v>0</v>
      </c>
      <c r="G365" s="11">
        <v>0</v>
      </c>
      <c r="H365" s="10">
        <v>1</v>
      </c>
      <c r="I365" s="11">
        <f t="shared" si="30"/>
        <v>0</v>
      </c>
      <c r="J365" s="11">
        <f t="shared" si="31"/>
        <v>0</v>
      </c>
      <c r="K365" s="11">
        <v>518</v>
      </c>
      <c r="L365" s="10">
        <f t="shared" si="32"/>
        <v>1.6141835856563171</v>
      </c>
      <c r="M365">
        <f t="shared" si="33"/>
        <v>1991</v>
      </c>
      <c r="N365">
        <f t="shared" si="34"/>
        <v>0</v>
      </c>
      <c r="O365">
        <f t="shared" si="35"/>
        <v>0</v>
      </c>
    </row>
    <row r="366" spans="1:15">
      <c r="A366" s="10" t="s">
        <v>68</v>
      </c>
      <c r="B366" s="10">
        <v>6410</v>
      </c>
      <c r="C366" s="60">
        <v>0.42877494100000002</v>
      </c>
      <c r="D366" s="11">
        <v>0.30299999999999999</v>
      </c>
      <c r="E366" s="11">
        <v>48.29</v>
      </c>
      <c r="F366" s="11">
        <v>0</v>
      </c>
      <c r="G366" s="11">
        <v>0</v>
      </c>
      <c r="H366" s="10">
        <v>1</v>
      </c>
      <c r="I366" s="11">
        <f t="shared" si="30"/>
        <v>0</v>
      </c>
      <c r="J366" s="11">
        <f t="shared" si="31"/>
        <v>0</v>
      </c>
      <c r="K366" s="11">
        <v>167.8</v>
      </c>
      <c r="L366" s="10">
        <f t="shared" si="32"/>
        <v>0.5228149329974725</v>
      </c>
      <c r="M366">
        <f t="shared" si="33"/>
        <v>645</v>
      </c>
      <c r="N366">
        <f t="shared" si="34"/>
        <v>0</v>
      </c>
      <c r="O366">
        <f t="shared" si="35"/>
        <v>0</v>
      </c>
    </row>
    <row r="367" spans="1:15">
      <c r="A367" s="10" t="s">
        <v>68</v>
      </c>
      <c r="B367" s="10">
        <v>1610</v>
      </c>
      <c r="C367" s="60">
        <v>0.863495711</v>
      </c>
      <c r="D367" s="11">
        <v>0.30399999999999999</v>
      </c>
      <c r="E367" s="11">
        <v>48.29</v>
      </c>
      <c r="F367" s="11">
        <v>1.18</v>
      </c>
      <c r="G367" s="11">
        <v>0.15</v>
      </c>
      <c r="H367" s="10">
        <v>1</v>
      </c>
      <c r="I367" s="11">
        <f t="shared" si="30"/>
        <v>1.18</v>
      </c>
      <c r="J367" s="11">
        <f t="shared" si="31"/>
        <v>0.15</v>
      </c>
      <c r="K367" s="11">
        <v>1036.5</v>
      </c>
      <c r="L367" s="10">
        <f t="shared" si="32"/>
        <v>1.0563545997328132</v>
      </c>
      <c r="M367">
        <f t="shared" si="33"/>
        <v>1303</v>
      </c>
      <c r="N367">
        <f t="shared" si="34"/>
        <v>3</v>
      </c>
      <c r="O367">
        <f t="shared" si="35"/>
        <v>0.4</v>
      </c>
    </row>
    <row r="368" spans="1:15">
      <c r="A368" s="10" t="s">
        <v>68</v>
      </c>
      <c r="B368" s="10">
        <v>6410</v>
      </c>
      <c r="C368" s="60">
        <v>0.26607483100000001</v>
      </c>
      <c r="D368" s="11">
        <v>0.30299999999999999</v>
      </c>
      <c r="E368" s="11">
        <v>48.29</v>
      </c>
      <c r="F368" s="11">
        <v>0</v>
      </c>
      <c r="G368" s="11">
        <v>0</v>
      </c>
      <c r="H368" s="10">
        <v>1</v>
      </c>
      <c r="I368" s="11">
        <f t="shared" si="30"/>
        <v>0</v>
      </c>
      <c r="J368" s="11">
        <f t="shared" si="31"/>
        <v>0</v>
      </c>
      <c r="K368" s="11">
        <v>393.1</v>
      </c>
      <c r="L368" s="10">
        <f t="shared" si="32"/>
        <v>0.32443102812199748</v>
      </c>
      <c r="M368">
        <f t="shared" si="33"/>
        <v>400</v>
      </c>
      <c r="N368">
        <f t="shared" si="34"/>
        <v>0</v>
      </c>
      <c r="O368">
        <f t="shared" si="35"/>
        <v>0</v>
      </c>
    </row>
    <row r="369" spans="1:15">
      <c r="A369" s="10" t="s">
        <v>68</v>
      </c>
      <c r="B369" s="10">
        <v>3300</v>
      </c>
      <c r="C369" s="60">
        <v>3.0981697999999998E-2</v>
      </c>
      <c r="D369" s="11">
        <v>0.23100000000000001</v>
      </c>
      <c r="E369" s="11">
        <v>48.29</v>
      </c>
      <c r="F369" s="11">
        <v>1.2</v>
      </c>
      <c r="G369" s="11">
        <v>6.4000000000000001E-2</v>
      </c>
      <c r="H369" s="10">
        <v>1</v>
      </c>
      <c r="I369" s="11">
        <f t="shared" si="30"/>
        <v>1.2</v>
      </c>
      <c r="J369" s="11">
        <f t="shared" si="31"/>
        <v>6.4000000000000001E-2</v>
      </c>
      <c r="K369" s="11">
        <v>9.1999999999999993</v>
      </c>
      <c r="L369" s="10">
        <f t="shared" si="32"/>
        <v>2.8800044281084999E-2</v>
      </c>
      <c r="M369">
        <f t="shared" si="33"/>
        <v>36</v>
      </c>
      <c r="N369">
        <f t="shared" si="34"/>
        <v>0</v>
      </c>
      <c r="O369">
        <f t="shared" si="35"/>
        <v>0</v>
      </c>
    </row>
    <row r="370" spans="1:15">
      <c r="A370" s="10" t="s">
        <v>68</v>
      </c>
      <c r="B370" s="10">
        <v>6410</v>
      </c>
      <c r="C370" s="60">
        <v>5.0922899000000001E-2</v>
      </c>
      <c r="D370" s="11">
        <v>0.30299999999999999</v>
      </c>
      <c r="E370" s="11">
        <v>48.29</v>
      </c>
      <c r="F370" s="11">
        <v>0</v>
      </c>
      <c r="G370" s="11">
        <v>0</v>
      </c>
      <c r="H370" s="10">
        <v>1</v>
      </c>
      <c r="I370" s="11">
        <f t="shared" si="30"/>
        <v>0</v>
      </c>
      <c r="J370" s="11">
        <f t="shared" si="31"/>
        <v>0</v>
      </c>
      <c r="K370" s="11">
        <v>19.899999999999999</v>
      </c>
      <c r="L370" s="10">
        <f t="shared" si="32"/>
        <v>6.2091436515927495E-2</v>
      </c>
      <c r="M370">
        <f t="shared" si="33"/>
        <v>77</v>
      </c>
      <c r="N370">
        <f t="shared" si="34"/>
        <v>0</v>
      </c>
      <c r="O370">
        <f t="shared" si="35"/>
        <v>0</v>
      </c>
    </row>
    <row r="371" spans="1:15">
      <c r="A371" s="10" t="s">
        <v>68</v>
      </c>
      <c r="B371" s="10">
        <v>6410</v>
      </c>
      <c r="C371" s="60">
        <v>0.10744957400000001</v>
      </c>
      <c r="D371" s="11">
        <v>0.30299999999999999</v>
      </c>
      <c r="E371" s="11">
        <v>48.29</v>
      </c>
      <c r="F371" s="11">
        <v>0</v>
      </c>
      <c r="G371" s="11">
        <v>0</v>
      </c>
      <c r="H371" s="10">
        <v>1</v>
      </c>
      <c r="I371" s="11">
        <f t="shared" si="30"/>
        <v>0</v>
      </c>
      <c r="J371" s="11">
        <f t="shared" si="31"/>
        <v>0</v>
      </c>
      <c r="K371" s="11">
        <v>42</v>
      </c>
      <c r="L371" s="10">
        <f t="shared" si="32"/>
        <v>0.13101568319361501</v>
      </c>
      <c r="M371">
        <f t="shared" si="33"/>
        <v>162</v>
      </c>
      <c r="N371">
        <f t="shared" si="34"/>
        <v>0</v>
      </c>
      <c r="O371">
        <f t="shared" si="35"/>
        <v>0</v>
      </c>
    </row>
    <row r="372" spans="1:15">
      <c r="A372" s="10" t="s">
        <v>68</v>
      </c>
      <c r="B372" s="10">
        <v>1100</v>
      </c>
      <c r="C372" s="60">
        <v>9.1606264000000007E-2</v>
      </c>
      <c r="D372" s="11">
        <v>0.34200000000000003</v>
      </c>
      <c r="E372" s="11">
        <v>48.29</v>
      </c>
      <c r="F372" s="11">
        <v>1.85</v>
      </c>
      <c r="G372" s="11">
        <v>0.22</v>
      </c>
      <c r="H372" s="10">
        <v>1</v>
      </c>
      <c r="I372" s="11">
        <f t="shared" si="30"/>
        <v>1.85</v>
      </c>
      <c r="J372" s="11">
        <f t="shared" si="31"/>
        <v>0.22</v>
      </c>
      <c r="K372" s="11">
        <v>40.5</v>
      </c>
      <c r="L372" s="10">
        <f t="shared" si="32"/>
        <v>0.12607449492396003</v>
      </c>
      <c r="M372">
        <f t="shared" si="33"/>
        <v>156</v>
      </c>
      <c r="N372">
        <f t="shared" si="34"/>
        <v>1</v>
      </c>
      <c r="O372">
        <f t="shared" si="35"/>
        <v>0.1</v>
      </c>
    </row>
    <row r="373" spans="1:15">
      <c r="A373" s="10" t="s">
        <v>68</v>
      </c>
      <c r="B373" s="10">
        <v>6410</v>
      </c>
      <c r="C373" s="60">
        <v>0.27552283</v>
      </c>
      <c r="D373" s="11">
        <v>0.30299999999999999</v>
      </c>
      <c r="E373" s="11">
        <v>48.29</v>
      </c>
      <c r="F373" s="11">
        <v>0</v>
      </c>
      <c r="G373" s="11">
        <v>0</v>
      </c>
      <c r="H373" s="10">
        <v>1</v>
      </c>
      <c r="I373" s="11">
        <f t="shared" si="30"/>
        <v>0</v>
      </c>
      <c r="J373" s="11">
        <f t="shared" si="31"/>
        <v>0</v>
      </c>
      <c r="K373" s="11">
        <v>107.8</v>
      </c>
      <c r="L373" s="10">
        <f t="shared" si="32"/>
        <v>0.33595118588267497</v>
      </c>
      <c r="M373">
        <f t="shared" si="33"/>
        <v>414</v>
      </c>
      <c r="N373">
        <f t="shared" si="34"/>
        <v>0</v>
      </c>
      <c r="O373">
        <f t="shared" si="35"/>
        <v>0</v>
      </c>
    </row>
    <row r="374" spans="1:15">
      <c r="A374" s="10" t="s">
        <v>68</v>
      </c>
      <c r="B374" s="10">
        <v>6410</v>
      </c>
      <c r="C374" s="60">
        <v>0.104839444</v>
      </c>
      <c r="D374" s="11">
        <v>0.30299999999999999</v>
      </c>
      <c r="E374" s="11">
        <v>48.29</v>
      </c>
      <c r="F374" s="11">
        <v>0</v>
      </c>
      <c r="G374" s="11">
        <v>0</v>
      </c>
      <c r="H374" s="10">
        <v>1</v>
      </c>
      <c r="I374" s="11">
        <f t="shared" si="30"/>
        <v>0</v>
      </c>
      <c r="J374" s="11">
        <f t="shared" si="31"/>
        <v>0</v>
      </c>
      <c r="K374" s="11">
        <v>41</v>
      </c>
      <c r="L374" s="10">
        <f t="shared" si="32"/>
        <v>0.12783309295669001</v>
      </c>
      <c r="M374">
        <f t="shared" si="33"/>
        <v>158</v>
      </c>
      <c r="N374">
        <f t="shared" si="34"/>
        <v>0</v>
      </c>
      <c r="O374">
        <f t="shared" si="35"/>
        <v>0</v>
      </c>
    </row>
    <row r="375" spans="1:15">
      <c r="A375" s="10" t="s">
        <v>68</v>
      </c>
      <c r="B375" s="10">
        <v>6410</v>
      </c>
      <c r="C375" s="60">
        <v>11.939051262</v>
      </c>
      <c r="D375" s="11">
        <v>0.30299999999999999</v>
      </c>
      <c r="E375" s="11">
        <v>48.29</v>
      </c>
      <c r="F375" s="11">
        <v>0</v>
      </c>
      <c r="G375" s="11">
        <v>0</v>
      </c>
      <c r="H375" s="10">
        <v>1</v>
      </c>
      <c r="I375" s="11">
        <f t="shared" si="30"/>
        <v>0</v>
      </c>
      <c r="J375" s="11">
        <f t="shared" si="31"/>
        <v>0</v>
      </c>
      <c r="K375" s="11">
        <v>4671.3</v>
      </c>
      <c r="L375" s="10">
        <f t="shared" si="32"/>
        <v>14.557553832409994</v>
      </c>
      <c r="M375">
        <f t="shared" si="33"/>
        <v>17956</v>
      </c>
      <c r="N375">
        <f t="shared" si="34"/>
        <v>0</v>
      </c>
      <c r="O375">
        <f t="shared" si="35"/>
        <v>0</v>
      </c>
    </row>
    <row r="376" spans="1:15">
      <c r="A376" s="10" t="s">
        <v>68</v>
      </c>
      <c r="B376" s="10">
        <v>3200</v>
      </c>
      <c r="C376" s="60">
        <v>0.62010211100000001</v>
      </c>
      <c r="D376" s="11">
        <v>0.4</v>
      </c>
      <c r="E376" s="11">
        <v>48.29</v>
      </c>
      <c r="F376" s="11">
        <v>1.2</v>
      </c>
      <c r="G376" s="11">
        <v>6.4000000000000001E-2</v>
      </c>
      <c r="H376" s="10">
        <v>1</v>
      </c>
      <c r="I376" s="11">
        <f t="shared" si="30"/>
        <v>1.2</v>
      </c>
      <c r="J376" s="11">
        <f t="shared" si="31"/>
        <v>6.4000000000000001E-2</v>
      </c>
      <c r="K376" s="11">
        <v>1209.4000000000001</v>
      </c>
      <c r="L376" s="10">
        <f t="shared" si="32"/>
        <v>0.99815769800633347</v>
      </c>
      <c r="M376">
        <f t="shared" si="33"/>
        <v>1231</v>
      </c>
      <c r="N376">
        <f t="shared" si="34"/>
        <v>3</v>
      </c>
      <c r="O376">
        <f t="shared" si="35"/>
        <v>0.2</v>
      </c>
    </row>
    <row r="377" spans="1:15">
      <c r="A377" s="10" t="s">
        <v>68</v>
      </c>
      <c r="B377" s="10">
        <v>3200</v>
      </c>
      <c r="C377" s="60">
        <v>0.547842779</v>
      </c>
      <c r="D377" s="11">
        <v>0.4</v>
      </c>
      <c r="E377" s="11">
        <v>48.29</v>
      </c>
      <c r="F377" s="11">
        <v>1.2</v>
      </c>
      <c r="G377" s="11">
        <v>6.4000000000000001E-2</v>
      </c>
      <c r="H377" s="10">
        <v>1</v>
      </c>
      <c r="I377" s="11">
        <f t="shared" si="30"/>
        <v>1.2</v>
      </c>
      <c r="J377" s="11">
        <f t="shared" si="31"/>
        <v>6.4000000000000001E-2</v>
      </c>
      <c r="K377" s="11">
        <v>305.39999999999998</v>
      </c>
      <c r="L377" s="10">
        <f t="shared" si="32"/>
        <v>0.88184425993033344</v>
      </c>
      <c r="M377">
        <f t="shared" si="33"/>
        <v>1088</v>
      </c>
      <c r="N377">
        <f t="shared" si="34"/>
        <v>3</v>
      </c>
      <c r="O377">
        <f t="shared" si="35"/>
        <v>0.2</v>
      </c>
    </row>
    <row r="378" spans="1:15">
      <c r="A378" s="10" t="s">
        <v>68</v>
      </c>
      <c r="B378" s="10">
        <v>1100</v>
      </c>
      <c r="C378" s="60">
        <v>6.3131416999999995E-2</v>
      </c>
      <c r="D378" s="11">
        <v>0.25800000000000001</v>
      </c>
      <c r="E378" s="11">
        <v>48.29</v>
      </c>
      <c r="F378" s="11">
        <v>1.85</v>
      </c>
      <c r="G378" s="11">
        <v>0.22</v>
      </c>
      <c r="H378" s="10">
        <v>1</v>
      </c>
      <c r="I378" s="11">
        <f t="shared" si="30"/>
        <v>1.85</v>
      </c>
      <c r="J378" s="11">
        <f t="shared" si="31"/>
        <v>0.22</v>
      </c>
      <c r="K378" s="11">
        <v>21</v>
      </c>
      <c r="L378" s="10">
        <f t="shared" si="32"/>
        <v>6.5545246728994991E-2</v>
      </c>
      <c r="M378">
        <f t="shared" si="33"/>
        <v>81</v>
      </c>
      <c r="N378">
        <f t="shared" si="34"/>
        <v>0</v>
      </c>
      <c r="O378">
        <f t="shared" si="35"/>
        <v>0</v>
      </c>
    </row>
    <row r="379" spans="1:15">
      <c r="A379" s="10" t="s">
        <v>68</v>
      </c>
      <c r="B379" s="10">
        <v>1550</v>
      </c>
      <c r="C379" s="60">
        <v>9.480278E-3</v>
      </c>
      <c r="D379" s="11">
        <v>0.57699999999999996</v>
      </c>
      <c r="E379" s="11">
        <v>48.29</v>
      </c>
      <c r="F379" s="11">
        <v>1.55</v>
      </c>
      <c r="G379" s="11">
        <v>0.15</v>
      </c>
      <c r="H379" s="10">
        <v>1</v>
      </c>
      <c r="I379" s="11">
        <f t="shared" si="30"/>
        <v>1.55</v>
      </c>
      <c r="J379" s="11">
        <f t="shared" si="31"/>
        <v>0.15</v>
      </c>
      <c r="K379" s="11">
        <v>21.6</v>
      </c>
      <c r="L379" s="10">
        <f t="shared" si="32"/>
        <v>2.2012676200478334E-2</v>
      </c>
      <c r="M379">
        <f t="shared" si="33"/>
        <v>27</v>
      </c>
      <c r="N379">
        <f t="shared" si="34"/>
        <v>0</v>
      </c>
      <c r="O379">
        <f t="shared" si="35"/>
        <v>0</v>
      </c>
    </row>
    <row r="380" spans="1:15">
      <c r="A380" s="10" t="s">
        <v>68</v>
      </c>
      <c r="B380" s="10">
        <v>1100</v>
      </c>
      <c r="C380" s="60">
        <v>2.0844364930000001</v>
      </c>
      <c r="D380" s="11">
        <v>0.34200000000000003</v>
      </c>
      <c r="E380" s="11">
        <v>48.29</v>
      </c>
      <c r="F380" s="11">
        <v>1.85</v>
      </c>
      <c r="G380" s="11">
        <v>0.22</v>
      </c>
      <c r="H380" s="10">
        <v>1</v>
      </c>
      <c r="I380" s="11">
        <f t="shared" si="30"/>
        <v>1.85</v>
      </c>
      <c r="J380" s="11">
        <f t="shared" si="31"/>
        <v>0.22</v>
      </c>
      <c r="K380" s="11">
        <v>920.5</v>
      </c>
      <c r="L380" s="10">
        <f t="shared" si="32"/>
        <v>2.868736990038645</v>
      </c>
      <c r="M380">
        <f t="shared" si="33"/>
        <v>3539</v>
      </c>
      <c r="N380">
        <f t="shared" si="34"/>
        <v>14</v>
      </c>
      <c r="O380">
        <f t="shared" si="35"/>
        <v>1.7</v>
      </c>
    </row>
    <row r="381" spans="1:15">
      <c r="A381" s="10" t="s">
        <v>68</v>
      </c>
      <c r="B381" s="10">
        <v>3200</v>
      </c>
      <c r="C381" s="60">
        <v>2.6618184999999999E-2</v>
      </c>
      <c r="D381" s="11">
        <v>0.4</v>
      </c>
      <c r="E381" s="11">
        <v>48.29</v>
      </c>
      <c r="F381" s="11">
        <v>1.2</v>
      </c>
      <c r="G381" s="11">
        <v>6.4000000000000001E-2</v>
      </c>
      <c r="H381" s="10">
        <v>1</v>
      </c>
      <c r="I381" s="11">
        <f t="shared" si="30"/>
        <v>1.2</v>
      </c>
      <c r="J381" s="11">
        <f t="shared" si="31"/>
        <v>6.4000000000000001E-2</v>
      </c>
      <c r="K381" s="11">
        <v>42</v>
      </c>
      <c r="L381" s="10">
        <f t="shared" si="32"/>
        <v>4.2846405121666674E-2</v>
      </c>
      <c r="M381">
        <f t="shared" si="33"/>
        <v>53</v>
      </c>
      <c r="N381">
        <f t="shared" si="34"/>
        <v>0</v>
      </c>
      <c r="O381">
        <f t="shared" si="35"/>
        <v>0</v>
      </c>
    </row>
    <row r="382" spans="1:15">
      <c r="A382" s="10" t="s">
        <v>68</v>
      </c>
      <c r="B382" s="10">
        <v>6210</v>
      </c>
      <c r="C382" s="60">
        <v>9.4289060000000008E-3</v>
      </c>
      <c r="D382" s="11">
        <v>0.30299999999999999</v>
      </c>
      <c r="E382" s="11">
        <v>48.29</v>
      </c>
      <c r="F382" s="11">
        <v>0</v>
      </c>
      <c r="G382" s="11">
        <v>0</v>
      </c>
      <c r="H382" s="10">
        <v>1</v>
      </c>
      <c r="I382" s="11">
        <f t="shared" si="30"/>
        <v>0</v>
      </c>
      <c r="J382" s="11">
        <f t="shared" si="31"/>
        <v>0</v>
      </c>
      <c r="K382" s="11">
        <v>182.5</v>
      </c>
      <c r="L382" s="10">
        <f t="shared" si="32"/>
        <v>1.1496877236184999E-2</v>
      </c>
      <c r="M382">
        <f t="shared" si="33"/>
        <v>14</v>
      </c>
      <c r="N382">
        <f t="shared" si="34"/>
        <v>0</v>
      </c>
      <c r="O382">
        <f t="shared" si="35"/>
        <v>0</v>
      </c>
    </row>
    <row r="383" spans="1:15">
      <c r="A383" s="10" t="s">
        <v>68</v>
      </c>
      <c r="B383" s="10">
        <v>4110</v>
      </c>
      <c r="C383" s="60">
        <v>4.1279187000000002E-2</v>
      </c>
      <c r="D383" s="11">
        <v>0.41299999999999998</v>
      </c>
      <c r="E383" s="11">
        <v>48.29</v>
      </c>
      <c r="F383" s="11">
        <v>0.7</v>
      </c>
      <c r="G383" s="11">
        <v>0.09</v>
      </c>
      <c r="H383" s="10">
        <v>1</v>
      </c>
      <c r="I383" s="11">
        <f t="shared" si="30"/>
        <v>0.7</v>
      </c>
      <c r="J383" s="11">
        <f t="shared" si="31"/>
        <v>0.09</v>
      </c>
      <c r="K383" s="11">
        <v>22</v>
      </c>
      <c r="L383" s="10">
        <f t="shared" si="32"/>
        <v>6.8605217609582492E-2</v>
      </c>
      <c r="M383">
        <f t="shared" si="33"/>
        <v>85</v>
      </c>
      <c r="N383">
        <f t="shared" si="34"/>
        <v>0</v>
      </c>
      <c r="O383">
        <f t="shared" si="35"/>
        <v>0</v>
      </c>
    </row>
    <row r="384" spans="1:15">
      <c r="A384" s="10" t="s">
        <v>68</v>
      </c>
      <c r="B384" s="10">
        <v>4110</v>
      </c>
      <c r="C384" s="60">
        <v>1.3005222519999999</v>
      </c>
      <c r="D384" s="11">
        <v>0.41299999999999998</v>
      </c>
      <c r="E384" s="11">
        <v>48.29</v>
      </c>
      <c r="F384" s="11">
        <v>0.7</v>
      </c>
      <c r="G384" s="11">
        <v>0.09</v>
      </c>
      <c r="H384" s="10">
        <v>1</v>
      </c>
      <c r="I384" s="11">
        <f t="shared" si="30"/>
        <v>0.7</v>
      </c>
      <c r="J384" s="11">
        <f t="shared" si="31"/>
        <v>0.09</v>
      </c>
      <c r="K384" s="11">
        <v>1895.2</v>
      </c>
      <c r="L384" s="10">
        <f t="shared" si="32"/>
        <v>2.1614430561475029</v>
      </c>
      <c r="M384">
        <f t="shared" si="33"/>
        <v>2666</v>
      </c>
      <c r="N384">
        <f t="shared" si="34"/>
        <v>4</v>
      </c>
      <c r="O384">
        <f t="shared" si="35"/>
        <v>0.5</v>
      </c>
    </row>
    <row r="385" spans="1:15">
      <c r="A385" s="10" t="s">
        <v>68</v>
      </c>
      <c r="B385" s="10">
        <v>3200</v>
      </c>
      <c r="C385" s="60">
        <v>5.2509013790000001</v>
      </c>
      <c r="D385" s="11">
        <v>0.4</v>
      </c>
      <c r="E385" s="11">
        <v>48.29</v>
      </c>
      <c r="F385" s="11">
        <v>1.2</v>
      </c>
      <c r="G385" s="11">
        <v>6.4000000000000001E-2</v>
      </c>
      <c r="H385" s="10">
        <v>1</v>
      </c>
      <c r="I385" s="11">
        <f t="shared" si="30"/>
        <v>1.2</v>
      </c>
      <c r="J385" s="11">
        <f t="shared" si="31"/>
        <v>6.4000000000000001E-2</v>
      </c>
      <c r="K385" s="11">
        <v>2712.2</v>
      </c>
      <c r="L385" s="10">
        <f t="shared" si="32"/>
        <v>8.452200919730334</v>
      </c>
      <c r="M385">
        <f t="shared" si="33"/>
        <v>10426</v>
      </c>
      <c r="N385">
        <f t="shared" si="34"/>
        <v>28</v>
      </c>
      <c r="O385">
        <f t="shared" si="35"/>
        <v>1.5</v>
      </c>
    </row>
    <row r="386" spans="1:15">
      <c r="A386" s="10" t="s">
        <v>68</v>
      </c>
      <c r="B386" s="10">
        <v>1550</v>
      </c>
      <c r="C386" s="60">
        <v>0.15101614899999999</v>
      </c>
      <c r="D386" s="11">
        <v>0.57699999999999996</v>
      </c>
      <c r="E386" s="11">
        <v>48.29</v>
      </c>
      <c r="F386" s="11">
        <v>1.55</v>
      </c>
      <c r="G386" s="11">
        <v>0.15</v>
      </c>
      <c r="H386" s="10">
        <v>1</v>
      </c>
      <c r="I386" s="11">
        <f t="shared" si="30"/>
        <v>1.55</v>
      </c>
      <c r="J386" s="11">
        <f t="shared" si="31"/>
        <v>0.15</v>
      </c>
      <c r="K386" s="11">
        <v>344.1</v>
      </c>
      <c r="L386" s="10">
        <f t="shared" si="32"/>
        <v>0.35065106624301406</v>
      </c>
      <c r="M386">
        <f t="shared" si="33"/>
        <v>433</v>
      </c>
      <c r="N386">
        <f t="shared" si="34"/>
        <v>1</v>
      </c>
      <c r="O386">
        <f t="shared" si="35"/>
        <v>0.1</v>
      </c>
    </row>
    <row r="387" spans="1:15">
      <c r="A387" s="10" t="s">
        <v>68</v>
      </c>
      <c r="B387" s="10">
        <v>3200</v>
      </c>
      <c r="C387" s="60">
        <v>0.14571610199999999</v>
      </c>
      <c r="D387" s="11">
        <v>0.4</v>
      </c>
      <c r="E387" s="11">
        <v>48.29</v>
      </c>
      <c r="F387" s="11">
        <v>1.2</v>
      </c>
      <c r="G387" s="11">
        <v>6.4000000000000001E-2</v>
      </c>
      <c r="H387" s="10">
        <v>1</v>
      </c>
      <c r="I387" s="11">
        <f t="shared" ref="I387:I450" si="36">F387</f>
        <v>1.2</v>
      </c>
      <c r="J387" s="11">
        <f t="shared" ref="J387:J450" si="37">G387</f>
        <v>6.4000000000000001E-2</v>
      </c>
      <c r="K387" s="11">
        <v>230.2</v>
      </c>
      <c r="L387" s="10">
        <f t="shared" ref="L387:L450" si="38">E387*D387*C387/12</f>
        <v>0.23455435218599999</v>
      </c>
      <c r="M387">
        <f t="shared" ref="M387:M450" si="39">ROUND(E387*D387*C387*102.79,0)</f>
        <v>289</v>
      </c>
      <c r="N387">
        <f t="shared" ref="N387:N450" si="40">ROUND(I387*M387*0.002205,0)</f>
        <v>1</v>
      </c>
      <c r="O387">
        <f t="shared" ref="O387:O450" si="41">ROUND(J387*M387*0.002205,1)</f>
        <v>0</v>
      </c>
    </row>
    <row r="388" spans="1:15">
      <c r="A388" s="10" t="s">
        <v>68</v>
      </c>
      <c r="B388" s="10">
        <v>3200</v>
      </c>
      <c r="C388" s="60">
        <v>3.7043860999999997E-2</v>
      </c>
      <c r="D388" s="11">
        <v>0.4</v>
      </c>
      <c r="E388" s="11">
        <v>48.29</v>
      </c>
      <c r="F388" s="11">
        <v>1.2</v>
      </c>
      <c r="G388" s="11">
        <v>6.4000000000000001E-2</v>
      </c>
      <c r="H388" s="10">
        <v>1</v>
      </c>
      <c r="I388" s="11">
        <f t="shared" si="36"/>
        <v>1.2</v>
      </c>
      <c r="J388" s="11">
        <f t="shared" si="37"/>
        <v>6.4000000000000001E-2</v>
      </c>
      <c r="K388" s="11">
        <v>72.2</v>
      </c>
      <c r="L388" s="10">
        <f t="shared" si="38"/>
        <v>5.9628268256333335E-2</v>
      </c>
      <c r="M388">
        <f t="shared" si="39"/>
        <v>74</v>
      </c>
      <c r="N388">
        <f t="shared" si="40"/>
        <v>0</v>
      </c>
      <c r="O388">
        <f t="shared" si="41"/>
        <v>0</v>
      </c>
    </row>
    <row r="389" spans="1:15">
      <c r="A389" s="10" t="s">
        <v>68</v>
      </c>
      <c r="B389" s="10">
        <v>3200</v>
      </c>
      <c r="C389" s="60">
        <v>0.17330094800000001</v>
      </c>
      <c r="D389" s="11">
        <v>0.4</v>
      </c>
      <c r="E389" s="11">
        <v>48.29</v>
      </c>
      <c r="F389" s="11">
        <v>1.2</v>
      </c>
      <c r="G389" s="11">
        <v>6.4000000000000001E-2</v>
      </c>
      <c r="H389" s="10">
        <v>1</v>
      </c>
      <c r="I389" s="11">
        <f t="shared" si="36"/>
        <v>1.2</v>
      </c>
      <c r="J389" s="11">
        <f t="shared" si="37"/>
        <v>6.4000000000000001E-2</v>
      </c>
      <c r="K389" s="11">
        <v>338</v>
      </c>
      <c r="L389" s="10">
        <f t="shared" si="38"/>
        <v>0.27895675929733338</v>
      </c>
      <c r="M389">
        <f t="shared" si="39"/>
        <v>344</v>
      </c>
      <c r="N389">
        <f t="shared" si="40"/>
        <v>1</v>
      </c>
      <c r="O389">
        <f t="shared" si="41"/>
        <v>0</v>
      </c>
    </row>
    <row r="390" spans="1:15">
      <c r="A390" s="10" t="s">
        <v>68</v>
      </c>
      <c r="B390" s="10">
        <v>3300</v>
      </c>
      <c r="C390" s="60">
        <v>4.0283935E-2</v>
      </c>
      <c r="D390" s="11">
        <v>0.4</v>
      </c>
      <c r="E390" s="11">
        <v>48.29</v>
      </c>
      <c r="F390" s="11">
        <v>1.2</v>
      </c>
      <c r="G390" s="11">
        <v>6.4000000000000001E-2</v>
      </c>
      <c r="H390" s="10">
        <v>1</v>
      </c>
      <c r="I390" s="11">
        <f t="shared" si="36"/>
        <v>1.2</v>
      </c>
      <c r="J390" s="11">
        <f t="shared" si="37"/>
        <v>6.4000000000000001E-2</v>
      </c>
      <c r="K390" s="11">
        <v>20.8</v>
      </c>
      <c r="L390" s="10">
        <f t="shared" si="38"/>
        <v>6.4843707371666684E-2</v>
      </c>
      <c r="M390">
        <f t="shared" si="39"/>
        <v>80</v>
      </c>
      <c r="N390">
        <f t="shared" si="40"/>
        <v>0</v>
      </c>
      <c r="O390">
        <f t="shared" si="41"/>
        <v>0</v>
      </c>
    </row>
    <row r="391" spans="1:15">
      <c r="A391" s="10" t="s">
        <v>68</v>
      </c>
      <c r="B391" s="10">
        <v>6410</v>
      </c>
      <c r="C391" s="60">
        <v>2.0440340000000001E-2</v>
      </c>
      <c r="D391" s="11">
        <v>0.30299999999999999</v>
      </c>
      <c r="E391" s="11">
        <v>48.29</v>
      </c>
      <c r="F391" s="11">
        <v>0</v>
      </c>
      <c r="G391" s="11">
        <v>0</v>
      </c>
      <c r="H391" s="10">
        <v>1</v>
      </c>
      <c r="I391" s="11">
        <f t="shared" si="36"/>
        <v>0</v>
      </c>
      <c r="J391" s="11">
        <f t="shared" si="37"/>
        <v>0</v>
      </c>
      <c r="K391" s="11">
        <v>8</v>
      </c>
      <c r="L391" s="10">
        <f t="shared" si="38"/>
        <v>2.4923366469650002E-2</v>
      </c>
      <c r="M391">
        <f t="shared" si="39"/>
        <v>31</v>
      </c>
      <c r="N391">
        <f t="shared" si="40"/>
        <v>0</v>
      </c>
      <c r="O391">
        <f t="shared" si="41"/>
        <v>0</v>
      </c>
    </row>
    <row r="392" spans="1:15">
      <c r="A392" s="10" t="s">
        <v>68</v>
      </c>
      <c r="B392" s="10">
        <v>6410</v>
      </c>
      <c r="C392" s="60">
        <v>6.1357019999999998E-3</v>
      </c>
      <c r="D392" s="11">
        <v>0.30299999999999999</v>
      </c>
      <c r="E392" s="11">
        <v>48.29</v>
      </c>
      <c r="F392" s="11">
        <v>0</v>
      </c>
      <c r="G392" s="11">
        <v>0</v>
      </c>
      <c r="H392" s="10">
        <v>1</v>
      </c>
      <c r="I392" s="11">
        <f t="shared" si="36"/>
        <v>0</v>
      </c>
      <c r="J392" s="11">
        <f t="shared" si="37"/>
        <v>0</v>
      </c>
      <c r="K392" s="11">
        <v>2.4</v>
      </c>
      <c r="L392" s="10">
        <f t="shared" si="38"/>
        <v>7.4813995018950001E-3</v>
      </c>
      <c r="M392">
        <f t="shared" si="39"/>
        <v>9</v>
      </c>
      <c r="N392">
        <f t="shared" si="40"/>
        <v>0</v>
      </c>
      <c r="O392">
        <f t="shared" si="41"/>
        <v>0</v>
      </c>
    </row>
    <row r="393" spans="1:15">
      <c r="A393" s="10" t="s">
        <v>68</v>
      </c>
      <c r="B393" s="10">
        <v>1100</v>
      </c>
      <c r="C393" s="60">
        <v>1.5487662179999999</v>
      </c>
      <c r="D393" s="11">
        <v>0.34200000000000003</v>
      </c>
      <c r="E393" s="11">
        <v>48.29</v>
      </c>
      <c r="F393" s="11">
        <v>1.85</v>
      </c>
      <c r="G393" s="11">
        <v>0.22</v>
      </c>
      <c r="H393" s="10">
        <v>1</v>
      </c>
      <c r="I393" s="11">
        <f t="shared" si="36"/>
        <v>1.85</v>
      </c>
      <c r="J393" s="11">
        <f t="shared" si="37"/>
        <v>0.22</v>
      </c>
      <c r="K393" s="11">
        <v>2426.1</v>
      </c>
      <c r="L393" s="10">
        <f t="shared" si="38"/>
        <v>2.1315127390157698</v>
      </c>
      <c r="M393">
        <f t="shared" si="39"/>
        <v>2629</v>
      </c>
      <c r="N393">
        <f t="shared" si="40"/>
        <v>11</v>
      </c>
      <c r="O393">
        <f t="shared" si="41"/>
        <v>1.3</v>
      </c>
    </row>
    <row r="394" spans="1:15">
      <c r="A394" s="10" t="s">
        <v>68</v>
      </c>
      <c r="B394" s="10">
        <v>4110</v>
      </c>
      <c r="C394" s="60">
        <v>3.3329176000000002E-2</v>
      </c>
      <c r="D394" s="11">
        <v>0.41299999999999998</v>
      </c>
      <c r="E394" s="11">
        <v>48.29</v>
      </c>
      <c r="F394" s="11">
        <v>0.7</v>
      </c>
      <c r="G394" s="11">
        <v>0.09</v>
      </c>
      <c r="H394" s="10">
        <v>1</v>
      </c>
      <c r="I394" s="11">
        <f t="shared" si="36"/>
        <v>0.7</v>
      </c>
      <c r="J394" s="11">
        <f t="shared" si="37"/>
        <v>0.09</v>
      </c>
      <c r="K394" s="11">
        <v>86.1</v>
      </c>
      <c r="L394" s="10">
        <f t="shared" si="38"/>
        <v>5.5392451702793333E-2</v>
      </c>
      <c r="M394">
        <f t="shared" si="39"/>
        <v>68</v>
      </c>
      <c r="N394">
        <f t="shared" si="40"/>
        <v>0</v>
      </c>
      <c r="O394">
        <f t="shared" si="41"/>
        <v>0</v>
      </c>
    </row>
    <row r="395" spans="1:15">
      <c r="A395" s="10" t="s">
        <v>68</v>
      </c>
      <c r="B395" s="10">
        <v>6430</v>
      </c>
      <c r="C395" s="60">
        <v>2.2366649660000002</v>
      </c>
      <c r="D395" s="11">
        <v>0.30299999999999999</v>
      </c>
      <c r="E395" s="11">
        <v>48.29</v>
      </c>
      <c r="F395" s="11">
        <v>0</v>
      </c>
      <c r="G395" s="11">
        <v>0</v>
      </c>
      <c r="H395" s="10">
        <v>1</v>
      </c>
      <c r="I395" s="11">
        <f t="shared" si="36"/>
        <v>0</v>
      </c>
      <c r="J395" s="11">
        <f t="shared" si="37"/>
        <v>0</v>
      </c>
      <c r="K395" s="11">
        <v>2676</v>
      </c>
      <c r="L395" s="10">
        <f t="shared" si="38"/>
        <v>2.7272159180055353</v>
      </c>
      <c r="M395">
        <f t="shared" si="39"/>
        <v>3364</v>
      </c>
      <c r="N395">
        <f t="shared" si="40"/>
        <v>0</v>
      </c>
      <c r="O395">
        <f t="shared" si="41"/>
        <v>0</v>
      </c>
    </row>
    <row r="396" spans="1:15">
      <c r="A396" s="10" t="s">
        <v>68</v>
      </c>
      <c r="B396" s="10">
        <v>3200</v>
      </c>
      <c r="C396" s="60">
        <v>2.4405159869999999</v>
      </c>
      <c r="D396" s="11">
        <v>0.4</v>
      </c>
      <c r="E396" s="11">
        <v>48.29</v>
      </c>
      <c r="F396" s="11">
        <v>1.2</v>
      </c>
      <c r="G396" s="11">
        <v>6.4000000000000001E-2</v>
      </c>
      <c r="H396" s="10">
        <v>1</v>
      </c>
      <c r="I396" s="11">
        <f t="shared" si="36"/>
        <v>1.2</v>
      </c>
      <c r="J396" s="11">
        <f t="shared" si="37"/>
        <v>6.4000000000000001E-2</v>
      </c>
      <c r="K396" s="11">
        <v>1260.5999999999999</v>
      </c>
      <c r="L396" s="10">
        <f t="shared" si="38"/>
        <v>3.9284172337410008</v>
      </c>
      <c r="M396">
        <f t="shared" si="39"/>
        <v>4846</v>
      </c>
      <c r="N396">
        <f t="shared" si="40"/>
        <v>13</v>
      </c>
      <c r="O396">
        <f t="shared" si="41"/>
        <v>0.7</v>
      </c>
    </row>
    <row r="397" spans="1:15">
      <c r="A397" s="10" t="s">
        <v>68</v>
      </c>
      <c r="B397" s="10">
        <v>3200</v>
      </c>
      <c r="C397" s="60">
        <v>0.39700883100000001</v>
      </c>
      <c r="D397" s="11">
        <v>0.4</v>
      </c>
      <c r="E397" s="11">
        <v>48.29</v>
      </c>
      <c r="F397" s="11">
        <v>1.2</v>
      </c>
      <c r="G397" s="11">
        <v>6.4000000000000001E-2</v>
      </c>
      <c r="H397" s="10">
        <v>1</v>
      </c>
      <c r="I397" s="11">
        <f t="shared" si="36"/>
        <v>1.2</v>
      </c>
      <c r="J397" s="11">
        <f t="shared" si="37"/>
        <v>6.4000000000000001E-2</v>
      </c>
      <c r="K397" s="11">
        <v>627.1</v>
      </c>
      <c r="L397" s="10">
        <f t="shared" si="38"/>
        <v>0.63905188163300009</v>
      </c>
      <c r="M397">
        <f t="shared" si="39"/>
        <v>788</v>
      </c>
      <c r="N397">
        <f t="shared" si="40"/>
        <v>2</v>
      </c>
      <c r="O397">
        <f t="shared" si="41"/>
        <v>0.1</v>
      </c>
    </row>
    <row r="398" spans="1:15">
      <c r="A398" s="10" t="s">
        <v>68</v>
      </c>
      <c r="B398" s="10">
        <v>1550</v>
      </c>
      <c r="C398" s="60">
        <v>1.2497970730000001</v>
      </c>
      <c r="D398" s="11">
        <v>0.57699999999999996</v>
      </c>
      <c r="E398" s="11">
        <v>48.29</v>
      </c>
      <c r="F398" s="11">
        <v>1.55</v>
      </c>
      <c r="G398" s="11">
        <v>0.15</v>
      </c>
      <c r="H398" s="10">
        <v>1</v>
      </c>
      <c r="I398" s="11">
        <f t="shared" si="36"/>
        <v>1.55</v>
      </c>
      <c r="J398" s="11">
        <f t="shared" si="37"/>
        <v>0.15</v>
      </c>
      <c r="K398" s="11">
        <v>2847.5</v>
      </c>
      <c r="L398" s="10">
        <f t="shared" si="38"/>
        <v>2.9019590231694239</v>
      </c>
      <c r="M398">
        <f t="shared" si="39"/>
        <v>3580</v>
      </c>
      <c r="N398">
        <f t="shared" si="40"/>
        <v>12</v>
      </c>
      <c r="O398">
        <f t="shared" si="41"/>
        <v>1.2</v>
      </c>
    </row>
    <row r="399" spans="1:15">
      <c r="A399" s="10" t="s">
        <v>68</v>
      </c>
      <c r="B399" s="10">
        <v>6210</v>
      </c>
      <c r="C399" s="60">
        <v>0.21262493700000001</v>
      </c>
      <c r="D399" s="11">
        <v>0.30299999999999999</v>
      </c>
      <c r="E399" s="11">
        <v>48.29</v>
      </c>
      <c r="F399" s="11">
        <v>0</v>
      </c>
      <c r="G399" s="11">
        <v>0</v>
      </c>
      <c r="H399" s="10">
        <v>1</v>
      </c>
      <c r="I399" s="11">
        <f t="shared" si="36"/>
        <v>0</v>
      </c>
      <c r="J399" s="11">
        <f t="shared" si="37"/>
        <v>0</v>
      </c>
      <c r="K399" s="11">
        <v>83.2</v>
      </c>
      <c r="L399" s="10">
        <f t="shared" si="38"/>
        <v>0.25925836974518252</v>
      </c>
      <c r="M399">
        <f t="shared" si="39"/>
        <v>320</v>
      </c>
      <c r="N399">
        <f t="shared" si="40"/>
        <v>0</v>
      </c>
      <c r="O399">
        <f t="shared" si="41"/>
        <v>0</v>
      </c>
    </row>
    <row r="400" spans="1:15">
      <c r="A400" s="10" t="s">
        <v>68</v>
      </c>
      <c r="B400" s="10">
        <v>1550</v>
      </c>
      <c r="C400" s="60">
        <v>1.4529949369999999</v>
      </c>
      <c r="D400" s="11">
        <v>0.57699999999999996</v>
      </c>
      <c r="E400" s="11">
        <v>48.29</v>
      </c>
      <c r="F400" s="11">
        <v>1.55</v>
      </c>
      <c r="G400" s="11">
        <v>0.15</v>
      </c>
      <c r="H400" s="10">
        <v>1</v>
      </c>
      <c r="I400" s="11">
        <f t="shared" si="36"/>
        <v>1.55</v>
      </c>
      <c r="J400" s="11">
        <f t="shared" si="37"/>
        <v>0.15</v>
      </c>
      <c r="K400" s="11">
        <v>3310.5</v>
      </c>
      <c r="L400" s="10">
        <f t="shared" si="38"/>
        <v>3.3737731181633506</v>
      </c>
      <c r="M400">
        <f t="shared" si="39"/>
        <v>4161</v>
      </c>
      <c r="N400">
        <f t="shared" si="40"/>
        <v>14</v>
      </c>
      <c r="O400">
        <f t="shared" si="41"/>
        <v>1.4</v>
      </c>
    </row>
    <row r="401" spans="1:15">
      <c r="A401" s="10" t="s">
        <v>68</v>
      </c>
      <c r="B401" s="10">
        <v>6210</v>
      </c>
      <c r="C401" s="60">
        <v>13.751654578</v>
      </c>
      <c r="D401" s="11">
        <v>0.30299999999999999</v>
      </c>
      <c r="E401" s="11">
        <v>48.29</v>
      </c>
      <c r="F401" s="11">
        <v>0</v>
      </c>
      <c r="G401" s="11">
        <v>0</v>
      </c>
      <c r="H401" s="10">
        <v>1</v>
      </c>
      <c r="I401" s="11">
        <f t="shared" si="36"/>
        <v>0</v>
      </c>
      <c r="J401" s="11">
        <f t="shared" si="37"/>
        <v>0</v>
      </c>
      <c r="K401" s="11">
        <v>5380.5</v>
      </c>
      <c r="L401" s="10">
        <f t="shared" si="38"/>
        <v>16.767701839183406</v>
      </c>
      <c r="M401">
        <f t="shared" si="39"/>
        <v>20683</v>
      </c>
      <c r="N401">
        <f t="shared" si="40"/>
        <v>0</v>
      </c>
      <c r="O401">
        <f t="shared" si="41"/>
        <v>0</v>
      </c>
    </row>
    <row r="402" spans="1:15">
      <c r="A402" s="10" t="s">
        <v>68</v>
      </c>
      <c r="B402" s="10">
        <v>4110</v>
      </c>
      <c r="C402" s="60">
        <v>3.3623242979999999</v>
      </c>
      <c r="D402" s="11">
        <v>0.41299999999999998</v>
      </c>
      <c r="E402" s="11">
        <v>48.29</v>
      </c>
      <c r="F402" s="11">
        <v>0.7</v>
      </c>
      <c r="G402" s="11">
        <v>0.09</v>
      </c>
      <c r="H402" s="10">
        <v>1</v>
      </c>
      <c r="I402" s="11">
        <f t="shared" si="36"/>
        <v>0.7</v>
      </c>
      <c r="J402" s="11">
        <f t="shared" si="37"/>
        <v>0.09</v>
      </c>
      <c r="K402" s="11">
        <v>1793.2</v>
      </c>
      <c r="L402" s="10">
        <f t="shared" si="38"/>
        <v>5.5881185387269534</v>
      </c>
      <c r="M402">
        <f t="shared" si="39"/>
        <v>6893</v>
      </c>
      <c r="N402">
        <f t="shared" si="40"/>
        <v>11</v>
      </c>
      <c r="O402">
        <f t="shared" si="41"/>
        <v>1.4</v>
      </c>
    </row>
    <row r="403" spans="1:15">
      <c r="A403" s="10" t="s">
        <v>68</v>
      </c>
      <c r="B403" s="10">
        <v>1550</v>
      </c>
      <c r="C403" s="60">
        <v>2.9304406000000002E-2</v>
      </c>
      <c r="D403" s="11">
        <v>0.57699999999999996</v>
      </c>
      <c r="E403" s="11">
        <v>48.29</v>
      </c>
      <c r="F403" s="11">
        <v>1.55</v>
      </c>
      <c r="G403" s="11">
        <v>0.15</v>
      </c>
      <c r="H403" s="10">
        <v>1</v>
      </c>
      <c r="I403" s="11">
        <f t="shared" si="36"/>
        <v>1.55</v>
      </c>
      <c r="J403" s="11">
        <f t="shared" si="37"/>
        <v>0.15</v>
      </c>
      <c r="K403" s="11">
        <v>66.8</v>
      </c>
      <c r="L403" s="10">
        <f t="shared" si="38"/>
        <v>6.8043194569331666E-2</v>
      </c>
      <c r="M403">
        <f t="shared" si="39"/>
        <v>84</v>
      </c>
      <c r="N403">
        <f t="shared" si="40"/>
        <v>0</v>
      </c>
      <c r="O403">
        <f t="shared" si="41"/>
        <v>0</v>
      </c>
    </row>
    <row r="404" spans="1:15">
      <c r="A404" s="10" t="s">
        <v>68</v>
      </c>
      <c r="B404" s="10">
        <v>3200</v>
      </c>
      <c r="C404" s="60">
        <v>9.7336831999999998E-2</v>
      </c>
      <c r="D404" s="11">
        <v>0.4</v>
      </c>
      <c r="E404" s="11">
        <v>48.29</v>
      </c>
      <c r="F404" s="11">
        <v>1.2</v>
      </c>
      <c r="G404" s="11">
        <v>6.4000000000000001E-2</v>
      </c>
      <c r="H404" s="10">
        <v>1</v>
      </c>
      <c r="I404" s="11">
        <f t="shared" si="36"/>
        <v>1.2</v>
      </c>
      <c r="J404" s="11">
        <f t="shared" si="37"/>
        <v>6.4000000000000001E-2</v>
      </c>
      <c r="K404" s="11">
        <v>189.8</v>
      </c>
      <c r="L404" s="10">
        <f t="shared" si="38"/>
        <v>0.15667985390933334</v>
      </c>
      <c r="M404">
        <f t="shared" si="39"/>
        <v>193</v>
      </c>
      <c r="N404">
        <f t="shared" si="40"/>
        <v>1</v>
      </c>
      <c r="O404">
        <f t="shared" si="41"/>
        <v>0</v>
      </c>
    </row>
    <row r="405" spans="1:15">
      <c r="A405" s="10" t="s">
        <v>68</v>
      </c>
      <c r="B405" s="10">
        <v>4110</v>
      </c>
      <c r="C405" s="60">
        <v>0.52967994500000004</v>
      </c>
      <c r="D405" s="11">
        <v>0.41299999999999998</v>
      </c>
      <c r="E405" s="11">
        <v>48.29</v>
      </c>
      <c r="F405" s="11">
        <v>0.7</v>
      </c>
      <c r="G405" s="11">
        <v>0.09</v>
      </c>
      <c r="H405" s="10">
        <v>1</v>
      </c>
      <c r="I405" s="11">
        <f t="shared" si="36"/>
        <v>0.7</v>
      </c>
      <c r="J405" s="11">
        <f t="shared" si="37"/>
        <v>0.09</v>
      </c>
      <c r="K405" s="11">
        <v>282.5</v>
      </c>
      <c r="L405" s="10">
        <f t="shared" si="38"/>
        <v>0.88031791639105406</v>
      </c>
      <c r="M405">
        <f t="shared" si="39"/>
        <v>1086</v>
      </c>
      <c r="N405">
        <f t="shared" si="40"/>
        <v>2</v>
      </c>
      <c r="O405">
        <f t="shared" si="41"/>
        <v>0.2</v>
      </c>
    </row>
    <row r="406" spans="1:15">
      <c r="A406" s="10" t="s">
        <v>68</v>
      </c>
      <c r="B406" s="10">
        <v>3300</v>
      </c>
      <c r="C406" s="60">
        <v>5.0800277999999997E-2</v>
      </c>
      <c r="D406" s="11">
        <v>0.4</v>
      </c>
      <c r="E406" s="11">
        <v>48.29</v>
      </c>
      <c r="F406" s="11">
        <v>1.2</v>
      </c>
      <c r="G406" s="11">
        <v>6.4000000000000001E-2</v>
      </c>
      <c r="H406" s="10">
        <v>1</v>
      </c>
      <c r="I406" s="11">
        <f t="shared" si="36"/>
        <v>1.2</v>
      </c>
      <c r="J406" s="11">
        <f t="shared" si="37"/>
        <v>6.4000000000000001E-2</v>
      </c>
      <c r="K406" s="11">
        <v>26.2</v>
      </c>
      <c r="L406" s="10">
        <f t="shared" si="38"/>
        <v>8.1771514154000011E-2</v>
      </c>
      <c r="M406">
        <f t="shared" si="39"/>
        <v>101</v>
      </c>
      <c r="N406">
        <f t="shared" si="40"/>
        <v>0</v>
      </c>
      <c r="O406">
        <f t="shared" si="41"/>
        <v>0</v>
      </c>
    </row>
    <row r="407" spans="1:15">
      <c r="A407" s="10" t="s">
        <v>68</v>
      </c>
      <c r="B407" s="10">
        <v>6210</v>
      </c>
      <c r="C407" s="60">
        <v>1.0200411190000001</v>
      </c>
      <c r="D407" s="11">
        <v>0.30299999999999999</v>
      </c>
      <c r="E407" s="11">
        <v>48.29</v>
      </c>
      <c r="F407" s="11">
        <v>0</v>
      </c>
      <c r="G407" s="11">
        <v>0</v>
      </c>
      <c r="H407" s="10">
        <v>1</v>
      </c>
      <c r="I407" s="11">
        <f t="shared" si="36"/>
        <v>0</v>
      </c>
      <c r="J407" s="11">
        <f t="shared" si="37"/>
        <v>0</v>
      </c>
      <c r="K407" s="11">
        <v>399.1</v>
      </c>
      <c r="L407" s="10">
        <f t="shared" si="38"/>
        <v>1.2437590873218776</v>
      </c>
      <c r="M407">
        <f t="shared" si="39"/>
        <v>1534</v>
      </c>
      <c r="N407">
        <f t="shared" si="40"/>
        <v>0</v>
      </c>
      <c r="O407">
        <f t="shared" si="41"/>
        <v>0</v>
      </c>
    </row>
    <row r="408" spans="1:15">
      <c r="A408" s="10" t="s">
        <v>68</v>
      </c>
      <c r="B408" s="10">
        <v>6210</v>
      </c>
      <c r="C408" s="60">
        <v>2.1819115789999999</v>
      </c>
      <c r="D408" s="11">
        <v>0.30299999999999999</v>
      </c>
      <c r="E408" s="11">
        <v>48.29</v>
      </c>
      <c r="F408" s="11">
        <v>0</v>
      </c>
      <c r="G408" s="11">
        <v>0</v>
      </c>
      <c r="H408" s="10">
        <v>1</v>
      </c>
      <c r="I408" s="11">
        <f t="shared" si="36"/>
        <v>0</v>
      </c>
      <c r="J408" s="11">
        <f t="shared" si="37"/>
        <v>0</v>
      </c>
      <c r="K408" s="11">
        <v>853.7</v>
      </c>
      <c r="L408" s="10">
        <f t="shared" si="38"/>
        <v>2.660453881285227</v>
      </c>
      <c r="M408">
        <f t="shared" si="39"/>
        <v>3282</v>
      </c>
      <c r="N408">
        <f t="shared" si="40"/>
        <v>0</v>
      </c>
      <c r="O408">
        <f t="shared" si="41"/>
        <v>0</v>
      </c>
    </row>
    <row r="409" spans="1:15">
      <c r="A409" s="10" t="s">
        <v>68</v>
      </c>
      <c r="B409" s="10">
        <v>1550</v>
      </c>
      <c r="C409" s="60">
        <v>0.36501387499999999</v>
      </c>
      <c r="D409" s="11">
        <v>0.57699999999999996</v>
      </c>
      <c r="E409" s="11">
        <v>48.29</v>
      </c>
      <c r="F409" s="11">
        <v>1.55</v>
      </c>
      <c r="G409" s="11">
        <v>0.15</v>
      </c>
      <c r="H409" s="10">
        <v>1</v>
      </c>
      <c r="I409" s="11">
        <f t="shared" si="36"/>
        <v>1.55</v>
      </c>
      <c r="J409" s="11">
        <f t="shared" si="37"/>
        <v>0.15</v>
      </c>
      <c r="K409" s="11">
        <v>831.6</v>
      </c>
      <c r="L409" s="10">
        <f t="shared" si="38"/>
        <v>0.84754183780864567</v>
      </c>
      <c r="M409">
        <f t="shared" si="39"/>
        <v>1045</v>
      </c>
      <c r="N409">
        <f t="shared" si="40"/>
        <v>4</v>
      </c>
      <c r="O409">
        <f t="shared" si="41"/>
        <v>0.3</v>
      </c>
    </row>
    <row r="410" spans="1:15">
      <c r="A410" s="10" t="s">
        <v>68</v>
      </c>
      <c r="B410" s="10">
        <v>3200</v>
      </c>
      <c r="C410" s="60">
        <v>1.6312205E-2</v>
      </c>
      <c r="D410" s="11">
        <v>0.4</v>
      </c>
      <c r="E410" s="11">
        <v>48.29</v>
      </c>
      <c r="F410" s="11">
        <v>1.2</v>
      </c>
      <c r="G410" s="11">
        <v>6.4000000000000001E-2</v>
      </c>
      <c r="H410" s="10">
        <v>1</v>
      </c>
      <c r="I410" s="11">
        <f t="shared" si="36"/>
        <v>1.2</v>
      </c>
      <c r="J410" s="11">
        <f t="shared" si="37"/>
        <v>6.4000000000000001E-2</v>
      </c>
      <c r="K410" s="11">
        <v>25.8</v>
      </c>
      <c r="L410" s="10">
        <f t="shared" si="38"/>
        <v>2.6257212648333337E-2</v>
      </c>
      <c r="M410">
        <f t="shared" si="39"/>
        <v>32</v>
      </c>
      <c r="N410">
        <f t="shared" si="40"/>
        <v>0</v>
      </c>
      <c r="O410">
        <f t="shared" si="41"/>
        <v>0</v>
      </c>
    </row>
    <row r="411" spans="1:15">
      <c r="A411" s="10" t="s">
        <v>68</v>
      </c>
      <c r="B411" s="10">
        <v>4110</v>
      </c>
      <c r="C411" s="60">
        <v>0.69826279899999999</v>
      </c>
      <c r="D411" s="11">
        <v>0.41299999999999998</v>
      </c>
      <c r="E411" s="11">
        <v>48.29</v>
      </c>
      <c r="F411" s="11">
        <v>0.7</v>
      </c>
      <c r="G411" s="11">
        <v>0.09</v>
      </c>
      <c r="H411" s="10">
        <v>1</v>
      </c>
      <c r="I411" s="11">
        <f t="shared" si="36"/>
        <v>0.7</v>
      </c>
      <c r="J411" s="11">
        <f t="shared" si="37"/>
        <v>0.09</v>
      </c>
      <c r="K411" s="11">
        <v>372.7</v>
      </c>
      <c r="L411" s="10">
        <f t="shared" si="38"/>
        <v>1.1604993885676855</v>
      </c>
      <c r="M411">
        <f t="shared" si="39"/>
        <v>1431</v>
      </c>
      <c r="N411">
        <f t="shared" si="40"/>
        <v>2</v>
      </c>
      <c r="O411">
        <f t="shared" si="41"/>
        <v>0.3</v>
      </c>
    </row>
    <row r="412" spans="1:15">
      <c r="A412" s="10" t="s">
        <v>68</v>
      </c>
      <c r="B412" s="10">
        <v>1550</v>
      </c>
      <c r="C412" s="60">
        <v>4.3614170000000001E-2</v>
      </c>
      <c r="D412" s="11">
        <v>0.57699999999999996</v>
      </c>
      <c r="E412" s="11">
        <v>48.29</v>
      </c>
      <c r="F412" s="11">
        <v>1.55</v>
      </c>
      <c r="G412" s="11">
        <v>0.15</v>
      </c>
      <c r="H412" s="10">
        <v>1</v>
      </c>
      <c r="I412" s="11">
        <f t="shared" si="36"/>
        <v>1.55</v>
      </c>
      <c r="J412" s="11">
        <f t="shared" si="37"/>
        <v>0.15</v>
      </c>
      <c r="K412" s="11">
        <v>122.7</v>
      </c>
      <c r="L412" s="10">
        <f t="shared" si="38"/>
        <v>0.10126966761550832</v>
      </c>
      <c r="M412">
        <f t="shared" si="39"/>
        <v>125</v>
      </c>
      <c r="N412">
        <f t="shared" si="40"/>
        <v>0</v>
      </c>
      <c r="O412">
        <f t="shared" si="41"/>
        <v>0</v>
      </c>
    </row>
    <row r="413" spans="1:15">
      <c r="A413" s="10" t="s">
        <v>68</v>
      </c>
      <c r="B413" s="10">
        <v>6410</v>
      </c>
      <c r="C413" s="60">
        <v>0.115546073</v>
      </c>
      <c r="D413" s="11">
        <v>0.30299999999999999</v>
      </c>
      <c r="E413" s="11">
        <v>48.29</v>
      </c>
      <c r="F413" s="11">
        <v>0</v>
      </c>
      <c r="G413" s="11">
        <v>0</v>
      </c>
      <c r="H413" s="10">
        <v>1</v>
      </c>
      <c r="I413" s="11">
        <f t="shared" si="36"/>
        <v>0</v>
      </c>
      <c r="J413" s="11">
        <f t="shared" si="37"/>
        <v>0</v>
      </c>
      <c r="K413" s="11">
        <v>170.7</v>
      </c>
      <c r="L413" s="10">
        <f t="shared" si="38"/>
        <v>0.1408879265955425</v>
      </c>
      <c r="M413">
        <f t="shared" si="39"/>
        <v>174</v>
      </c>
      <c r="N413">
        <f t="shared" si="40"/>
        <v>0</v>
      </c>
      <c r="O413">
        <f t="shared" si="41"/>
        <v>0</v>
      </c>
    </row>
    <row r="414" spans="1:15">
      <c r="A414" s="10" t="s">
        <v>68</v>
      </c>
      <c r="B414" s="10">
        <v>1550</v>
      </c>
      <c r="C414" s="60">
        <v>8.1128395000000006E-2</v>
      </c>
      <c r="D414" s="11">
        <v>0.57699999999999996</v>
      </c>
      <c r="E414" s="11">
        <v>48.29</v>
      </c>
      <c r="F414" s="11">
        <v>1.55</v>
      </c>
      <c r="G414" s="11">
        <v>0.15</v>
      </c>
      <c r="H414" s="10">
        <v>1</v>
      </c>
      <c r="I414" s="11">
        <f t="shared" si="36"/>
        <v>1.55</v>
      </c>
      <c r="J414" s="11">
        <f t="shared" si="37"/>
        <v>0.15</v>
      </c>
      <c r="K414" s="11">
        <v>184.8</v>
      </c>
      <c r="L414" s="10">
        <f t="shared" si="38"/>
        <v>0.18837560352127916</v>
      </c>
      <c r="M414">
        <f t="shared" si="39"/>
        <v>232</v>
      </c>
      <c r="N414">
        <f t="shared" si="40"/>
        <v>1</v>
      </c>
      <c r="O414">
        <f t="shared" si="41"/>
        <v>0.1</v>
      </c>
    </row>
    <row r="415" spans="1:15">
      <c r="A415" s="10" t="s">
        <v>68</v>
      </c>
      <c r="B415" s="10">
        <v>2110</v>
      </c>
      <c r="C415" s="60">
        <v>1.2419205470000001</v>
      </c>
      <c r="D415" s="11">
        <v>0.40500000000000003</v>
      </c>
      <c r="E415" s="11">
        <v>48.29</v>
      </c>
      <c r="F415" s="11">
        <v>2.7</v>
      </c>
      <c r="G415" s="11">
        <v>0.57599999999999996</v>
      </c>
      <c r="H415" s="10">
        <v>1</v>
      </c>
      <c r="I415" s="11">
        <f t="shared" si="36"/>
        <v>2.7</v>
      </c>
      <c r="J415" s="11">
        <f t="shared" si="37"/>
        <v>0.57599999999999996</v>
      </c>
      <c r="K415" s="11">
        <v>1986.1</v>
      </c>
      <c r="L415" s="10">
        <f t="shared" si="38"/>
        <v>2.0240665834937626</v>
      </c>
      <c r="M415">
        <f t="shared" si="39"/>
        <v>2497</v>
      </c>
      <c r="N415">
        <f t="shared" si="40"/>
        <v>15</v>
      </c>
      <c r="O415">
        <f t="shared" si="41"/>
        <v>3.2</v>
      </c>
    </row>
    <row r="416" spans="1:15">
      <c r="A416" s="10" t="s">
        <v>68</v>
      </c>
      <c r="B416" s="10">
        <v>4110</v>
      </c>
      <c r="C416" s="60">
        <v>1.4401196999999999E-2</v>
      </c>
      <c r="D416" s="11">
        <v>0.41299999999999998</v>
      </c>
      <c r="E416" s="11">
        <v>48.29</v>
      </c>
      <c r="F416" s="11">
        <v>0.7</v>
      </c>
      <c r="G416" s="11">
        <v>0.09</v>
      </c>
      <c r="H416" s="10">
        <v>1</v>
      </c>
      <c r="I416" s="11">
        <f t="shared" si="36"/>
        <v>0.7</v>
      </c>
      <c r="J416" s="11">
        <f t="shared" si="37"/>
        <v>0.09</v>
      </c>
      <c r="K416" s="11">
        <v>7.7</v>
      </c>
      <c r="L416" s="10">
        <f t="shared" si="38"/>
        <v>2.3934513391057496E-2</v>
      </c>
      <c r="M416">
        <f t="shared" si="39"/>
        <v>30</v>
      </c>
      <c r="N416">
        <f t="shared" si="40"/>
        <v>0</v>
      </c>
      <c r="O416">
        <f t="shared" si="41"/>
        <v>0</v>
      </c>
    </row>
    <row r="417" spans="1:15">
      <c r="A417" s="10" t="s">
        <v>68</v>
      </c>
      <c r="B417" s="10">
        <v>3300</v>
      </c>
      <c r="C417" s="60">
        <v>7.8548250999999999E-2</v>
      </c>
      <c r="D417" s="11">
        <v>0.4</v>
      </c>
      <c r="E417" s="11">
        <v>48.29</v>
      </c>
      <c r="F417" s="11">
        <v>1.2</v>
      </c>
      <c r="G417" s="11">
        <v>6.4000000000000001E-2</v>
      </c>
      <c r="H417" s="10">
        <v>1</v>
      </c>
      <c r="I417" s="11">
        <f t="shared" si="36"/>
        <v>1.2</v>
      </c>
      <c r="J417" s="11">
        <f t="shared" si="37"/>
        <v>6.4000000000000001E-2</v>
      </c>
      <c r="K417" s="11">
        <v>40.6</v>
      </c>
      <c r="L417" s="10">
        <f t="shared" si="38"/>
        <v>0.12643650135966669</v>
      </c>
      <c r="M417">
        <f t="shared" si="39"/>
        <v>156</v>
      </c>
      <c r="N417">
        <f t="shared" si="40"/>
        <v>0</v>
      </c>
      <c r="O417">
        <f t="shared" si="41"/>
        <v>0</v>
      </c>
    </row>
    <row r="418" spans="1:15">
      <c r="A418" s="10" t="s">
        <v>68</v>
      </c>
      <c r="B418" s="10">
        <v>6210</v>
      </c>
      <c r="C418" s="60">
        <v>7.1672424640000001</v>
      </c>
      <c r="D418" s="11">
        <v>0.30299999999999999</v>
      </c>
      <c r="E418" s="11">
        <v>48.29</v>
      </c>
      <c r="F418" s="11">
        <v>0</v>
      </c>
      <c r="G418" s="11">
        <v>0</v>
      </c>
      <c r="H418" s="10">
        <v>1</v>
      </c>
      <c r="I418" s="11">
        <f t="shared" si="36"/>
        <v>0</v>
      </c>
      <c r="J418" s="11">
        <f t="shared" si="37"/>
        <v>0</v>
      </c>
      <c r="K418" s="11">
        <v>2804.3</v>
      </c>
      <c r="L418" s="10">
        <f t="shared" si="38"/>
        <v>8.7391799993106396</v>
      </c>
      <c r="M418">
        <f t="shared" si="39"/>
        <v>10780</v>
      </c>
      <c r="N418">
        <f t="shared" si="40"/>
        <v>0</v>
      </c>
      <c r="O418">
        <f t="shared" si="41"/>
        <v>0</v>
      </c>
    </row>
    <row r="419" spans="1:15">
      <c r="A419" s="10" t="s">
        <v>68</v>
      </c>
      <c r="B419" s="10">
        <v>1660</v>
      </c>
      <c r="C419" s="60">
        <v>1.6722239999999999E-3</v>
      </c>
      <c r="D419" s="11">
        <v>0.183</v>
      </c>
      <c r="E419" s="11">
        <v>48.29</v>
      </c>
      <c r="F419" s="11">
        <v>0.6</v>
      </c>
      <c r="G419" s="11">
        <v>0.11</v>
      </c>
      <c r="H419" s="10">
        <v>1</v>
      </c>
      <c r="I419" s="11">
        <f t="shared" si="36"/>
        <v>0.6</v>
      </c>
      <c r="J419" s="11">
        <f t="shared" si="37"/>
        <v>0.11</v>
      </c>
      <c r="K419" s="11">
        <v>1.5</v>
      </c>
      <c r="L419" s="10">
        <f t="shared" si="38"/>
        <v>1.2314633786399997E-3</v>
      </c>
      <c r="M419">
        <f t="shared" si="39"/>
        <v>2</v>
      </c>
      <c r="N419">
        <f t="shared" si="40"/>
        <v>0</v>
      </c>
      <c r="O419">
        <f t="shared" si="41"/>
        <v>0</v>
      </c>
    </row>
    <row r="420" spans="1:15">
      <c r="A420" s="10" t="s">
        <v>68</v>
      </c>
      <c r="B420" s="10">
        <v>1550</v>
      </c>
      <c r="C420" s="60">
        <v>0.39575866799999998</v>
      </c>
      <c r="D420" s="11">
        <v>0.57699999999999996</v>
      </c>
      <c r="E420" s="11">
        <v>48.29</v>
      </c>
      <c r="F420" s="11">
        <v>1.55</v>
      </c>
      <c r="G420" s="11">
        <v>0.15</v>
      </c>
      <c r="H420" s="10">
        <v>1</v>
      </c>
      <c r="I420" s="11">
        <f t="shared" si="36"/>
        <v>1.55</v>
      </c>
      <c r="J420" s="11">
        <f t="shared" si="37"/>
        <v>0.15</v>
      </c>
      <c r="K420" s="11">
        <v>901.7</v>
      </c>
      <c r="L420" s="10">
        <f t="shared" si="38"/>
        <v>0.91892953057036986</v>
      </c>
      <c r="M420">
        <f t="shared" si="39"/>
        <v>1133</v>
      </c>
      <c r="N420">
        <f t="shared" si="40"/>
        <v>4</v>
      </c>
      <c r="O420">
        <f t="shared" si="41"/>
        <v>0.4</v>
      </c>
    </row>
    <row r="421" spans="1:15">
      <c r="A421" s="10" t="s">
        <v>68</v>
      </c>
      <c r="B421" s="10">
        <v>2120</v>
      </c>
      <c r="C421" s="60">
        <v>0.81752016900000002</v>
      </c>
      <c r="D421" s="11">
        <v>0.41099999999999998</v>
      </c>
      <c r="E421" s="11">
        <v>48.29</v>
      </c>
      <c r="F421" s="11">
        <v>2.52</v>
      </c>
      <c r="G421" s="11">
        <v>0.09</v>
      </c>
      <c r="H421" s="10">
        <v>1</v>
      </c>
      <c r="I421" s="11">
        <f t="shared" si="36"/>
        <v>2.52</v>
      </c>
      <c r="J421" s="11">
        <f t="shared" si="37"/>
        <v>0.09</v>
      </c>
      <c r="K421" s="11">
        <v>1532.5</v>
      </c>
      <c r="L421" s="10">
        <f t="shared" si="38"/>
        <v>1.3521231769145923</v>
      </c>
      <c r="M421">
        <f t="shared" si="39"/>
        <v>1668</v>
      </c>
      <c r="N421">
        <f t="shared" si="40"/>
        <v>9</v>
      </c>
      <c r="O421">
        <f t="shared" si="41"/>
        <v>0.3</v>
      </c>
    </row>
    <row r="422" spans="1:15">
      <c r="A422" s="10" t="s">
        <v>68</v>
      </c>
      <c r="B422" s="10">
        <v>6410</v>
      </c>
      <c r="C422" s="60">
        <v>0.31217814700000002</v>
      </c>
      <c r="D422" s="11">
        <v>0.30299999999999999</v>
      </c>
      <c r="E422" s="11">
        <v>48.29</v>
      </c>
      <c r="F422" s="11">
        <v>0</v>
      </c>
      <c r="G422" s="11">
        <v>0</v>
      </c>
      <c r="H422" s="10">
        <v>1</v>
      </c>
      <c r="I422" s="11">
        <f t="shared" si="36"/>
        <v>0</v>
      </c>
      <c r="J422" s="11">
        <f t="shared" si="37"/>
        <v>0</v>
      </c>
      <c r="K422" s="11">
        <v>461.2</v>
      </c>
      <c r="L422" s="10">
        <f t="shared" si="38"/>
        <v>0.38064583864540752</v>
      </c>
      <c r="M422">
        <f t="shared" si="39"/>
        <v>470</v>
      </c>
      <c r="N422">
        <f t="shared" si="40"/>
        <v>0</v>
      </c>
      <c r="O422">
        <f t="shared" si="41"/>
        <v>0</v>
      </c>
    </row>
    <row r="423" spans="1:15">
      <c r="A423" s="10" t="s">
        <v>68</v>
      </c>
      <c r="B423" s="10">
        <v>4110</v>
      </c>
      <c r="C423" s="60">
        <v>1.0026219080000001</v>
      </c>
      <c r="D423" s="11">
        <v>0.41299999999999998</v>
      </c>
      <c r="E423" s="11">
        <v>48.29</v>
      </c>
      <c r="F423" s="11">
        <v>0.7</v>
      </c>
      <c r="G423" s="11">
        <v>0.09</v>
      </c>
      <c r="H423" s="10">
        <v>1</v>
      </c>
      <c r="I423" s="11">
        <f t="shared" si="36"/>
        <v>0.7</v>
      </c>
      <c r="J423" s="11">
        <f t="shared" si="37"/>
        <v>0.09</v>
      </c>
      <c r="K423" s="11">
        <v>534.70000000000005</v>
      </c>
      <c r="L423" s="10">
        <f t="shared" si="38"/>
        <v>1.6663383941760965</v>
      </c>
      <c r="M423">
        <f t="shared" si="39"/>
        <v>2055</v>
      </c>
      <c r="N423">
        <f t="shared" si="40"/>
        <v>3</v>
      </c>
      <c r="O423">
        <f t="shared" si="41"/>
        <v>0.4</v>
      </c>
    </row>
    <row r="424" spans="1:15">
      <c r="A424" s="10" t="s">
        <v>68</v>
      </c>
      <c r="B424" s="10">
        <v>4110</v>
      </c>
      <c r="C424" s="60">
        <v>1.5903780999999999E-2</v>
      </c>
      <c r="D424" s="11">
        <v>0.41299999999999998</v>
      </c>
      <c r="E424" s="11">
        <v>48.29</v>
      </c>
      <c r="F424" s="11">
        <v>0.7</v>
      </c>
      <c r="G424" s="11">
        <v>0.09</v>
      </c>
      <c r="H424" s="10">
        <v>1</v>
      </c>
      <c r="I424" s="11">
        <f t="shared" si="36"/>
        <v>0.7</v>
      </c>
      <c r="J424" s="11">
        <f t="shared" si="37"/>
        <v>0.09</v>
      </c>
      <c r="K424" s="11">
        <v>8.5</v>
      </c>
      <c r="L424" s="10">
        <f t="shared" si="38"/>
        <v>2.6431779199530828E-2</v>
      </c>
      <c r="M424">
        <f t="shared" si="39"/>
        <v>33</v>
      </c>
      <c r="N424">
        <f t="shared" si="40"/>
        <v>0</v>
      </c>
      <c r="O424">
        <f t="shared" si="41"/>
        <v>0</v>
      </c>
    </row>
    <row r="425" spans="1:15">
      <c r="A425" s="10" t="s">
        <v>68</v>
      </c>
      <c r="B425" s="10">
        <v>4110</v>
      </c>
      <c r="C425" s="60">
        <v>3.4361932999999997E-2</v>
      </c>
      <c r="D425" s="11">
        <v>0.41299999999999998</v>
      </c>
      <c r="E425" s="11">
        <v>48.29</v>
      </c>
      <c r="F425" s="11">
        <v>0.7</v>
      </c>
      <c r="G425" s="11">
        <v>0.09</v>
      </c>
      <c r="H425" s="10">
        <v>1</v>
      </c>
      <c r="I425" s="11">
        <f t="shared" si="36"/>
        <v>0.7</v>
      </c>
      <c r="J425" s="11">
        <f t="shared" si="37"/>
        <v>0.09</v>
      </c>
      <c r="K425" s="11">
        <v>18.3</v>
      </c>
      <c r="L425" s="10">
        <f t="shared" si="38"/>
        <v>5.7108874042284152E-2</v>
      </c>
      <c r="M425">
        <f t="shared" si="39"/>
        <v>70</v>
      </c>
      <c r="N425">
        <f t="shared" si="40"/>
        <v>0</v>
      </c>
      <c r="O425">
        <f t="shared" si="41"/>
        <v>0</v>
      </c>
    </row>
    <row r="426" spans="1:15">
      <c r="A426" s="10" t="s">
        <v>68</v>
      </c>
      <c r="B426" s="10">
        <v>3100</v>
      </c>
      <c r="C426" s="60">
        <v>1.797407891</v>
      </c>
      <c r="D426" s="11">
        <v>0.41099999999999998</v>
      </c>
      <c r="E426" s="11">
        <v>48.29</v>
      </c>
      <c r="F426" s="11">
        <v>1.2</v>
      </c>
      <c r="G426" s="11">
        <v>6.4000000000000001E-2</v>
      </c>
      <c r="H426" s="10">
        <v>1</v>
      </c>
      <c r="I426" s="11">
        <f t="shared" si="36"/>
        <v>1.2</v>
      </c>
      <c r="J426" s="11">
        <f t="shared" si="37"/>
        <v>6.4000000000000001E-2</v>
      </c>
      <c r="K426" s="11">
        <v>35697.199999999997</v>
      </c>
      <c r="L426" s="10">
        <f t="shared" si="38"/>
        <v>2.972791326681357</v>
      </c>
      <c r="M426">
        <f t="shared" si="39"/>
        <v>3667</v>
      </c>
      <c r="N426">
        <f t="shared" si="40"/>
        <v>10</v>
      </c>
      <c r="O426">
        <f t="shared" si="41"/>
        <v>0.5</v>
      </c>
    </row>
    <row r="427" spans="1:15">
      <c r="A427" s="10" t="s">
        <v>68</v>
      </c>
      <c r="B427" s="10">
        <v>1100</v>
      </c>
      <c r="C427" s="60">
        <v>8.3280068999999998E-2</v>
      </c>
      <c r="D427" s="11">
        <v>0.34200000000000003</v>
      </c>
      <c r="E427" s="11">
        <v>48.29</v>
      </c>
      <c r="F427" s="11">
        <v>1.85</v>
      </c>
      <c r="G427" s="11">
        <v>0.22</v>
      </c>
      <c r="H427" s="10">
        <v>1</v>
      </c>
      <c r="I427" s="11">
        <f t="shared" si="36"/>
        <v>1.85</v>
      </c>
      <c r="J427" s="11">
        <f t="shared" si="37"/>
        <v>0.22</v>
      </c>
      <c r="K427" s="11">
        <v>36.799999999999997</v>
      </c>
      <c r="L427" s="10">
        <f t="shared" si="38"/>
        <v>0.11461544416228502</v>
      </c>
      <c r="M427">
        <f t="shared" si="39"/>
        <v>141</v>
      </c>
      <c r="N427">
        <f t="shared" si="40"/>
        <v>1</v>
      </c>
      <c r="O427">
        <f t="shared" si="41"/>
        <v>0.1</v>
      </c>
    </row>
    <row r="428" spans="1:15">
      <c r="A428" s="10" t="s">
        <v>68</v>
      </c>
      <c r="B428" s="10">
        <v>4110</v>
      </c>
      <c r="C428" s="60">
        <v>0.195218163</v>
      </c>
      <c r="D428" s="11">
        <v>0.41299999999999998</v>
      </c>
      <c r="E428" s="11">
        <v>48.29</v>
      </c>
      <c r="F428" s="11">
        <v>0.7</v>
      </c>
      <c r="G428" s="11">
        <v>0.09</v>
      </c>
      <c r="H428" s="10">
        <v>1</v>
      </c>
      <c r="I428" s="11">
        <f t="shared" si="36"/>
        <v>0.7</v>
      </c>
      <c r="J428" s="11">
        <f t="shared" si="37"/>
        <v>0.09</v>
      </c>
      <c r="K428" s="11">
        <v>104.1</v>
      </c>
      <c r="L428" s="10">
        <f t="shared" si="38"/>
        <v>0.32444884522454248</v>
      </c>
      <c r="M428">
        <f t="shared" si="39"/>
        <v>400</v>
      </c>
      <c r="N428">
        <f t="shared" si="40"/>
        <v>1</v>
      </c>
      <c r="O428">
        <f t="shared" si="41"/>
        <v>0.1</v>
      </c>
    </row>
    <row r="429" spans="1:15">
      <c r="A429" s="10" t="s">
        <v>68</v>
      </c>
      <c r="B429" s="10">
        <v>6210</v>
      </c>
      <c r="C429" s="60">
        <v>0.38961252200000002</v>
      </c>
      <c r="D429" s="11">
        <v>0.30299999999999999</v>
      </c>
      <c r="E429" s="11">
        <v>48.29</v>
      </c>
      <c r="F429" s="11">
        <v>0</v>
      </c>
      <c r="G429" s="11">
        <v>0</v>
      </c>
      <c r="H429" s="10">
        <v>1</v>
      </c>
      <c r="I429" s="11">
        <f t="shared" si="36"/>
        <v>0</v>
      </c>
      <c r="J429" s="11">
        <f t="shared" si="37"/>
        <v>0</v>
      </c>
      <c r="K429" s="11">
        <v>181.6</v>
      </c>
      <c r="L429" s="10">
        <f t="shared" si="38"/>
        <v>0.47506331435634497</v>
      </c>
      <c r="M429">
        <f t="shared" si="39"/>
        <v>586</v>
      </c>
      <c r="N429">
        <f t="shared" si="40"/>
        <v>0</v>
      </c>
      <c r="O429">
        <f t="shared" si="41"/>
        <v>0</v>
      </c>
    </row>
    <row r="430" spans="1:15">
      <c r="A430" s="10" t="s">
        <v>68</v>
      </c>
      <c r="B430" s="10">
        <v>5300</v>
      </c>
      <c r="C430" s="60">
        <v>0.28564555200000002</v>
      </c>
      <c r="D430" s="11">
        <v>0.5</v>
      </c>
      <c r="E430" s="11">
        <v>48.29</v>
      </c>
      <c r="F430" s="11">
        <v>0.6</v>
      </c>
      <c r="G430" s="11">
        <v>0.13500000000000001</v>
      </c>
      <c r="H430" s="10">
        <v>1</v>
      </c>
      <c r="I430" s="11">
        <f t="shared" si="36"/>
        <v>0.6</v>
      </c>
      <c r="J430" s="11">
        <f t="shared" si="37"/>
        <v>0.13500000000000001</v>
      </c>
      <c r="K430" s="11">
        <v>184.4</v>
      </c>
      <c r="L430" s="10">
        <f t="shared" si="38"/>
        <v>0.57474265442000005</v>
      </c>
      <c r="M430">
        <f t="shared" si="39"/>
        <v>709</v>
      </c>
      <c r="N430">
        <f t="shared" si="40"/>
        <v>1</v>
      </c>
      <c r="O430">
        <f t="shared" si="41"/>
        <v>0.2</v>
      </c>
    </row>
    <row r="431" spans="1:15">
      <c r="A431" s="10" t="s">
        <v>68</v>
      </c>
      <c r="B431" s="10">
        <v>5300</v>
      </c>
      <c r="C431" s="60">
        <v>3.810431E-3</v>
      </c>
      <c r="D431" s="11">
        <v>0.5</v>
      </c>
      <c r="E431" s="11">
        <v>48.29</v>
      </c>
      <c r="F431" s="11">
        <v>0.6</v>
      </c>
      <c r="G431" s="11">
        <v>0.13500000000000001</v>
      </c>
      <c r="H431" s="10">
        <v>1</v>
      </c>
      <c r="I431" s="11">
        <f t="shared" si="36"/>
        <v>0.6</v>
      </c>
      <c r="J431" s="11">
        <f t="shared" si="37"/>
        <v>0.13500000000000001</v>
      </c>
      <c r="K431" s="11">
        <v>2.5</v>
      </c>
      <c r="L431" s="10">
        <f t="shared" si="38"/>
        <v>7.6669047079166658E-3</v>
      </c>
      <c r="M431">
        <f t="shared" si="39"/>
        <v>9</v>
      </c>
      <c r="N431">
        <f t="shared" si="40"/>
        <v>0</v>
      </c>
      <c r="O431">
        <f t="shared" si="41"/>
        <v>0</v>
      </c>
    </row>
    <row r="432" spans="1:15">
      <c r="A432" s="10" t="s">
        <v>68</v>
      </c>
      <c r="B432" s="10">
        <v>4110</v>
      </c>
      <c r="C432" s="60">
        <v>0.32912266499999998</v>
      </c>
      <c r="D432" s="11">
        <v>0.41299999999999998</v>
      </c>
      <c r="E432" s="11">
        <v>48.29</v>
      </c>
      <c r="F432" s="11">
        <v>0.7</v>
      </c>
      <c r="G432" s="11">
        <v>0.09</v>
      </c>
      <c r="H432" s="10">
        <v>1</v>
      </c>
      <c r="I432" s="11">
        <f t="shared" si="36"/>
        <v>0.7</v>
      </c>
      <c r="J432" s="11">
        <f t="shared" si="37"/>
        <v>0.09</v>
      </c>
      <c r="K432" s="11">
        <v>175.5</v>
      </c>
      <c r="L432" s="10">
        <f t="shared" si="38"/>
        <v>0.54699556104558733</v>
      </c>
      <c r="M432">
        <f t="shared" si="39"/>
        <v>675</v>
      </c>
      <c r="N432">
        <f t="shared" si="40"/>
        <v>1</v>
      </c>
      <c r="O432">
        <f t="shared" si="41"/>
        <v>0.1</v>
      </c>
    </row>
    <row r="433" spans="1:15">
      <c r="A433" s="10" t="s">
        <v>68</v>
      </c>
      <c r="B433" s="10">
        <v>4200</v>
      </c>
      <c r="C433" s="60">
        <v>7.1849953920000003</v>
      </c>
      <c r="D433" s="11">
        <v>0.41299999999999998</v>
      </c>
      <c r="E433" s="11">
        <v>48.29</v>
      </c>
      <c r="F433" s="11">
        <v>0.7</v>
      </c>
      <c r="G433" s="11">
        <v>0.09</v>
      </c>
      <c r="H433" s="10">
        <v>1</v>
      </c>
      <c r="I433" s="11">
        <f t="shared" si="36"/>
        <v>0.7</v>
      </c>
      <c r="J433" s="11">
        <f t="shared" si="37"/>
        <v>0.09</v>
      </c>
      <c r="K433" s="11">
        <v>3884.5</v>
      </c>
      <c r="L433" s="10">
        <f t="shared" si="38"/>
        <v>11.941324629092319</v>
      </c>
      <c r="M433">
        <f t="shared" si="39"/>
        <v>14729</v>
      </c>
      <c r="N433">
        <f t="shared" si="40"/>
        <v>23</v>
      </c>
      <c r="O433">
        <f t="shared" si="41"/>
        <v>2.9</v>
      </c>
    </row>
    <row r="434" spans="1:15">
      <c r="A434" s="10" t="s">
        <v>68</v>
      </c>
      <c r="B434" s="10">
        <v>6410</v>
      </c>
      <c r="C434" s="60">
        <v>1.2325964E-2</v>
      </c>
      <c r="D434" s="11">
        <v>0.30299999999999999</v>
      </c>
      <c r="E434" s="11">
        <v>48.29</v>
      </c>
      <c r="F434" s="11">
        <v>0</v>
      </c>
      <c r="G434" s="11">
        <v>0</v>
      </c>
      <c r="H434" s="10">
        <v>1</v>
      </c>
      <c r="I434" s="11">
        <f t="shared" si="36"/>
        <v>0</v>
      </c>
      <c r="J434" s="11">
        <f t="shared" si="37"/>
        <v>0</v>
      </c>
      <c r="K434" s="11">
        <v>4.8</v>
      </c>
      <c r="L434" s="10">
        <f t="shared" si="38"/>
        <v>1.5029325239389999E-2</v>
      </c>
      <c r="M434">
        <f t="shared" si="39"/>
        <v>19</v>
      </c>
      <c r="N434">
        <f t="shared" si="40"/>
        <v>0</v>
      </c>
      <c r="O434">
        <f t="shared" si="41"/>
        <v>0</v>
      </c>
    </row>
    <row r="435" spans="1:15">
      <c r="A435" s="10" t="s">
        <v>68</v>
      </c>
      <c r="B435" s="10">
        <v>4200</v>
      </c>
      <c r="C435" s="60">
        <v>3.810172863</v>
      </c>
      <c r="D435" s="11">
        <v>0.41299999999999998</v>
      </c>
      <c r="E435" s="11">
        <v>48.29</v>
      </c>
      <c r="F435" s="11">
        <v>0.7</v>
      </c>
      <c r="G435" s="11">
        <v>0.09</v>
      </c>
      <c r="H435" s="10">
        <v>1</v>
      </c>
      <c r="I435" s="11">
        <f t="shared" si="36"/>
        <v>0.7</v>
      </c>
      <c r="J435" s="11">
        <f t="shared" si="37"/>
        <v>0.09</v>
      </c>
      <c r="K435" s="11">
        <v>2080.1</v>
      </c>
      <c r="L435" s="10">
        <f t="shared" si="38"/>
        <v>6.3324342699927918</v>
      </c>
      <c r="M435">
        <f t="shared" si="39"/>
        <v>7811</v>
      </c>
      <c r="N435">
        <f t="shared" si="40"/>
        <v>12</v>
      </c>
      <c r="O435">
        <f t="shared" si="41"/>
        <v>1.6</v>
      </c>
    </row>
    <row r="436" spans="1:15">
      <c r="A436" s="10" t="s">
        <v>68</v>
      </c>
      <c r="B436" s="10">
        <v>2210</v>
      </c>
      <c r="C436" s="60">
        <v>10.185048416000001</v>
      </c>
      <c r="D436" s="11">
        <v>0.26800000000000002</v>
      </c>
      <c r="E436" s="11">
        <v>48.29</v>
      </c>
      <c r="F436" s="11">
        <v>1.92</v>
      </c>
      <c r="G436" s="11">
        <v>0.50600000000000001</v>
      </c>
      <c r="H436" s="10">
        <v>1</v>
      </c>
      <c r="I436" s="11">
        <f t="shared" si="36"/>
        <v>1.92</v>
      </c>
      <c r="J436" s="11">
        <f t="shared" si="37"/>
        <v>0.50600000000000001</v>
      </c>
      <c r="K436" s="11">
        <v>10778.2</v>
      </c>
      <c r="L436" s="10">
        <f t="shared" si="38"/>
        <v>10.984337065526296</v>
      </c>
      <c r="M436">
        <f t="shared" si="39"/>
        <v>13549</v>
      </c>
      <c r="N436">
        <f t="shared" si="40"/>
        <v>57</v>
      </c>
      <c r="O436">
        <f t="shared" si="41"/>
        <v>15.1</v>
      </c>
    </row>
    <row r="437" spans="1:15">
      <c r="A437" s="10" t="s">
        <v>68</v>
      </c>
      <c r="B437" s="10">
        <v>1100</v>
      </c>
      <c r="C437" s="60">
        <v>9.0003800000000003E-4</v>
      </c>
      <c r="D437" s="11">
        <v>0.34200000000000003</v>
      </c>
      <c r="E437" s="11">
        <v>48.29</v>
      </c>
      <c r="F437" s="11">
        <v>1.85</v>
      </c>
      <c r="G437" s="11">
        <v>0.22</v>
      </c>
      <c r="H437" s="10">
        <v>1</v>
      </c>
      <c r="I437" s="11">
        <f t="shared" si="36"/>
        <v>1.85</v>
      </c>
      <c r="J437" s="11">
        <f t="shared" si="37"/>
        <v>0.22</v>
      </c>
      <c r="K437" s="11">
        <v>0.4</v>
      </c>
      <c r="L437" s="10">
        <f t="shared" si="38"/>
        <v>1.2386907980700002E-3</v>
      </c>
      <c r="M437">
        <f t="shared" si="39"/>
        <v>2</v>
      </c>
      <c r="N437">
        <f t="shared" si="40"/>
        <v>0</v>
      </c>
      <c r="O437">
        <f t="shared" si="41"/>
        <v>0</v>
      </c>
    </row>
    <row r="438" spans="1:15">
      <c r="A438" s="10" t="s">
        <v>68</v>
      </c>
      <c r="B438" s="10">
        <v>6410</v>
      </c>
      <c r="C438" s="60">
        <v>0.20252029499999999</v>
      </c>
      <c r="D438" s="11">
        <v>0.30299999999999999</v>
      </c>
      <c r="E438" s="11">
        <v>48.29</v>
      </c>
      <c r="F438" s="11">
        <v>0</v>
      </c>
      <c r="G438" s="11">
        <v>0</v>
      </c>
      <c r="H438" s="10">
        <v>1</v>
      </c>
      <c r="I438" s="11">
        <f t="shared" si="36"/>
        <v>0</v>
      </c>
      <c r="J438" s="11">
        <f t="shared" si="37"/>
        <v>0</v>
      </c>
      <c r="K438" s="11">
        <v>79.2</v>
      </c>
      <c r="L438" s="10">
        <f t="shared" si="38"/>
        <v>0.24693755240013748</v>
      </c>
      <c r="M438">
        <f t="shared" si="39"/>
        <v>305</v>
      </c>
      <c r="N438">
        <f t="shared" si="40"/>
        <v>0</v>
      </c>
      <c r="O438">
        <f t="shared" si="41"/>
        <v>0</v>
      </c>
    </row>
    <row r="439" spans="1:15">
      <c r="A439" s="10" t="s">
        <v>68</v>
      </c>
      <c r="B439" s="10">
        <v>6210</v>
      </c>
      <c r="C439" s="60">
        <v>4.4055593999999997E-2</v>
      </c>
      <c r="D439" s="11">
        <v>0.30299999999999999</v>
      </c>
      <c r="E439" s="11">
        <v>48.29</v>
      </c>
      <c r="F439" s="11">
        <v>0</v>
      </c>
      <c r="G439" s="11">
        <v>0</v>
      </c>
      <c r="H439" s="10">
        <v>1</v>
      </c>
      <c r="I439" s="11">
        <f t="shared" si="36"/>
        <v>0</v>
      </c>
      <c r="J439" s="11">
        <f t="shared" si="37"/>
        <v>0</v>
      </c>
      <c r="K439" s="11">
        <v>18.2</v>
      </c>
      <c r="L439" s="10">
        <f t="shared" si="38"/>
        <v>5.3717977015064998E-2</v>
      </c>
      <c r="M439">
        <f t="shared" si="39"/>
        <v>66</v>
      </c>
      <c r="N439">
        <f t="shared" si="40"/>
        <v>0</v>
      </c>
      <c r="O439">
        <f t="shared" si="41"/>
        <v>0</v>
      </c>
    </row>
    <row r="440" spans="1:15">
      <c r="A440" s="10" t="s">
        <v>68</v>
      </c>
      <c r="B440" s="10">
        <v>6210</v>
      </c>
      <c r="C440" s="60">
        <v>4.0060472E-2</v>
      </c>
      <c r="D440" s="11">
        <v>0.30299999999999999</v>
      </c>
      <c r="E440" s="11">
        <v>48.29</v>
      </c>
      <c r="F440" s="11">
        <v>0</v>
      </c>
      <c r="G440" s="11">
        <v>0</v>
      </c>
      <c r="H440" s="10">
        <v>1</v>
      </c>
      <c r="I440" s="11">
        <f t="shared" si="36"/>
        <v>0</v>
      </c>
      <c r="J440" s="11">
        <f t="shared" si="37"/>
        <v>0</v>
      </c>
      <c r="K440" s="11">
        <v>15.7</v>
      </c>
      <c r="L440" s="10">
        <f t="shared" si="38"/>
        <v>4.884663487022E-2</v>
      </c>
      <c r="M440">
        <f t="shared" si="39"/>
        <v>60</v>
      </c>
      <c r="N440">
        <f t="shared" si="40"/>
        <v>0</v>
      </c>
      <c r="O440">
        <f t="shared" si="41"/>
        <v>0</v>
      </c>
    </row>
    <row r="441" spans="1:15">
      <c r="A441" s="10" t="s">
        <v>68</v>
      </c>
      <c r="B441" s="10">
        <v>6210</v>
      </c>
      <c r="C441" s="60">
        <v>2.5376927770000002</v>
      </c>
      <c r="D441" s="11">
        <v>0.30299999999999999</v>
      </c>
      <c r="E441" s="11">
        <v>48.29</v>
      </c>
      <c r="F441" s="11">
        <v>0</v>
      </c>
      <c r="G441" s="11">
        <v>0</v>
      </c>
      <c r="H441" s="10">
        <v>1</v>
      </c>
      <c r="I441" s="11">
        <f t="shared" si="36"/>
        <v>0</v>
      </c>
      <c r="J441" s="11">
        <f t="shared" si="37"/>
        <v>0</v>
      </c>
      <c r="K441" s="11">
        <v>992.9</v>
      </c>
      <c r="L441" s="10">
        <f t="shared" si="38"/>
        <v>3.0942659010835825</v>
      </c>
      <c r="M441">
        <f t="shared" si="39"/>
        <v>3817</v>
      </c>
      <c r="N441">
        <f t="shared" si="40"/>
        <v>0</v>
      </c>
      <c r="O441">
        <f t="shared" si="41"/>
        <v>0</v>
      </c>
    </row>
    <row r="442" spans="1:15">
      <c r="A442" s="10" t="s">
        <v>68</v>
      </c>
      <c r="B442" s="10">
        <v>6210</v>
      </c>
      <c r="C442" s="60">
        <v>0.134404994</v>
      </c>
      <c r="D442" s="11">
        <v>0.30299999999999999</v>
      </c>
      <c r="E442" s="11">
        <v>48.29</v>
      </c>
      <c r="F442" s="11">
        <v>0</v>
      </c>
      <c r="G442" s="11">
        <v>0</v>
      </c>
      <c r="H442" s="10">
        <v>1</v>
      </c>
      <c r="I442" s="11">
        <f t="shared" si="36"/>
        <v>0</v>
      </c>
      <c r="J442" s="11">
        <f t="shared" si="37"/>
        <v>0</v>
      </c>
      <c r="K442" s="11">
        <v>52.6</v>
      </c>
      <c r="L442" s="10">
        <f t="shared" si="38"/>
        <v>0.16388303329656498</v>
      </c>
      <c r="M442">
        <f t="shared" si="39"/>
        <v>202</v>
      </c>
      <c r="N442">
        <f t="shared" si="40"/>
        <v>0</v>
      </c>
      <c r="O442">
        <f t="shared" si="41"/>
        <v>0</v>
      </c>
    </row>
    <row r="443" spans="1:15">
      <c r="A443" s="10" t="s">
        <v>68</v>
      </c>
      <c r="B443" s="10">
        <v>4110</v>
      </c>
      <c r="C443" s="60">
        <v>5.5676178999999999E-2</v>
      </c>
      <c r="D443" s="11">
        <v>0.41299999999999998</v>
      </c>
      <c r="E443" s="11">
        <v>48.29</v>
      </c>
      <c r="F443" s="11">
        <v>0.7</v>
      </c>
      <c r="G443" s="11">
        <v>0.09</v>
      </c>
      <c r="H443" s="10">
        <v>1</v>
      </c>
      <c r="I443" s="11">
        <f t="shared" si="36"/>
        <v>0.7</v>
      </c>
      <c r="J443" s="11">
        <f t="shared" si="37"/>
        <v>0.09</v>
      </c>
      <c r="K443" s="11">
        <v>29.7</v>
      </c>
      <c r="L443" s="10">
        <f t="shared" si="38"/>
        <v>9.2532742371235821E-2</v>
      </c>
      <c r="M443">
        <f t="shared" si="39"/>
        <v>114</v>
      </c>
      <c r="N443">
        <f t="shared" si="40"/>
        <v>0</v>
      </c>
      <c r="O443">
        <f t="shared" si="41"/>
        <v>0</v>
      </c>
    </row>
    <row r="444" spans="1:15">
      <c r="A444" s="10" t="s">
        <v>68</v>
      </c>
      <c r="B444" s="10">
        <v>6170</v>
      </c>
      <c r="C444" s="60">
        <v>8.1606083999999995E-2</v>
      </c>
      <c r="D444" s="11">
        <v>0.30299999999999999</v>
      </c>
      <c r="E444" s="11">
        <v>48.29</v>
      </c>
      <c r="F444" s="11">
        <v>0</v>
      </c>
      <c r="G444" s="11">
        <v>0</v>
      </c>
      <c r="H444" s="10">
        <v>1</v>
      </c>
      <c r="I444" s="11">
        <f t="shared" si="36"/>
        <v>0</v>
      </c>
      <c r="J444" s="11">
        <f t="shared" si="37"/>
        <v>0</v>
      </c>
      <c r="K444" s="11">
        <v>31.9</v>
      </c>
      <c r="L444" s="10">
        <f t="shared" si="38"/>
        <v>9.9504134358089982E-2</v>
      </c>
      <c r="M444">
        <f t="shared" si="39"/>
        <v>123</v>
      </c>
      <c r="N444">
        <f t="shared" si="40"/>
        <v>0</v>
      </c>
      <c r="O444">
        <f t="shared" si="41"/>
        <v>0</v>
      </c>
    </row>
    <row r="445" spans="1:15">
      <c r="A445" s="10" t="s">
        <v>68</v>
      </c>
      <c r="B445" s="10">
        <v>6410</v>
      </c>
      <c r="C445" s="60">
        <v>0.87927013200000004</v>
      </c>
      <c r="D445" s="11">
        <v>0.30299999999999999</v>
      </c>
      <c r="E445" s="11">
        <v>48.29</v>
      </c>
      <c r="F445" s="11">
        <v>0</v>
      </c>
      <c r="G445" s="11">
        <v>0</v>
      </c>
      <c r="H445" s="10">
        <v>1</v>
      </c>
      <c r="I445" s="11">
        <f t="shared" si="36"/>
        <v>0</v>
      </c>
      <c r="J445" s="11">
        <f t="shared" si="37"/>
        <v>0</v>
      </c>
      <c r="K445" s="11">
        <v>344</v>
      </c>
      <c r="L445" s="10">
        <f t="shared" si="38"/>
        <v>1.07211385552557</v>
      </c>
      <c r="M445">
        <f t="shared" si="39"/>
        <v>1322</v>
      </c>
      <c r="N445">
        <f t="shared" si="40"/>
        <v>0</v>
      </c>
      <c r="O445">
        <f t="shared" si="41"/>
        <v>0</v>
      </c>
    </row>
    <row r="446" spans="1:15">
      <c r="A446" s="10" t="s">
        <v>68</v>
      </c>
      <c r="B446" s="10">
        <v>6430</v>
      </c>
      <c r="C446" s="60">
        <v>1.0234289759999999</v>
      </c>
      <c r="D446" s="11">
        <v>0.30299999999999999</v>
      </c>
      <c r="E446" s="11">
        <v>48.29</v>
      </c>
      <c r="F446" s="11">
        <v>0</v>
      </c>
      <c r="G446" s="11">
        <v>0</v>
      </c>
      <c r="H446" s="10">
        <v>1</v>
      </c>
      <c r="I446" s="11">
        <f t="shared" si="36"/>
        <v>0</v>
      </c>
      <c r="J446" s="11">
        <f t="shared" si="37"/>
        <v>0</v>
      </c>
      <c r="K446" s="11">
        <v>400.4</v>
      </c>
      <c r="L446" s="10">
        <f t="shared" si="38"/>
        <v>1.2478899775887597</v>
      </c>
      <c r="M446">
        <f t="shared" si="39"/>
        <v>1539</v>
      </c>
      <c r="N446">
        <f t="shared" si="40"/>
        <v>0</v>
      </c>
      <c r="O446">
        <f t="shared" si="41"/>
        <v>0</v>
      </c>
    </row>
    <row r="447" spans="1:15">
      <c r="A447" s="10" t="s">
        <v>68</v>
      </c>
      <c r="B447" s="10">
        <v>6170</v>
      </c>
      <c r="C447" s="60">
        <v>0.89024782099999999</v>
      </c>
      <c r="D447" s="11">
        <v>0.30299999999999999</v>
      </c>
      <c r="E447" s="11">
        <v>48.29</v>
      </c>
      <c r="F447" s="11">
        <v>0</v>
      </c>
      <c r="G447" s="11">
        <v>0</v>
      </c>
      <c r="H447" s="10">
        <v>1</v>
      </c>
      <c r="I447" s="11">
        <f t="shared" si="36"/>
        <v>0</v>
      </c>
      <c r="J447" s="11">
        <f t="shared" si="37"/>
        <v>0</v>
      </c>
      <c r="K447" s="11">
        <v>348.3</v>
      </c>
      <c r="L447" s="10">
        <f t="shared" si="38"/>
        <v>1.0854991987212725</v>
      </c>
      <c r="M447">
        <f t="shared" si="39"/>
        <v>1339</v>
      </c>
      <c r="N447">
        <f t="shared" si="40"/>
        <v>0</v>
      </c>
      <c r="O447">
        <f t="shared" si="41"/>
        <v>0</v>
      </c>
    </row>
    <row r="448" spans="1:15">
      <c r="A448" s="10" t="s">
        <v>68</v>
      </c>
      <c r="B448" s="10">
        <v>4110</v>
      </c>
      <c r="C448" s="60">
        <v>0.13121741100000001</v>
      </c>
      <c r="D448" s="11">
        <v>0.41299999999999998</v>
      </c>
      <c r="E448" s="11">
        <v>48.29</v>
      </c>
      <c r="F448" s="11">
        <v>0.7</v>
      </c>
      <c r="G448" s="11">
        <v>0.09</v>
      </c>
      <c r="H448" s="10">
        <v>1</v>
      </c>
      <c r="I448" s="11">
        <f t="shared" si="36"/>
        <v>0.7</v>
      </c>
      <c r="J448" s="11">
        <f t="shared" si="37"/>
        <v>0.09</v>
      </c>
      <c r="K448" s="11">
        <v>70</v>
      </c>
      <c r="L448" s="10">
        <f t="shared" si="38"/>
        <v>0.21808082208162249</v>
      </c>
      <c r="M448">
        <f t="shared" si="39"/>
        <v>269</v>
      </c>
      <c r="N448">
        <f t="shared" si="40"/>
        <v>0</v>
      </c>
      <c r="O448">
        <f t="shared" si="41"/>
        <v>0.1</v>
      </c>
    </row>
    <row r="449" spans="1:15">
      <c r="A449" s="10" t="s">
        <v>68</v>
      </c>
      <c r="B449" s="10">
        <v>3200</v>
      </c>
      <c r="C449" s="60">
        <v>1.3724438E-2</v>
      </c>
      <c r="D449" s="11">
        <v>0.4</v>
      </c>
      <c r="E449" s="11">
        <v>48.29</v>
      </c>
      <c r="F449" s="11">
        <v>1.2</v>
      </c>
      <c r="G449" s="11">
        <v>6.4000000000000001E-2</v>
      </c>
      <c r="H449" s="10">
        <v>1</v>
      </c>
      <c r="I449" s="11">
        <f t="shared" si="36"/>
        <v>1.2</v>
      </c>
      <c r="J449" s="11">
        <f t="shared" si="37"/>
        <v>6.4000000000000001E-2</v>
      </c>
      <c r="K449" s="11">
        <v>7.8</v>
      </c>
      <c r="L449" s="10">
        <f t="shared" si="38"/>
        <v>2.2091770367333338E-2</v>
      </c>
      <c r="M449">
        <f t="shared" si="39"/>
        <v>27</v>
      </c>
      <c r="N449">
        <f t="shared" si="40"/>
        <v>0</v>
      </c>
      <c r="O449">
        <f t="shared" si="41"/>
        <v>0</v>
      </c>
    </row>
    <row r="450" spans="1:15">
      <c r="A450" s="10" t="s">
        <v>68</v>
      </c>
      <c r="B450" s="10">
        <v>3200</v>
      </c>
      <c r="C450" s="60">
        <v>8.2973279999999996E-3</v>
      </c>
      <c r="D450" s="11">
        <v>0.4</v>
      </c>
      <c r="E450" s="11">
        <v>48.29</v>
      </c>
      <c r="F450" s="11">
        <v>1.2</v>
      </c>
      <c r="G450" s="11">
        <v>6.4000000000000001E-2</v>
      </c>
      <c r="H450" s="10">
        <v>1</v>
      </c>
      <c r="I450" s="11">
        <f t="shared" si="36"/>
        <v>1.2</v>
      </c>
      <c r="J450" s="11">
        <f t="shared" si="37"/>
        <v>6.4000000000000001E-2</v>
      </c>
      <c r="K450" s="11">
        <v>4.3</v>
      </c>
      <c r="L450" s="10">
        <f t="shared" si="38"/>
        <v>1.3355932304000001E-2</v>
      </c>
      <c r="M450">
        <f t="shared" si="39"/>
        <v>16</v>
      </c>
      <c r="N450">
        <f t="shared" si="40"/>
        <v>0</v>
      </c>
      <c r="O450">
        <f t="shared" si="41"/>
        <v>0</v>
      </c>
    </row>
    <row r="451" spans="1:15">
      <c r="A451" s="10" t="s">
        <v>68</v>
      </c>
      <c r="B451" s="10">
        <v>2210</v>
      </c>
      <c r="C451" s="60">
        <v>3.5199850000000002E-3</v>
      </c>
      <c r="D451" s="11">
        <v>0.26800000000000002</v>
      </c>
      <c r="E451" s="11">
        <v>48.29</v>
      </c>
      <c r="F451" s="11">
        <v>1.92</v>
      </c>
      <c r="G451" s="11">
        <v>0.50600000000000001</v>
      </c>
      <c r="H451" s="10">
        <v>1</v>
      </c>
      <c r="I451" s="11">
        <f t="shared" ref="I451:I514" si="42">F451</f>
        <v>1.92</v>
      </c>
      <c r="J451" s="11">
        <f t="shared" ref="J451:J514" si="43">G451</f>
        <v>0.50600000000000001</v>
      </c>
      <c r="K451" s="11">
        <v>3.7</v>
      </c>
      <c r="L451" s="10">
        <f t="shared" ref="L451:L514" si="44">E451*D451*C451/12</f>
        <v>3.7962216895166667E-3</v>
      </c>
      <c r="M451">
        <f t="shared" ref="M451:M514" si="45">ROUND(E451*D451*C451*102.79,0)</f>
        <v>5</v>
      </c>
      <c r="N451">
        <f t="shared" ref="N451:N514" si="46">ROUND(I451*M451*0.002205,0)</f>
        <v>0</v>
      </c>
      <c r="O451">
        <f t="shared" ref="O451:O514" si="47">ROUND(J451*M451*0.002205,1)</f>
        <v>0</v>
      </c>
    </row>
    <row r="452" spans="1:15">
      <c r="A452" s="10" t="s">
        <v>68</v>
      </c>
      <c r="B452" s="10">
        <v>3200</v>
      </c>
      <c r="C452" s="60">
        <v>2.8330622999999999E-2</v>
      </c>
      <c r="D452" s="11">
        <v>0.4</v>
      </c>
      <c r="E452" s="11">
        <v>48.29</v>
      </c>
      <c r="F452" s="11">
        <v>1.2</v>
      </c>
      <c r="G452" s="11">
        <v>6.4000000000000001E-2</v>
      </c>
      <c r="H452" s="10">
        <v>1</v>
      </c>
      <c r="I452" s="11">
        <f t="shared" si="42"/>
        <v>1.2</v>
      </c>
      <c r="J452" s="11">
        <f t="shared" si="43"/>
        <v>6.4000000000000001E-2</v>
      </c>
      <c r="K452" s="11">
        <v>14.6</v>
      </c>
      <c r="L452" s="10">
        <f t="shared" si="44"/>
        <v>4.5602859489000003E-2</v>
      </c>
      <c r="M452">
        <f t="shared" si="45"/>
        <v>56</v>
      </c>
      <c r="N452">
        <f t="shared" si="46"/>
        <v>0</v>
      </c>
      <c r="O452">
        <f t="shared" si="47"/>
        <v>0</v>
      </c>
    </row>
    <row r="453" spans="1:15">
      <c r="A453" s="10" t="s">
        <v>68</v>
      </c>
      <c r="B453" s="10">
        <v>6460</v>
      </c>
      <c r="C453" s="60">
        <v>0.10963005000000001</v>
      </c>
      <c r="D453" s="11">
        <v>0.30299999999999999</v>
      </c>
      <c r="E453" s="11">
        <v>48.29</v>
      </c>
      <c r="F453" s="11">
        <v>0</v>
      </c>
      <c r="G453" s="11">
        <v>0</v>
      </c>
      <c r="H453" s="10">
        <v>1</v>
      </c>
      <c r="I453" s="11">
        <f t="shared" si="42"/>
        <v>0</v>
      </c>
      <c r="J453" s="11">
        <f t="shared" si="43"/>
        <v>0</v>
      </c>
      <c r="K453" s="11">
        <v>42.9</v>
      </c>
      <c r="L453" s="10">
        <f t="shared" si="44"/>
        <v>0.13367438664112499</v>
      </c>
      <c r="M453">
        <f t="shared" si="45"/>
        <v>165</v>
      </c>
      <c r="N453">
        <f t="shared" si="46"/>
        <v>0</v>
      </c>
      <c r="O453">
        <f t="shared" si="47"/>
        <v>0</v>
      </c>
    </row>
    <row r="454" spans="1:15">
      <c r="A454" s="10" t="s">
        <v>68</v>
      </c>
      <c r="B454" s="10">
        <v>6410</v>
      </c>
      <c r="C454" s="60">
        <v>3.1209E-4</v>
      </c>
      <c r="D454" s="11">
        <v>0.30299999999999999</v>
      </c>
      <c r="E454" s="11">
        <v>48.29</v>
      </c>
      <c r="F454" s="11">
        <v>0</v>
      </c>
      <c r="G454" s="11">
        <v>0</v>
      </c>
      <c r="H454" s="10">
        <v>1</v>
      </c>
      <c r="I454" s="11">
        <f t="shared" si="42"/>
        <v>0</v>
      </c>
      <c r="J454" s="11">
        <f t="shared" si="43"/>
        <v>0</v>
      </c>
      <c r="K454" s="11">
        <v>0.1</v>
      </c>
      <c r="L454" s="10">
        <f t="shared" si="44"/>
        <v>3.8053835902499998E-4</v>
      </c>
      <c r="M454">
        <f t="shared" si="45"/>
        <v>0</v>
      </c>
      <c r="N454">
        <f t="shared" si="46"/>
        <v>0</v>
      </c>
      <c r="O454">
        <f t="shared" si="47"/>
        <v>0</v>
      </c>
    </row>
    <row r="455" spans="1:15">
      <c r="A455" s="10" t="s">
        <v>68</v>
      </c>
      <c r="B455" s="10">
        <v>1550</v>
      </c>
      <c r="C455" s="60">
        <v>4.5886458999999997E-2</v>
      </c>
      <c r="D455" s="11">
        <v>0.57699999999999996</v>
      </c>
      <c r="E455" s="11">
        <v>48.29</v>
      </c>
      <c r="F455" s="11">
        <v>1.55</v>
      </c>
      <c r="G455" s="11">
        <v>0.15</v>
      </c>
      <c r="H455" s="10">
        <v>1</v>
      </c>
      <c r="I455" s="11">
        <f t="shared" si="42"/>
        <v>1.55</v>
      </c>
      <c r="J455" s="11">
        <f t="shared" si="43"/>
        <v>0.15</v>
      </c>
      <c r="K455" s="11">
        <v>104.5</v>
      </c>
      <c r="L455" s="10">
        <f t="shared" si="44"/>
        <v>0.10654579580403915</v>
      </c>
      <c r="M455">
        <f t="shared" si="45"/>
        <v>131</v>
      </c>
      <c r="N455">
        <f t="shared" si="46"/>
        <v>0</v>
      </c>
      <c r="O455">
        <f t="shared" si="47"/>
        <v>0</v>
      </c>
    </row>
    <row r="456" spans="1:15">
      <c r="A456" s="10" t="s">
        <v>68</v>
      </c>
      <c r="B456" s="10">
        <v>1550</v>
      </c>
      <c r="C456" s="60">
        <v>1.1125504340000001</v>
      </c>
      <c r="D456" s="11">
        <v>0.57699999999999996</v>
      </c>
      <c r="E456" s="11">
        <v>48.29</v>
      </c>
      <c r="F456" s="11">
        <v>1.55</v>
      </c>
      <c r="G456" s="11">
        <v>0.15</v>
      </c>
      <c r="H456" s="10">
        <v>1</v>
      </c>
      <c r="I456" s="11">
        <f t="shared" si="42"/>
        <v>1.55</v>
      </c>
      <c r="J456" s="11">
        <f t="shared" si="43"/>
        <v>0.15</v>
      </c>
      <c r="K456" s="11">
        <v>2534.8000000000002</v>
      </c>
      <c r="L456" s="10">
        <f t="shared" si="44"/>
        <v>2.5832799903487684</v>
      </c>
      <c r="M456">
        <f t="shared" si="45"/>
        <v>3186</v>
      </c>
      <c r="N456">
        <f t="shared" si="46"/>
        <v>11</v>
      </c>
      <c r="O456">
        <f t="shared" si="47"/>
        <v>1.1000000000000001</v>
      </c>
    </row>
    <row r="457" spans="1:15">
      <c r="A457" s="10" t="s">
        <v>68</v>
      </c>
      <c r="B457" s="10">
        <v>1550</v>
      </c>
      <c r="C457" s="60">
        <v>0.302121001</v>
      </c>
      <c r="D457" s="11">
        <v>0.57699999999999996</v>
      </c>
      <c r="E457" s="11">
        <v>48.29</v>
      </c>
      <c r="F457" s="11">
        <v>1.55</v>
      </c>
      <c r="G457" s="11">
        <v>0.15</v>
      </c>
      <c r="H457" s="10">
        <v>1</v>
      </c>
      <c r="I457" s="11">
        <f t="shared" si="42"/>
        <v>1.55</v>
      </c>
      <c r="J457" s="11">
        <f t="shared" si="43"/>
        <v>0.15</v>
      </c>
      <c r="K457" s="11">
        <v>688.3</v>
      </c>
      <c r="L457" s="10">
        <f t="shared" si="44"/>
        <v>0.70150809589944407</v>
      </c>
      <c r="M457">
        <f t="shared" si="45"/>
        <v>865</v>
      </c>
      <c r="N457">
        <f t="shared" si="46"/>
        <v>3</v>
      </c>
      <c r="O457">
        <f t="shared" si="47"/>
        <v>0.3</v>
      </c>
    </row>
    <row r="458" spans="1:15">
      <c r="A458" s="10" t="s">
        <v>68</v>
      </c>
      <c r="B458" s="10">
        <v>1550</v>
      </c>
      <c r="C458" s="60">
        <v>0.261070421</v>
      </c>
      <c r="D458" s="11">
        <v>0.57699999999999996</v>
      </c>
      <c r="E458" s="11">
        <v>48.29</v>
      </c>
      <c r="F458" s="11">
        <v>1.55</v>
      </c>
      <c r="G458" s="11">
        <v>0.15</v>
      </c>
      <c r="H458" s="10">
        <v>1</v>
      </c>
      <c r="I458" s="11">
        <f t="shared" si="42"/>
        <v>1.55</v>
      </c>
      <c r="J458" s="11">
        <f t="shared" si="43"/>
        <v>0.15</v>
      </c>
      <c r="K458" s="11">
        <v>594.79999999999995</v>
      </c>
      <c r="L458" s="10">
        <f t="shared" si="44"/>
        <v>0.60619094113016081</v>
      </c>
      <c r="M458">
        <f t="shared" si="45"/>
        <v>748</v>
      </c>
      <c r="N458">
        <f t="shared" si="46"/>
        <v>3</v>
      </c>
      <c r="O458">
        <f t="shared" si="47"/>
        <v>0.2</v>
      </c>
    </row>
    <row r="459" spans="1:15">
      <c r="A459" s="10" t="s">
        <v>68</v>
      </c>
      <c r="B459" s="10">
        <v>6410</v>
      </c>
      <c r="C459" s="60">
        <v>4.0579428000000001E-2</v>
      </c>
      <c r="D459" s="11">
        <v>0.30299999999999999</v>
      </c>
      <c r="E459" s="11">
        <v>48.29</v>
      </c>
      <c r="F459" s="11">
        <v>0</v>
      </c>
      <c r="G459" s="11">
        <v>0</v>
      </c>
      <c r="H459" s="10">
        <v>1</v>
      </c>
      <c r="I459" s="11">
        <f t="shared" si="42"/>
        <v>0</v>
      </c>
      <c r="J459" s="11">
        <f t="shared" si="43"/>
        <v>0</v>
      </c>
      <c r="K459" s="11">
        <v>15.9</v>
      </c>
      <c r="L459" s="10">
        <f t="shared" si="44"/>
        <v>4.947940959753E-2</v>
      </c>
      <c r="M459">
        <f t="shared" si="45"/>
        <v>61</v>
      </c>
      <c r="N459">
        <f t="shared" si="46"/>
        <v>0</v>
      </c>
      <c r="O459">
        <f t="shared" si="47"/>
        <v>0</v>
      </c>
    </row>
    <row r="460" spans="1:15">
      <c r="A460" s="10" t="s">
        <v>68</v>
      </c>
      <c r="B460" s="10">
        <v>6410</v>
      </c>
      <c r="C460" s="60">
        <v>1.2035170000000001E-3</v>
      </c>
      <c r="D460" s="11">
        <v>0.30299999999999999</v>
      </c>
      <c r="E460" s="11">
        <v>48.29</v>
      </c>
      <c r="F460" s="11">
        <v>0</v>
      </c>
      <c r="G460" s="11">
        <v>0</v>
      </c>
      <c r="H460" s="10">
        <v>1</v>
      </c>
      <c r="I460" s="11">
        <f t="shared" si="42"/>
        <v>0</v>
      </c>
      <c r="J460" s="11">
        <f t="shared" si="43"/>
        <v>0</v>
      </c>
      <c r="K460" s="11">
        <v>0.5</v>
      </c>
      <c r="L460" s="10">
        <f t="shared" si="44"/>
        <v>1.4674753572325001E-3</v>
      </c>
      <c r="M460">
        <f t="shared" si="45"/>
        <v>2</v>
      </c>
      <c r="N460">
        <f t="shared" si="46"/>
        <v>0</v>
      </c>
      <c r="O460">
        <f t="shared" si="47"/>
        <v>0</v>
      </c>
    </row>
    <row r="461" spans="1:15">
      <c r="A461" s="10" t="s">
        <v>68</v>
      </c>
      <c r="B461" s="10">
        <v>1100</v>
      </c>
      <c r="C461" s="60">
        <v>0.64763946699999997</v>
      </c>
      <c r="D461" s="11">
        <v>0.34200000000000003</v>
      </c>
      <c r="E461" s="11">
        <v>48.29</v>
      </c>
      <c r="F461" s="11">
        <v>1.85</v>
      </c>
      <c r="G461" s="11">
        <v>0.22</v>
      </c>
      <c r="H461" s="10">
        <v>1</v>
      </c>
      <c r="I461" s="11">
        <f t="shared" si="42"/>
        <v>1.85</v>
      </c>
      <c r="J461" s="11">
        <f t="shared" si="43"/>
        <v>0.22</v>
      </c>
      <c r="K461" s="11">
        <v>286</v>
      </c>
      <c r="L461" s="10">
        <f t="shared" si="44"/>
        <v>0.8913235310507549</v>
      </c>
      <c r="M461">
        <f t="shared" si="45"/>
        <v>1099</v>
      </c>
      <c r="N461">
        <f t="shared" si="46"/>
        <v>4</v>
      </c>
      <c r="O461">
        <f t="shared" si="47"/>
        <v>0.5</v>
      </c>
    </row>
    <row r="462" spans="1:15">
      <c r="A462" s="10" t="s">
        <v>68</v>
      </c>
      <c r="B462" s="10">
        <v>6410</v>
      </c>
      <c r="C462" s="60">
        <v>4.8071212000000002E-2</v>
      </c>
      <c r="D462" s="11">
        <v>0.30299999999999999</v>
      </c>
      <c r="E462" s="11">
        <v>48.29</v>
      </c>
      <c r="F462" s="11">
        <v>0</v>
      </c>
      <c r="G462" s="11">
        <v>0</v>
      </c>
      <c r="H462" s="10">
        <v>1</v>
      </c>
      <c r="I462" s="11">
        <f t="shared" si="42"/>
        <v>0</v>
      </c>
      <c r="J462" s="11">
        <f t="shared" si="43"/>
        <v>0</v>
      </c>
      <c r="K462" s="11">
        <v>18.8</v>
      </c>
      <c r="L462" s="10">
        <f t="shared" si="44"/>
        <v>5.8614310393869995E-2</v>
      </c>
      <c r="M462">
        <f t="shared" si="45"/>
        <v>72</v>
      </c>
      <c r="N462">
        <f t="shared" si="46"/>
        <v>0</v>
      </c>
      <c r="O462">
        <f t="shared" si="47"/>
        <v>0</v>
      </c>
    </row>
    <row r="463" spans="1:15">
      <c r="A463" s="10" t="s">
        <v>68</v>
      </c>
      <c r="B463" s="10">
        <v>4110</v>
      </c>
      <c r="C463" s="60">
        <v>8.1028529000000002E-2</v>
      </c>
      <c r="D463" s="11">
        <v>0.41299999999999998</v>
      </c>
      <c r="E463" s="11">
        <v>48.29</v>
      </c>
      <c r="F463" s="11">
        <v>0.7</v>
      </c>
      <c r="G463" s="11">
        <v>0.09</v>
      </c>
      <c r="H463" s="10">
        <v>1</v>
      </c>
      <c r="I463" s="11">
        <f t="shared" si="42"/>
        <v>0.7</v>
      </c>
      <c r="J463" s="11">
        <f t="shared" si="43"/>
        <v>0.09</v>
      </c>
      <c r="K463" s="11">
        <v>43.2</v>
      </c>
      <c r="L463" s="10">
        <f t="shared" si="44"/>
        <v>0.13466786215119417</v>
      </c>
      <c r="M463">
        <f t="shared" si="45"/>
        <v>166</v>
      </c>
      <c r="N463">
        <f t="shared" si="46"/>
        <v>0</v>
      </c>
      <c r="O463">
        <f t="shared" si="47"/>
        <v>0</v>
      </c>
    </row>
    <row r="464" spans="1:15">
      <c r="A464" s="10" t="s">
        <v>68</v>
      </c>
      <c r="B464" s="10">
        <v>1100</v>
      </c>
      <c r="C464" s="60">
        <v>1.6353001999999998E-2</v>
      </c>
      <c r="D464" s="11">
        <v>0.34200000000000003</v>
      </c>
      <c r="E464" s="11">
        <v>48.29</v>
      </c>
      <c r="F464" s="11">
        <v>1.85</v>
      </c>
      <c r="G464" s="11">
        <v>0.22</v>
      </c>
      <c r="H464" s="10">
        <v>1</v>
      </c>
      <c r="I464" s="11">
        <f t="shared" si="42"/>
        <v>1.85</v>
      </c>
      <c r="J464" s="11">
        <f t="shared" si="43"/>
        <v>0.22</v>
      </c>
      <c r="K464" s="11">
        <v>7.2</v>
      </c>
      <c r="L464" s="10">
        <f t="shared" si="44"/>
        <v>2.2506064297529996E-2</v>
      </c>
      <c r="M464">
        <f t="shared" si="45"/>
        <v>28</v>
      </c>
      <c r="N464">
        <f t="shared" si="46"/>
        <v>0</v>
      </c>
      <c r="O464">
        <f t="shared" si="47"/>
        <v>0</v>
      </c>
    </row>
    <row r="465" spans="1:15">
      <c r="A465" s="10" t="s">
        <v>68</v>
      </c>
      <c r="B465" s="10">
        <v>6170</v>
      </c>
      <c r="C465" s="60">
        <v>0.21505895899999999</v>
      </c>
      <c r="D465" s="11">
        <v>0.30299999999999999</v>
      </c>
      <c r="E465" s="11">
        <v>48.29</v>
      </c>
      <c r="F465" s="11">
        <v>0</v>
      </c>
      <c r="G465" s="11">
        <v>0</v>
      </c>
      <c r="H465" s="10">
        <v>1</v>
      </c>
      <c r="I465" s="11">
        <f t="shared" si="42"/>
        <v>0</v>
      </c>
      <c r="J465" s="11">
        <f t="shared" si="43"/>
        <v>0</v>
      </c>
      <c r="K465" s="11">
        <v>84.1</v>
      </c>
      <c r="L465" s="10">
        <f t="shared" si="44"/>
        <v>0.26222622753527747</v>
      </c>
      <c r="M465">
        <f t="shared" si="45"/>
        <v>323</v>
      </c>
      <c r="N465">
        <f t="shared" si="46"/>
        <v>0</v>
      </c>
      <c r="O465">
        <f t="shared" si="47"/>
        <v>0</v>
      </c>
    </row>
    <row r="466" spans="1:15">
      <c r="A466" s="10" t="s">
        <v>68</v>
      </c>
      <c r="B466" s="10">
        <v>6170</v>
      </c>
      <c r="C466" s="60">
        <v>1.526791936</v>
      </c>
      <c r="D466" s="11">
        <v>0.30299999999999999</v>
      </c>
      <c r="E466" s="11">
        <v>48.29</v>
      </c>
      <c r="F466" s="11">
        <v>0</v>
      </c>
      <c r="G466" s="11">
        <v>0</v>
      </c>
      <c r="H466" s="10">
        <v>1</v>
      </c>
      <c r="I466" s="11">
        <f t="shared" si="42"/>
        <v>0</v>
      </c>
      <c r="J466" s="11">
        <f t="shared" si="43"/>
        <v>0</v>
      </c>
      <c r="K466" s="11">
        <v>597.4</v>
      </c>
      <c r="L466" s="10">
        <f t="shared" si="44"/>
        <v>1.86165176038336</v>
      </c>
      <c r="M466">
        <f t="shared" si="45"/>
        <v>2296</v>
      </c>
      <c r="N466">
        <f t="shared" si="46"/>
        <v>0</v>
      </c>
      <c r="O466">
        <f t="shared" si="47"/>
        <v>0</v>
      </c>
    </row>
    <row r="467" spans="1:15">
      <c r="A467" s="10" t="s">
        <v>68</v>
      </c>
      <c r="B467" s="10">
        <v>6170</v>
      </c>
      <c r="C467" s="60">
        <v>0.52786344600000001</v>
      </c>
      <c r="D467" s="11">
        <v>0.30299999999999999</v>
      </c>
      <c r="E467" s="11">
        <v>48.29</v>
      </c>
      <c r="F467" s="11">
        <v>0</v>
      </c>
      <c r="G467" s="11">
        <v>0</v>
      </c>
      <c r="H467" s="10">
        <v>1</v>
      </c>
      <c r="I467" s="11">
        <f t="shared" si="42"/>
        <v>0</v>
      </c>
      <c r="J467" s="11">
        <f t="shared" si="43"/>
        <v>0</v>
      </c>
      <c r="K467" s="11">
        <v>206.5</v>
      </c>
      <c r="L467" s="10">
        <f t="shared" si="44"/>
        <v>0.643635776635335</v>
      </c>
      <c r="M467">
        <f t="shared" si="45"/>
        <v>794</v>
      </c>
      <c r="N467">
        <f t="shared" si="46"/>
        <v>0</v>
      </c>
      <c r="O467">
        <f t="shared" si="47"/>
        <v>0</v>
      </c>
    </row>
    <row r="468" spans="1:15">
      <c r="A468" s="10" t="s">
        <v>68</v>
      </c>
      <c r="B468" s="10">
        <v>1100</v>
      </c>
      <c r="C468" s="60">
        <v>9.9301291E-2</v>
      </c>
      <c r="D468" s="11">
        <v>0.34200000000000003</v>
      </c>
      <c r="E468" s="11">
        <v>48.29</v>
      </c>
      <c r="F468" s="11">
        <v>1.85</v>
      </c>
      <c r="G468" s="11">
        <v>0.22</v>
      </c>
      <c r="H468" s="10">
        <v>1</v>
      </c>
      <c r="I468" s="11">
        <f t="shared" si="42"/>
        <v>1.85</v>
      </c>
      <c r="J468" s="11">
        <f t="shared" si="43"/>
        <v>0.22</v>
      </c>
      <c r="K468" s="11">
        <v>43.9</v>
      </c>
      <c r="L468" s="10">
        <f t="shared" si="44"/>
        <v>0.13666489125811501</v>
      </c>
      <c r="M468">
        <f t="shared" si="45"/>
        <v>169</v>
      </c>
      <c r="N468">
        <f t="shared" si="46"/>
        <v>1</v>
      </c>
      <c r="O468">
        <f t="shared" si="47"/>
        <v>0.1</v>
      </c>
    </row>
    <row r="469" spans="1:15">
      <c r="A469" s="10" t="s">
        <v>68</v>
      </c>
      <c r="B469" s="10">
        <v>1100</v>
      </c>
      <c r="C469" s="60">
        <v>0.12234531999999999</v>
      </c>
      <c r="D469" s="11">
        <v>0.34200000000000003</v>
      </c>
      <c r="E469" s="11">
        <v>48.29</v>
      </c>
      <c r="F469" s="11">
        <v>1.85</v>
      </c>
      <c r="G469" s="11">
        <v>0.22</v>
      </c>
      <c r="H469" s="10">
        <v>1</v>
      </c>
      <c r="I469" s="11">
        <f t="shared" si="42"/>
        <v>1.85</v>
      </c>
      <c r="J469" s="11">
        <f t="shared" si="43"/>
        <v>0.22</v>
      </c>
      <c r="K469" s="11">
        <v>54</v>
      </c>
      <c r="L469" s="10">
        <f t="shared" si="44"/>
        <v>0.16837958182979998</v>
      </c>
      <c r="M469">
        <f t="shared" si="45"/>
        <v>208</v>
      </c>
      <c r="N469">
        <f t="shared" si="46"/>
        <v>1</v>
      </c>
      <c r="O469">
        <f t="shared" si="47"/>
        <v>0.1</v>
      </c>
    </row>
    <row r="470" spans="1:15">
      <c r="A470" s="10" t="s">
        <v>68</v>
      </c>
      <c r="B470" s="10">
        <v>1100</v>
      </c>
      <c r="C470" s="60">
        <v>9.8435165000000005E-2</v>
      </c>
      <c r="D470" s="11">
        <v>0.34200000000000003</v>
      </c>
      <c r="E470" s="11">
        <v>48.29</v>
      </c>
      <c r="F470" s="11">
        <v>1.85</v>
      </c>
      <c r="G470" s="11">
        <v>0.22</v>
      </c>
      <c r="H470" s="10">
        <v>1</v>
      </c>
      <c r="I470" s="11">
        <f t="shared" si="42"/>
        <v>1.85</v>
      </c>
      <c r="J470" s="11">
        <f t="shared" si="43"/>
        <v>0.22</v>
      </c>
      <c r="K470" s="11">
        <v>43.5</v>
      </c>
      <c r="L470" s="10">
        <f t="shared" si="44"/>
        <v>0.13547287235872502</v>
      </c>
      <c r="M470">
        <f t="shared" si="45"/>
        <v>167</v>
      </c>
      <c r="N470">
        <f t="shared" si="46"/>
        <v>1</v>
      </c>
      <c r="O470">
        <f t="shared" si="47"/>
        <v>0.1</v>
      </c>
    </row>
    <row r="471" spans="1:15">
      <c r="A471" s="10" t="s">
        <v>68</v>
      </c>
      <c r="B471" s="10">
        <v>3200</v>
      </c>
      <c r="C471" s="60">
        <v>0.206871377</v>
      </c>
      <c r="D471" s="11">
        <v>0.4</v>
      </c>
      <c r="E471" s="11">
        <v>48.29</v>
      </c>
      <c r="F471" s="11">
        <v>1.2</v>
      </c>
      <c r="G471" s="11">
        <v>6.4000000000000001E-2</v>
      </c>
      <c r="H471" s="10">
        <v>1</v>
      </c>
      <c r="I471" s="11">
        <f t="shared" si="42"/>
        <v>1.2</v>
      </c>
      <c r="J471" s="11">
        <f t="shared" si="43"/>
        <v>6.4000000000000001E-2</v>
      </c>
      <c r="K471" s="11">
        <v>106.9</v>
      </c>
      <c r="L471" s="10">
        <f t="shared" si="44"/>
        <v>0.33299395984433339</v>
      </c>
      <c r="M471">
        <f t="shared" si="45"/>
        <v>411</v>
      </c>
      <c r="N471">
        <f t="shared" si="46"/>
        <v>1</v>
      </c>
      <c r="O471">
        <f t="shared" si="47"/>
        <v>0.1</v>
      </c>
    </row>
    <row r="472" spans="1:15">
      <c r="A472" s="10" t="s">
        <v>68</v>
      </c>
      <c r="B472" s="10">
        <v>3200</v>
      </c>
      <c r="C472" s="60">
        <v>0.55715389699999995</v>
      </c>
      <c r="D472" s="11">
        <v>0.4</v>
      </c>
      <c r="E472" s="11">
        <v>48.29</v>
      </c>
      <c r="F472" s="11">
        <v>1.2</v>
      </c>
      <c r="G472" s="11">
        <v>6.4000000000000001E-2</v>
      </c>
      <c r="H472" s="10">
        <v>1</v>
      </c>
      <c r="I472" s="11">
        <f t="shared" si="42"/>
        <v>1.2</v>
      </c>
      <c r="J472" s="11">
        <f t="shared" si="43"/>
        <v>6.4000000000000001E-2</v>
      </c>
      <c r="K472" s="11">
        <v>288.2</v>
      </c>
      <c r="L472" s="10">
        <f t="shared" si="44"/>
        <v>0.89683205620433337</v>
      </c>
      <c r="M472">
        <f t="shared" si="45"/>
        <v>1106</v>
      </c>
      <c r="N472">
        <f t="shared" si="46"/>
        <v>3</v>
      </c>
      <c r="O472">
        <f t="shared" si="47"/>
        <v>0.2</v>
      </c>
    </row>
    <row r="473" spans="1:15">
      <c r="A473" s="10" t="s">
        <v>68</v>
      </c>
      <c r="B473" s="10">
        <v>5300</v>
      </c>
      <c r="C473" s="60">
        <v>1.4265876E-2</v>
      </c>
      <c r="D473" s="11">
        <v>0.5</v>
      </c>
      <c r="E473" s="11">
        <v>48.29</v>
      </c>
      <c r="F473" s="11">
        <v>0.6</v>
      </c>
      <c r="G473" s="11">
        <v>0.13500000000000001</v>
      </c>
      <c r="H473" s="10">
        <v>1</v>
      </c>
      <c r="I473" s="11">
        <f t="shared" si="42"/>
        <v>0.6</v>
      </c>
      <c r="J473" s="11">
        <f t="shared" si="43"/>
        <v>0.13500000000000001</v>
      </c>
      <c r="K473" s="11">
        <v>9.1999999999999993</v>
      </c>
      <c r="L473" s="10">
        <f t="shared" si="44"/>
        <v>2.8704131334999997E-2</v>
      </c>
      <c r="M473">
        <f t="shared" si="45"/>
        <v>35</v>
      </c>
      <c r="N473">
        <f t="shared" si="46"/>
        <v>0</v>
      </c>
      <c r="O473">
        <f t="shared" si="47"/>
        <v>0</v>
      </c>
    </row>
    <row r="474" spans="1:15">
      <c r="A474" s="10" t="s">
        <v>68</v>
      </c>
      <c r="B474" s="10">
        <v>3200</v>
      </c>
      <c r="C474" s="60">
        <v>4.919284491</v>
      </c>
      <c r="D474" s="11">
        <v>0.4</v>
      </c>
      <c r="E474" s="11">
        <v>48.29</v>
      </c>
      <c r="F474" s="11">
        <v>1.2</v>
      </c>
      <c r="G474" s="11">
        <v>6.4000000000000001E-2</v>
      </c>
      <c r="H474" s="10">
        <v>1</v>
      </c>
      <c r="I474" s="11">
        <f t="shared" si="42"/>
        <v>1.2</v>
      </c>
      <c r="J474" s="11">
        <f t="shared" si="43"/>
        <v>6.4000000000000001E-2</v>
      </c>
      <c r="K474" s="11">
        <v>5093.1000000000004</v>
      </c>
      <c r="L474" s="10">
        <f t="shared" si="44"/>
        <v>7.9184082690130007</v>
      </c>
      <c r="M474">
        <f t="shared" si="45"/>
        <v>9767</v>
      </c>
      <c r="N474">
        <f t="shared" si="46"/>
        <v>26</v>
      </c>
      <c r="O474">
        <f t="shared" si="47"/>
        <v>1.4</v>
      </c>
    </row>
    <row r="475" spans="1:15">
      <c r="A475" s="10" t="s">
        <v>68</v>
      </c>
      <c r="B475" s="10">
        <v>6210</v>
      </c>
      <c r="C475" s="60">
        <v>39.977766387000003</v>
      </c>
      <c r="D475" s="11">
        <v>0.30299999999999999</v>
      </c>
      <c r="E475" s="11">
        <v>48.29</v>
      </c>
      <c r="F475" s="11">
        <v>0</v>
      </c>
      <c r="G475" s="11">
        <v>0</v>
      </c>
      <c r="H475" s="10">
        <v>1</v>
      </c>
      <c r="I475" s="11">
        <f t="shared" si="42"/>
        <v>0</v>
      </c>
      <c r="J475" s="11">
        <f t="shared" si="43"/>
        <v>0</v>
      </c>
      <c r="K475" s="11">
        <v>15641.8</v>
      </c>
      <c r="L475" s="10">
        <f t="shared" si="44"/>
        <v>48.745790055412812</v>
      </c>
      <c r="M475">
        <f t="shared" si="45"/>
        <v>60127</v>
      </c>
      <c r="N475">
        <f t="shared" si="46"/>
        <v>0</v>
      </c>
      <c r="O475">
        <f t="shared" si="47"/>
        <v>0</v>
      </c>
    </row>
    <row r="476" spans="1:15">
      <c r="A476" s="10" t="s">
        <v>68</v>
      </c>
      <c r="B476" s="10">
        <v>3200</v>
      </c>
      <c r="C476" s="60">
        <v>0.137987634</v>
      </c>
      <c r="D476" s="11">
        <v>0.4</v>
      </c>
      <c r="E476" s="11">
        <v>48.29</v>
      </c>
      <c r="F476" s="11">
        <v>1.2</v>
      </c>
      <c r="G476" s="11">
        <v>6.4000000000000001E-2</v>
      </c>
      <c r="H476" s="10">
        <v>1</v>
      </c>
      <c r="I476" s="11">
        <f t="shared" si="42"/>
        <v>1.2</v>
      </c>
      <c r="J476" s="11">
        <f t="shared" si="43"/>
        <v>6.4000000000000001E-2</v>
      </c>
      <c r="K476" s="11">
        <v>71.3</v>
      </c>
      <c r="L476" s="10">
        <f t="shared" si="44"/>
        <v>0.22211409486200004</v>
      </c>
      <c r="M476">
        <f t="shared" si="45"/>
        <v>274</v>
      </c>
      <c r="N476">
        <f t="shared" si="46"/>
        <v>1</v>
      </c>
      <c r="O476">
        <f t="shared" si="47"/>
        <v>0</v>
      </c>
    </row>
    <row r="477" spans="1:15">
      <c r="A477" s="10" t="s">
        <v>68</v>
      </c>
      <c r="B477" s="10">
        <v>6460</v>
      </c>
      <c r="C477" s="60">
        <v>2.8704268169999998</v>
      </c>
      <c r="D477" s="11">
        <v>0.30299999999999999</v>
      </c>
      <c r="E477" s="11">
        <v>48.29</v>
      </c>
      <c r="F477" s="11">
        <v>0</v>
      </c>
      <c r="G477" s="11">
        <v>0</v>
      </c>
      <c r="H477" s="10">
        <v>1</v>
      </c>
      <c r="I477" s="11">
        <f t="shared" si="42"/>
        <v>0</v>
      </c>
      <c r="J477" s="11">
        <f t="shared" si="43"/>
        <v>0</v>
      </c>
      <c r="K477" s="11">
        <v>3434.3</v>
      </c>
      <c r="L477" s="10">
        <f t="shared" si="44"/>
        <v>3.4999760025714823</v>
      </c>
      <c r="M477">
        <f t="shared" si="45"/>
        <v>4317</v>
      </c>
      <c r="N477">
        <f t="shared" si="46"/>
        <v>0</v>
      </c>
      <c r="O477">
        <f t="shared" si="47"/>
        <v>0</v>
      </c>
    </row>
    <row r="478" spans="1:15">
      <c r="A478" s="10" t="s">
        <v>68</v>
      </c>
      <c r="B478" s="10">
        <v>1100</v>
      </c>
      <c r="C478" s="60">
        <v>0.33010476900000002</v>
      </c>
      <c r="D478" s="11">
        <v>0.34200000000000003</v>
      </c>
      <c r="E478" s="11">
        <v>48.29</v>
      </c>
      <c r="F478" s="11">
        <v>1.85</v>
      </c>
      <c r="G478" s="11">
        <v>0.22</v>
      </c>
      <c r="H478" s="10">
        <v>1</v>
      </c>
      <c r="I478" s="11">
        <f t="shared" si="42"/>
        <v>1.85</v>
      </c>
      <c r="J478" s="11">
        <f t="shared" si="43"/>
        <v>0.22</v>
      </c>
      <c r="K478" s="11">
        <v>145.80000000000001</v>
      </c>
      <c r="L478" s="10">
        <f t="shared" si="44"/>
        <v>0.45431163990778506</v>
      </c>
      <c r="M478">
        <f t="shared" si="45"/>
        <v>560</v>
      </c>
      <c r="N478">
        <f t="shared" si="46"/>
        <v>2</v>
      </c>
      <c r="O478">
        <f t="shared" si="47"/>
        <v>0.3</v>
      </c>
    </row>
    <row r="479" spans="1:15">
      <c r="A479" s="10" t="s">
        <v>68</v>
      </c>
      <c r="B479" s="10">
        <v>6430</v>
      </c>
      <c r="C479" s="60">
        <v>1.3656188E-2</v>
      </c>
      <c r="D479" s="11">
        <v>0.30299999999999999</v>
      </c>
      <c r="E479" s="11">
        <v>48.29</v>
      </c>
      <c r="F479" s="11">
        <v>0</v>
      </c>
      <c r="G479" s="11">
        <v>0</v>
      </c>
      <c r="H479" s="10">
        <v>1</v>
      </c>
      <c r="I479" s="11">
        <f t="shared" si="42"/>
        <v>0</v>
      </c>
      <c r="J479" s="11">
        <f t="shared" si="43"/>
        <v>0</v>
      </c>
      <c r="K479" s="11">
        <v>5.3</v>
      </c>
      <c r="L479" s="10">
        <f t="shared" si="44"/>
        <v>1.6651297292629999E-2</v>
      </c>
      <c r="M479">
        <f t="shared" si="45"/>
        <v>21</v>
      </c>
      <c r="N479">
        <f t="shared" si="46"/>
        <v>0</v>
      </c>
      <c r="O479">
        <f t="shared" si="47"/>
        <v>0</v>
      </c>
    </row>
    <row r="480" spans="1:15">
      <c r="A480" s="10" t="s">
        <v>68</v>
      </c>
      <c r="B480" s="10">
        <v>6460</v>
      </c>
      <c r="C480" s="60">
        <v>0.43281525100000001</v>
      </c>
      <c r="D480" s="11">
        <v>0.30299999999999999</v>
      </c>
      <c r="E480" s="11">
        <v>48.29</v>
      </c>
      <c r="F480" s="11">
        <v>0</v>
      </c>
      <c r="G480" s="11">
        <v>0</v>
      </c>
      <c r="H480" s="10">
        <v>1</v>
      </c>
      <c r="I480" s="11">
        <f t="shared" si="42"/>
        <v>0</v>
      </c>
      <c r="J480" s="11">
        <f t="shared" si="43"/>
        <v>0</v>
      </c>
      <c r="K480" s="11">
        <v>517.79999999999995</v>
      </c>
      <c r="L480" s="10">
        <f t="shared" si="44"/>
        <v>0.52774137388744746</v>
      </c>
      <c r="M480">
        <f t="shared" si="45"/>
        <v>651</v>
      </c>
      <c r="N480">
        <f t="shared" si="46"/>
        <v>0</v>
      </c>
      <c r="O480">
        <f t="shared" si="47"/>
        <v>0</v>
      </c>
    </row>
    <row r="481" spans="1:15">
      <c r="A481" s="10" t="s">
        <v>68</v>
      </c>
      <c r="B481" s="10">
        <v>6210</v>
      </c>
      <c r="C481" s="60">
        <v>10.147127197</v>
      </c>
      <c r="D481" s="11">
        <v>0.30299999999999999</v>
      </c>
      <c r="E481" s="11">
        <v>48.29</v>
      </c>
      <c r="F481" s="11">
        <v>0</v>
      </c>
      <c r="G481" s="11">
        <v>0</v>
      </c>
      <c r="H481" s="10">
        <v>1</v>
      </c>
      <c r="I481" s="11">
        <f t="shared" si="42"/>
        <v>0</v>
      </c>
      <c r="J481" s="11">
        <f t="shared" si="43"/>
        <v>0</v>
      </c>
      <c r="K481" s="11">
        <v>7755.4</v>
      </c>
      <c r="L481" s="10">
        <f t="shared" si="44"/>
        <v>12.372620501664031</v>
      </c>
      <c r="M481">
        <f t="shared" si="45"/>
        <v>15261</v>
      </c>
      <c r="N481">
        <f t="shared" si="46"/>
        <v>0</v>
      </c>
      <c r="O481">
        <f t="shared" si="47"/>
        <v>0</v>
      </c>
    </row>
    <row r="482" spans="1:15">
      <c r="A482" s="10" t="s">
        <v>68</v>
      </c>
      <c r="B482" s="10">
        <v>6170</v>
      </c>
      <c r="C482" s="60">
        <v>1.7849729000000002E-2</v>
      </c>
      <c r="D482" s="11">
        <v>0.30299999999999999</v>
      </c>
      <c r="E482" s="11">
        <v>48.29</v>
      </c>
      <c r="F482" s="11">
        <v>0</v>
      </c>
      <c r="G482" s="11">
        <v>0</v>
      </c>
      <c r="H482" s="10">
        <v>1</v>
      </c>
      <c r="I482" s="11">
        <f t="shared" si="42"/>
        <v>0</v>
      </c>
      <c r="J482" s="11">
        <f t="shared" si="43"/>
        <v>0</v>
      </c>
      <c r="K482" s="11">
        <v>7</v>
      </c>
      <c r="L482" s="10">
        <f t="shared" si="44"/>
        <v>2.1764576188602502E-2</v>
      </c>
      <c r="M482">
        <f t="shared" si="45"/>
        <v>27</v>
      </c>
      <c r="N482">
        <f t="shared" si="46"/>
        <v>0</v>
      </c>
      <c r="O482">
        <f t="shared" si="47"/>
        <v>0</v>
      </c>
    </row>
    <row r="483" spans="1:15">
      <c r="A483" s="10" t="s">
        <v>68</v>
      </c>
      <c r="B483" s="10">
        <v>6430</v>
      </c>
      <c r="C483" s="60">
        <v>4.8716288000000003E-2</v>
      </c>
      <c r="D483" s="11">
        <v>0.30299999999999999</v>
      </c>
      <c r="E483" s="11">
        <v>48.29</v>
      </c>
      <c r="F483" s="11">
        <v>0</v>
      </c>
      <c r="G483" s="11">
        <v>0</v>
      </c>
      <c r="H483" s="10">
        <v>1</v>
      </c>
      <c r="I483" s="11">
        <f t="shared" si="42"/>
        <v>0</v>
      </c>
      <c r="J483" s="11">
        <f t="shared" si="43"/>
        <v>0</v>
      </c>
      <c r="K483" s="11">
        <v>19.100000000000001</v>
      </c>
      <c r="L483" s="10">
        <f t="shared" si="44"/>
        <v>5.9400866074879995E-2</v>
      </c>
      <c r="M483">
        <f t="shared" si="45"/>
        <v>73</v>
      </c>
      <c r="N483">
        <f t="shared" si="46"/>
        <v>0</v>
      </c>
      <c r="O483">
        <f t="shared" si="47"/>
        <v>0</v>
      </c>
    </row>
    <row r="484" spans="1:15">
      <c r="A484" s="10" t="s">
        <v>68</v>
      </c>
      <c r="B484" s="10">
        <v>2210</v>
      </c>
      <c r="C484" s="60">
        <v>0.63756722700000001</v>
      </c>
      <c r="D484" s="11">
        <v>0.26800000000000002</v>
      </c>
      <c r="E484" s="11">
        <v>48.29</v>
      </c>
      <c r="F484" s="11">
        <v>1.92</v>
      </c>
      <c r="G484" s="11">
        <v>0.50600000000000001</v>
      </c>
      <c r="H484" s="10">
        <v>1</v>
      </c>
      <c r="I484" s="11">
        <f t="shared" si="42"/>
        <v>1.92</v>
      </c>
      <c r="J484" s="11">
        <f t="shared" si="43"/>
        <v>0.50600000000000001</v>
      </c>
      <c r="K484" s="11">
        <v>674.7</v>
      </c>
      <c r="L484" s="10">
        <f t="shared" si="44"/>
        <v>0.68760137775087005</v>
      </c>
      <c r="M484">
        <f t="shared" si="45"/>
        <v>848</v>
      </c>
      <c r="N484">
        <f t="shared" si="46"/>
        <v>4</v>
      </c>
      <c r="O484">
        <f t="shared" si="47"/>
        <v>0.9</v>
      </c>
    </row>
    <row r="485" spans="1:15">
      <c r="A485" s="10" t="s">
        <v>68</v>
      </c>
      <c r="B485" s="10">
        <v>3100</v>
      </c>
      <c r="C485" s="60">
        <v>13.049457997999999</v>
      </c>
      <c r="D485" s="11">
        <v>0.41099999999999998</v>
      </c>
      <c r="E485" s="11">
        <v>48.29</v>
      </c>
      <c r="F485" s="11">
        <v>1.2</v>
      </c>
      <c r="G485" s="11">
        <v>6.4000000000000001E-2</v>
      </c>
      <c r="H485" s="10">
        <v>1</v>
      </c>
      <c r="I485" s="11">
        <f t="shared" si="42"/>
        <v>1.2</v>
      </c>
      <c r="J485" s="11">
        <f t="shared" si="43"/>
        <v>6.4000000000000001E-2</v>
      </c>
      <c r="K485" s="11">
        <v>6925.6</v>
      </c>
      <c r="L485" s="10">
        <f t="shared" si="44"/>
        <v>21.58292269027713</v>
      </c>
      <c r="M485">
        <f t="shared" si="45"/>
        <v>26622</v>
      </c>
      <c r="N485">
        <f t="shared" si="46"/>
        <v>70</v>
      </c>
      <c r="O485">
        <f t="shared" si="47"/>
        <v>3.8</v>
      </c>
    </row>
    <row r="486" spans="1:15">
      <c r="A486" s="10" t="s">
        <v>68</v>
      </c>
      <c r="B486" s="10">
        <v>3200</v>
      </c>
      <c r="C486" s="60">
        <v>6.7636639770000002</v>
      </c>
      <c r="D486" s="11">
        <v>0.4</v>
      </c>
      <c r="E486" s="11">
        <v>48.29</v>
      </c>
      <c r="F486" s="11">
        <v>1.2</v>
      </c>
      <c r="G486" s="11">
        <v>6.4000000000000001E-2</v>
      </c>
      <c r="H486" s="10">
        <v>1</v>
      </c>
      <c r="I486" s="11">
        <f t="shared" si="42"/>
        <v>1.2</v>
      </c>
      <c r="J486" s="11">
        <f t="shared" si="43"/>
        <v>6.4000000000000001E-2</v>
      </c>
      <c r="K486" s="11">
        <v>3493.6</v>
      </c>
      <c r="L486" s="10">
        <f t="shared" si="44"/>
        <v>10.887244448311002</v>
      </c>
      <c r="M486">
        <f t="shared" si="45"/>
        <v>13429</v>
      </c>
      <c r="N486">
        <f t="shared" si="46"/>
        <v>36</v>
      </c>
      <c r="O486">
        <f t="shared" si="47"/>
        <v>1.9</v>
      </c>
    </row>
    <row r="487" spans="1:15">
      <c r="A487" s="10" t="s">
        <v>68</v>
      </c>
      <c r="B487" s="10">
        <v>1920</v>
      </c>
      <c r="C487" s="60">
        <v>0.60515079400000005</v>
      </c>
      <c r="D487" s="11">
        <v>0.193</v>
      </c>
      <c r="E487" s="11">
        <v>48.29</v>
      </c>
      <c r="F487" s="11">
        <v>1.2</v>
      </c>
      <c r="G487" s="11">
        <v>7.5999999999999998E-2</v>
      </c>
      <c r="H487" s="10">
        <v>1</v>
      </c>
      <c r="I487" s="11">
        <f t="shared" si="42"/>
        <v>1.2</v>
      </c>
      <c r="J487" s="11">
        <f t="shared" si="43"/>
        <v>7.5999999999999998E-2</v>
      </c>
      <c r="K487" s="11">
        <v>150.80000000000001</v>
      </c>
      <c r="L487" s="10">
        <f t="shared" si="44"/>
        <v>0.46999893712968172</v>
      </c>
      <c r="M487">
        <f t="shared" si="45"/>
        <v>580</v>
      </c>
      <c r="N487">
        <f t="shared" si="46"/>
        <v>2</v>
      </c>
      <c r="O487">
        <f t="shared" si="47"/>
        <v>0.1</v>
      </c>
    </row>
    <row r="488" spans="1:15">
      <c r="A488" s="10" t="s">
        <v>68</v>
      </c>
      <c r="B488" s="10">
        <v>6410</v>
      </c>
      <c r="C488" s="60">
        <v>0.70555820499999999</v>
      </c>
      <c r="D488" s="11">
        <v>0.30299999999999999</v>
      </c>
      <c r="E488" s="11">
        <v>48.29</v>
      </c>
      <c r="F488" s="11">
        <v>0</v>
      </c>
      <c r="G488" s="11">
        <v>0</v>
      </c>
      <c r="H488" s="10">
        <v>1</v>
      </c>
      <c r="I488" s="11">
        <f t="shared" si="42"/>
        <v>0</v>
      </c>
      <c r="J488" s="11">
        <f t="shared" si="43"/>
        <v>0</v>
      </c>
      <c r="K488" s="11">
        <v>296.3</v>
      </c>
      <c r="L488" s="10">
        <f t="shared" si="44"/>
        <v>0.86030299441611247</v>
      </c>
      <c r="M488">
        <f t="shared" si="45"/>
        <v>1061</v>
      </c>
      <c r="N488">
        <f t="shared" si="46"/>
        <v>0</v>
      </c>
      <c r="O488">
        <f t="shared" si="47"/>
        <v>0</v>
      </c>
    </row>
    <row r="489" spans="1:15">
      <c r="A489" s="10" t="s">
        <v>68</v>
      </c>
      <c r="B489" s="10">
        <v>6410</v>
      </c>
      <c r="C489" s="60">
        <v>1.72091E-4</v>
      </c>
      <c r="D489" s="11">
        <v>0.30299999999999999</v>
      </c>
      <c r="E489" s="11">
        <v>48.29</v>
      </c>
      <c r="F489" s="11">
        <v>0</v>
      </c>
      <c r="G489" s="11">
        <v>0</v>
      </c>
      <c r="H489" s="10">
        <v>1</v>
      </c>
      <c r="I489" s="11">
        <f t="shared" si="42"/>
        <v>0</v>
      </c>
      <c r="J489" s="11">
        <f t="shared" si="43"/>
        <v>0</v>
      </c>
      <c r="K489" s="11">
        <v>0.1</v>
      </c>
      <c r="L489" s="10">
        <f t="shared" si="44"/>
        <v>2.0983442834750002E-4</v>
      </c>
      <c r="M489">
        <f t="shared" si="45"/>
        <v>0</v>
      </c>
      <c r="N489">
        <f t="shared" si="46"/>
        <v>0</v>
      </c>
      <c r="O489">
        <f t="shared" si="47"/>
        <v>0</v>
      </c>
    </row>
    <row r="490" spans="1:15">
      <c r="A490" s="10" t="s">
        <v>68</v>
      </c>
      <c r="B490" s="10">
        <v>1100</v>
      </c>
      <c r="C490" s="60">
        <v>0.24330091300000001</v>
      </c>
      <c r="D490" s="11">
        <v>0.25800000000000001</v>
      </c>
      <c r="E490" s="11">
        <v>48.29</v>
      </c>
      <c r="F490" s="11">
        <v>1.85</v>
      </c>
      <c r="G490" s="11">
        <v>0.22</v>
      </c>
      <c r="H490" s="10">
        <v>1</v>
      </c>
      <c r="I490" s="11">
        <f t="shared" si="42"/>
        <v>1.85</v>
      </c>
      <c r="J490" s="11">
        <f t="shared" si="43"/>
        <v>0.22</v>
      </c>
      <c r="K490" s="11">
        <v>81.099999999999994</v>
      </c>
      <c r="L490" s="10">
        <f t="shared" si="44"/>
        <v>0.25260352340855502</v>
      </c>
      <c r="M490">
        <f t="shared" si="45"/>
        <v>312</v>
      </c>
      <c r="N490">
        <f t="shared" si="46"/>
        <v>1</v>
      </c>
      <c r="O490">
        <f t="shared" si="47"/>
        <v>0.2</v>
      </c>
    </row>
    <row r="491" spans="1:15">
      <c r="A491" s="10" t="s">
        <v>68</v>
      </c>
      <c r="B491" s="10">
        <v>3100</v>
      </c>
      <c r="C491" s="60">
        <v>0.30263476499999997</v>
      </c>
      <c r="D491" s="11">
        <v>0.41099999999999998</v>
      </c>
      <c r="E491" s="11">
        <v>48.29</v>
      </c>
      <c r="F491" s="11">
        <v>1.2</v>
      </c>
      <c r="G491" s="11">
        <v>6.4000000000000001E-2</v>
      </c>
      <c r="H491" s="10">
        <v>1</v>
      </c>
      <c r="I491" s="11">
        <f t="shared" si="42"/>
        <v>1.2</v>
      </c>
      <c r="J491" s="11">
        <f t="shared" si="43"/>
        <v>6.4000000000000001E-2</v>
      </c>
      <c r="K491" s="11">
        <v>160.6</v>
      </c>
      <c r="L491" s="10">
        <f t="shared" si="44"/>
        <v>0.50053747346336241</v>
      </c>
      <c r="M491">
        <f t="shared" si="45"/>
        <v>617</v>
      </c>
      <c r="N491">
        <f t="shared" si="46"/>
        <v>2</v>
      </c>
      <c r="O491">
        <f t="shared" si="47"/>
        <v>0.1</v>
      </c>
    </row>
    <row r="492" spans="1:15">
      <c r="A492" s="10" t="s">
        <v>68</v>
      </c>
      <c r="B492" s="10">
        <v>6170</v>
      </c>
      <c r="C492" s="60">
        <v>4.9119039000000003E-2</v>
      </c>
      <c r="D492" s="11">
        <v>0.30299999999999999</v>
      </c>
      <c r="E492" s="11">
        <v>48.29</v>
      </c>
      <c r="F492" s="11">
        <v>0</v>
      </c>
      <c r="G492" s="11">
        <v>0</v>
      </c>
      <c r="H492" s="10">
        <v>1</v>
      </c>
      <c r="I492" s="11">
        <f t="shared" si="42"/>
        <v>0</v>
      </c>
      <c r="J492" s="11">
        <f t="shared" si="43"/>
        <v>0</v>
      </c>
      <c r="K492" s="11">
        <v>19.2</v>
      </c>
      <c r="L492" s="10">
        <f t="shared" si="44"/>
        <v>5.98919494310775E-2</v>
      </c>
      <c r="M492">
        <f t="shared" si="45"/>
        <v>74</v>
      </c>
      <c r="N492">
        <f t="shared" si="46"/>
        <v>0</v>
      </c>
      <c r="O492">
        <f t="shared" si="47"/>
        <v>0</v>
      </c>
    </row>
    <row r="493" spans="1:15">
      <c r="A493" s="10" t="s">
        <v>68</v>
      </c>
      <c r="B493" s="10">
        <v>2210</v>
      </c>
      <c r="C493" s="60">
        <v>7.0112067089999996</v>
      </c>
      <c r="D493" s="11">
        <v>0.28499999999999998</v>
      </c>
      <c r="E493" s="11">
        <v>48.29</v>
      </c>
      <c r="F493" s="11">
        <v>1.92</v>
      </c>
      <c r="G493" s="11">
        <v>0.50600000000000001</v>
      </c>
      <c r="H493" s="10">
        <v>1</v>
      </c>
      <c r="I493" s="11">
        <f t="shared" si="42"/>
        <v>1.92</v>
      </c>
      <c r="J493" s="11">
        <f t="shared" si="43"/>
        <v>0.50600000000000001</v>
      </c>
      <c r="K493" s="11">
        <v>7890.1</v>
      </c>
      <c r="L493" s="10">
        <f t="shared" si="44"/>
        <v>8.0410653344682359</v>
      </c>
      <c r="M493">
        <f t="shared" si="45"/>
        <v>9918</v>
      </c>
      <c r="N493">
        <f t="shared" si="46"/>
        <v>42</v>
      </c>
      <c r="O493">
        <f t="shared" si="47"/>
        <v>11.1</v>
      </c>
    </row>
    <row r="494" spans="1:15">
      <c r="A494" s="10" t="s">
        <v>68</v>
      </c>
      <c r="B494" s="10">
        <v>6410</v>
      </c>
      <c r="C494" s="60">
        <v>3.1137720000000001E-2</v>
      </c>
      <c r="D494" s="11">
        <v>0.30299999999999999</v>
      </c>
      <c r="E494" s="11">
        <v>48.29</v>
      </c>
      <c r="F494" s="11">
        <v>0</v>
      </c>
      <c r="G494" s="11">
        <v>0</v>
      </c>
      <c r="H494" s="10">
        <v>1</v>
      </c>
      <c r="I494" s="11">
        <f t="shared" si="42"/>
        <v>0</v>
      </c>
      <c r="J494" s="11">
        <f t="shared" si="43"/>
        <v>0</v>
      </c>
      <c r="K494" s="11">
        <v>29.3</v>
      </c>
      <c r="L494" s="10">
        <f t="shared" si="44"/>
        <v>3.7966922594699998E-2</v>
      </c>
      <c r="M494">
        <f t="shared" si="45"/>
        <v>47</v>
      </c>
      <c r="N494">
        <f t="shared" si="46"/>
        <v>0</v>
      </c>
      <c r="O494">
        <f t="shared" si="47"/>
        <v>0</v>
      </c>
    </row>
    <row r="495" spans="1:15">
      <c r="A495" s="10" t="s">
        <v>68</v>
      </c>
      <c r="B495" s="10">
        <v>3200</v>
      </c>
      <c r="C495" s="60">
        <v>4.9899430000000002E-3</v>
      </c>
      <c r="D495" s="11">
        <v>0.4</v>
      </c>
      <c r="E495" s="11">
        <v>48.29</v>
      </c>
      <c r="F495" s="11">
        <v>1.2</v>
      </c>
      <c r="G495" s="11">
        <v>6.4000000000000001E-2</v>
      </c>
      <c r="H495" s="10">
        <v>1</v>
      </c>
      <c r="I495" s="11">
        <f t="shared" si="42"/>
        <v>1.2</v>
      </c>
      <c r="J495" s="11">
        <f t="shared" si="43"/>
        <v>6.4000000000000001E-2</v>
      </c>
      <c r="K495" s="11">
        <v>2.6</v>
      </c>
      <c r="L495" s="10">
        <f t="shared" si="44"/>
        <v>8.0321449156666672E-3</v>
      </c>
      <c r="M495">
        <f t="shared" si="45"/>
        <v>10</v>
      </c>
      <c r="N495">
        <f t="shared" si="46"/>
        <v>0</v>
      </c>
      <c r="O495">
        <f t="shared" si="47"/>
        <v>0</v>
      </c>
    </row>
    <row r="496" spans="1:15">
      <c r="A496" s="10" t="s">
        <v>68</v>
      </c>
      <c r="B496" s="10">
        <v>6460</v>
      </c>
      <c r="C496" s="60">
        <v>1.8148418550000001</v>
      </c>
      <c r="D496" s="11">
        <v>0.30299999999999999</v>
      </c>
      <c r="E496" s="11">
        <v>48.29</v>
      </c>
      <c r="F496" s="11">
        <v>0</v>
      </c>
      <c r="G496" s="11">
        <v>0</v>
      </c>
      <c r="H496" s="10">
        <v>1</v>
      </c>
      <c r="I496" s="11">
        <f t="shared" si="42"/>
        <v>0</v>
      </c>
      <c r="J496" s="11">
        <f t="shared" si="43"/>
        <v>0</v>
      </c>
      <c r="K496" s="11">
        <v>710.1</v>
      </c>
      <c r="L496" s="10">
        <f t="shared" si="44"/>
        <v>2.2128775077432374</v>
      </c>
      <c r="M496">
        <f t="shared" si="45"/>
        <v>2730</v>
      </c>
      <c r="N496">
        <f t="shared" si="46"/>
        <v>0</v>
      </c>
      <c r="O496">
        <f t="shared" si="47"/>
        <v>0</v>
      </c>
    </row>
    <row r="497" spans="1:15">
      <c r="A497" s="10" t="s">
        <v>68</v>
      </c>
      <c r="B497" s="10">
        <v>4110</v>
      </c>
      <c r="C497" s="60">
        <v>0.36775709499999998</v>
      </c>
      <c r="D497" s="11">
        <v>0.41299999999999998</v>
      </c>
      <c r="E497" s="11">
        <v>48.29</v>
      </c>
      <c r="F497" s="11">
        <v>0.7</v>
      </c>
      <c r="G497" s="11">
        <v>0.09</v>
      </c>
      <c r="H497" s="10">
        <v>1</v>
      </c>
      <c r="I497" s="11">
        <f t="shared" si="42"/>
        <v>0.7</v>
      </c>
      <c r="J497" s="11">
        <f t="shared" si="43"/>
        <v>0.09</v>
      </c>
      <c r="K497" s="11">
        <v>196.1</v>
      </c>
      <c r="L497" s="10">
        <f t="shared" si="44"/>
        <v>0.61120524321234571</v>
      </c>
      <c r="M497">
        <f t="shared" si="45"/>
        <v>754</v>
      </c>
      <c r="N497">
        <f t="shared" si="46"/>
        <v>1</v>
      </c>
      <c r="O497">
        <f t="shared" si="47"/>
        <v>0.1</v>
      </c>
    </row>
    <row r="498" spans="1:15">
      <c r="A498" s="10" t="s">
        <v>68</v>
      </c>
      <c r="B498" s="10">
        <v>2210</v>
      </c>
      <c r="C498" s="60">
        <v>8.5188963000000006E-2</v>
      </c>
      <c r="D498" s="11">
        <v>0.26800000000000002</v>
      </c>
      <c r="E498" s="11">
        <v>48.29</v>
      </c>
      <c r="F498" s="11">
        <v>1.92</v>
      </c>
      <c r="G498" s="11">
        <v>0.50600000000000001</v>
      </c>
      <c r="H498" s="10">
        <v>1</v>
      </c>
      <c r="I498" s="11">
        <f t="shared" si="42"/>
        <v>1.92</v>
      </c>
      <c r="J498" s="11">
        <f t="shared" si="43"/>
        <v>0.50600000000000001</v>
      </c>
      <c r="K498" s="11">
        <v>90.1</v>
      </c>
      <c r="L498" s="10">
        <f t="shared" si="44"/>
        <v>9.1874308853030009E-2</v>
      </c>
      <c r="M498">
        <f t="shared" si="45"/>
        <v>113</v>
      </c>
      <c r="N498">
        <f t="shared" si="46"/>
        <v>0</v>
      </c>
      <c r="O498">
        <f t="shared" si="47"/>
        <v>0.1</v>
      </c>
    </row>
    <row r="499" spans="1:15">
      <c r="A499" s="10" t="s">
        <v>68</v>
      </c>
      <c r="B499" s="10">
        <v>6410</v>
      </c>
      <c r="C499" s="60">
        <v>2.1145101999999999E-2</v>
      </c>
      <c r="D499" s="11">
        <v>0.30299999999999999</v>
      </c>
      <c r="E499" s="11">
        <v>48.29</v>
      </c>
      <c r="F499" s="11">
        <v>0</v>
      </c>
      <c r="G499" s="11">
        <v>0</v>
      </c>
      <c r="H499" s="10">
        <v>1</v>
      </c>
      <c r="I499" s="11">
        <f t="shared" si="42"/>
        <v>0</v>
      </c>
      <c r="J499" s="11">
        <f t="shared" si="43"/>
        <v>0</v>
      </c>
      <c r="K499" s="11">
        <v>8.3000000000000007</v>
      </c>
      <c r="L499" s="10">
        <f t="shared" si="44"/>
        <v>2.5782698633394996E-2</v>
      </c>
      <c r="M499">
        <f t="shared" si="45"/>
        <v>32</v>
      </c>
      <c r="N499">
        <f t="shared" si="46"/>
        <v>0</v>
      </c>
      <c r="O499">
        <f t="shared" si="47"/>
        <v>0</v>
      </c>
    </row>
    <row r="500" spans="1:15">
      <c r="A500" s="10" t="s">
        <v>68</v>
      </c>
      <c r="B500" s="10">
        <v>6410</v>
      </c>
      <c r="C500" s="60">
        <v>3.8627699999999997E-4</v>
      </c>
      <c r="D500" s="11">
        <v>0.30299999999999999</v>
      </c>
      <c r="E500" s="11">
        <v>48.29</v>
      </c>
      <c r="F500" s="11">
        <v>0</v>
      </c>
      <c r="G500" s="11">
        <v>0</v>
      </c>
      <c r="H500" s="10">
        <v>1</v>
      </c>
      <c r="I500" s="11">
        <f t="shared" si="42"/>
        <v>0</v>
      </c>
      <c r="J500" s="11">
        <f t="shared" si="43"/>
        <v>0</v>
      </c>
      <c r="K500" s="11">
        <v>0.2</v>
      </c>
      <c r="L500" s="10">
        <f t="shared" si="44"/>
        <v>4.7099623733249995E-4</v>
      </c>
      <c r="M500">
        <f t="shared" si="45"/>
        <v>1</v>
      </c>
      <c r="N500">
        <f t="shared" si="46"/>
        <v>0</v>
      </c>
      <c r="O500">
        <f t="shared" si="47"/>
        <v>0</v>
      </c>
    </row>
    <row r="501" spans="1:15">
      <c r="A501" s="10" t="s">
        <v>68</v>
      </c>
      <c r="B501" s="10">
        <v>4110</v>
      </c>
      <c r="C501" s="60">
        <v>23.616895951</v>
      </c>
      <c r="D501" s="11">
        <v>0.41299999999999998</v>
      </c>
      <c r="E501" s="11">
        <v>48.29</v>
      </c>
      <c r="F501" s="11">
        <v>0.7</v>
      </c>
      <c r="G501" s="11">
        <v>0.09</v>
      </c>
      <c r="H501" s="10">
        <v>1</v>
      </c>
      <c r="I501" s="11">
        <f t="shared" si="42"/>
        <v>0.7</v>
      </c>
      <c r="J501" s="11">
        <f t="shared" si="43"/>
        <v>0.09</v>
      </c>
      <c r="K501" s="11">
        <v>12595</v>
      </c>
      <c r="L501" s="10">
        <f t="shared" si="44"/>
        <v>39.250828413389598</v>
      </c>
      <c r="M501">
        <f t="shared" si="45"/>
        <v>48415</v>
      </c>
      <c r="N501">
        <f t="shared" si="46"/>
        <v>75</v>
      </c>
      <c r="O501">
        <f t="shared" si="47"/>
        <v>9.6</v>
      </c>
    </row>
    <row r="502" spans="1:15">
      <c r="A502" s="10" t="s">
        <v>68</v>
      </c>
      <c r="B502" s="10">
        <v>1920</v>
      </c>
      <c r="C502" s="60">
        <v>0.10158747899999999</v>
      </c>
      <c r="D502" s="11">
        <v>0.193</v>
      </c>
      <c r="E502" s="11">
        <v>48.29</v>
      </c>
      <c r="F502" s="11">
        <v>1.2</v>
      </c>
      <c r="G502" s="11">
        <v>7.5999999999999998E-2</v>
      </c>
      <c r="H502" s="10">
        <v>1</v>
      </c>
      <c r="I502" s="11">
        <f t="shared" si="42"/>
        <v>1.2</v>
      </c>
      <c r="J502" s="11">
        <f t="shared" si="43"/>
        <v>7.5999999999999998E-2</v>
      </c>
      <c r="K502" s="11">
        <v>25.3</v>
      </c>
      <c r="L502" s="10">
        <f t="shared" si="44"/>
        <v>7.8899354721302495E-2</v>
      </c>
      <c r="M502">
        <f t="shared" si="45"/>
        <v>97</v>
      </c>
      <c r="N502">
        <f t="shared" si="46"/>
        <v>0</v>
      </c>
      <c r="O502">
        <f t="shared" si="47"/>
        <v>0</v>
      </c>
    </row>
    <row r="503" spans="1:15">
      <c r="A503" s="10" t="s">
        <v>68</v>
      </c>
      <c r="B503" s="10">
        <v>1100</v>
      </c>
      <c r="C503" s="60">
        <v>0.102489707</v>
      </c>
      <c r="D503" s="11">
        <v>0.34200000000000003</v>
      </c>
      <c r="E503" s="11">
        <v>48.29</v>
      </c>
      <c r="F503" s="11">
        <v>1.85</v>
      </c>
      <c r="G503" s="11">
        <v>0.22</v>
      </c>
      <c r="H503" s="10">
        <v>1</v>
      </c>
      <c r="I503" s="11">
        <f t="shared" si="42"/>
        <v>1.85</v>
      </c>
      <c r="J503" s="11">
        <f t="shared" si="43"/>
        <v>0.22</v>
      </c>
      <c r="K503" s="11">
        <v>45.3</v>
      </c>
      <c r="L503" s="10">
        <f t="shared" si="44"/>
        <v>0.14105299660435502</v>
      </c>
      <c r="M503">
        <f t="shared" si="45"/>
        <v>174</v>
      </c>
      <c r="N503">
        <f t="shared" si="46"/>
        <v>1</v>
      </c>
      <c r="O503">
        <f t="shared" si="47"/>
        <v>0.1</v>
      </c>
    </row>
    <row r="504" spans="1:15">
      <c r="A504" s="10" t="s">
        <v>68</v>
      </c>
      <c r="B504" s="10">
        <v>6430</v>
      </c>
      <c r="C504" s="60">
        <v>0.11466689100000001</v>
      </c>
      <c r="D504" s="11">
        <v>0.30299999999999999</v>
      </c>
      <c r="E504" s="11">
        <v>48.29</v>
      </c>
      <c r="F504" s="11">
        <v>0</v>
      </c>
      <c r="G504" s="11">
        <v>0</v>
      </c>
      <c r="H504" s="10">
        <v>1</v>
      </c>
      <c r="I504" s="11">
        <f t="shared" si="42"/>
        <v>0</v>
      </c>
      <c r="J504" s="11">
        <f t="shared" si="43"/>
        <v>0</v>
      </c>
      <c r="K504" s="11">
        <v>1026</v>
      </c>
      <c r="L504" s="10">
        <f t="shared" si="44"/>
        <v>0.1398159202013475</v>
      </c>
      <c r="M504">
        <f t="shared" si="45"/>
        <v>172</v>
      </c>
      <c r="N504">
        <f t="shared" si="46"/>
        <v>0</v>
      </c>
      <c r="O504">
        <f t="shared" si="47"/>
        <v>0</v>
      </c>
    </row>
    <row r="505" spans="1:15">
      <c r="A505" s="10" t="s">
        <v>68</v>
      </c>
      <c r="B505" s="10">
        <v>3200</v>
      </c>
      <c r="C505" s="60">
        <v>0.70424045700000004</v>
      </c>
      <c r="D505" s="11">
        <v>0.4</v>
      </c>
      <c r="E505" s="11">
        <v>48.29</v>
      </c>
      <c r="F505" s="11">
        <v>1.2</v>
      </c>
      <c r="G505" s="11">
        <v>6.4000000000000001E-2</v>
      </c>
      <c r="H505" s="10">
        <v>1</v>
      </c>
      <c r="I505" s="11">
        <f t="shared" si="42"/>
        <v>1.2</v>
      </c>
      <c r="J505" s="11">
        <f t="shared" si="43"/>
        <v>6.4000000000000001E-2</v>
      </c>
      <c r="K505" s="11">
        <v>363.8</v>
      </c>
      <c r="L505" s="10">
        <f t="shared" si="44"/>
        <v>1.1335923889510002</v>
      </c>
      <c r="M505">
        <f t="shared" si="45"/>
        <v>1398</v>
      </c>
      <c r="N505">
        <f t="shared" si="46"/>
        <v>4</v>
      </c>
      <c r="O505">
        <f t="shared" si="47"/>
        <v>0.2</v>
      </c>
    </row>
    <row r="506" spans="1:15">
      <c r="A506" s="10" t="s">
        <v>68</v>
      </c>
      <c r="B506" s="10">
        <v>6210</v>
      </c>
      <c r="C506" s="60">
        <v>3.8037366000000003E-2</v>
      </c>
      <c r="D506" s="11">
        <v>0.30299999999999999</v>
      </c>
      <c r="E506" s="11">
        <v>48.29</v>
      </c>
      <c r="F506" s="11">
        <v>0</v>
      </c>
      <c r="G506" s="11">
        <v>0</v>
      </c>
      <c r="H506" s="10">
        <v>1</v>
      </c>
      <c r="I506" s="11">
        <f t="shared" si="42"/>
        <v>0</v>
      </c>
      <c r="J506" s="11">
        <f t="shared" si="43"/>
        <v>0</v>
      </c>
      <c r="K506" s="11">
        <v>14.9</v>
      </c>
      <c r="L506" s="10">
        <f t="shared" si="44"/>
        <v>4.6379816204534997E-2</v>
      </c>
      <c r="M506">
        <f t="shared" si="45"/>
        <v>57</v>
      </c>
      <c r="N506">
        <f t="shared" si="46"/>
        <v>0</v>
      </c>
      <c r="O506">
        <f t="shared" si="47"/>
        <v>0</v>
      </c>
    </row>
    <row r="507" spans="1:15">
      <c r="A507" s="10" t="s">
        <v>68</v>
      </c>
      <c r="B507" s="10">
        <v>6430</v>
      </c>
      <c r="C507" s="60">
        <v>2.0729563999999999E-2</v>
      </c>
      <c r="D507" s="11">
        <v>0.30299999999999999</v>
      </c>
      <c r="E507" s="11">
        <v>48.29</v>
      </c>
      <c r="F507" s="11">
        <v>0</v>
      </c>
      <c r="G507" s="11">
        <v>0</v>
      </c>
      <c r="H507" s="10">
        <v>1</v>
      </c>
      <c r="I507" s="11">
        <f t="shared" si="42"/>
        <v>0</v>
      </c>
      <c r="J507" s="11">
        <f t="shared" si="43"/>
        <v>0</v>
      </c>
      <c r="K507" s="11">
        <v>8.1</v>
      </c>
      <c r="L507" s="10">
        <f t="shared" si="44"/>
        <v>2.5276023800389999E-2</v>
      </c>
      <c r="M507">
        <f t="shared" si="45"/>
        <v>31</v>
      </c>
      <c r="N507">
        <f t="shared" si="46"/>
        <v>0</v>
      </c>
      <c r="O507">
        <f t="shared" si="47"/>
        <v>0</v>
      </c>
    </row>
    <row r="508" spans="1:15">
      <c r="A508" s="10" t="s">
        <v>68</v>
      </c>
      <c r="B508" s="10">
        <v>4110</v>
      </c>
      <c r="C508" s="60">
        <v>1.1791763E-2</v>
      </c>
      <c r="D508" s="11">
        <v>0.41299999999999998</v>
      </c>
      <c r="E508" s="11">
        <v>48.29</v>
      </c>
      <c r="F508" s="11">
        <v>0.7</v>
      </c>
      <c r="G508" s="11">
        <v>0.09</v>
      </c>
      <c r="H508" s="10">
        <v>1</v>
      </c>
      <c r="I508" s="11">
        <f t="shared" si="42"/>
        <v>0.7</v>
      </c>
      <c r="J508" s="11">
        <f t="shared" si="43"/>
        <v>0.09</v>
      </c>
      <c r="K508" s="11">
        <v>6.3</v>
      </c>
      <c r="L508" s="10">
        <f t="shared" si="44"/>
        <v>1.9597684097209165E-2</v>
      </c>
      <c r="M508">
        <f t="shared" si="45"/>
        <v>24</v>
      </c>
      <c r="N508">
        <f t="shared" si="46"/>
        <v>0</v>
      </c>
      <c r="O508">
        <f t="shared" si="47"/>
        <v>0</v>
      </c>
    </row>
    <row r="509" spans="1:15">
      <c r="A509" s="10" t="s">
        <v>68</v>
      </c>
      <c r="B509" s="10">
        <v>3100</v>
      </c>
      <c r="C509" s="60">
        <v>1.9060615999999999E-2</v>
      </c>
      <c r="D509" s="11">
        <v>0.41099999999999998</v>
      </c>
      <c r="E509" s="11">
        <v>48.29</v>
      </c>
      <c r="F509" s="11">
        <v>1.2</v>
      </c>
      <c r="G509" s="11">
        <v>6.4000000000000001E-2</v>
      </c>
      <c r="H509" s="10">
        <v>1</v>
      </c>
      <c r="I509" s="11">
        <f t="shared" si="42"/>
        <v>1.2</v>
      </c>
      <c r="J509" s="11">
        <f t="shared" si="43"/>
        <v>6.4000000000000001E-2</v>
      </c>
      <c r="K509" s="11">
        <v>10.1</v>
      </c>
      <c r="L509" s="10">
        <f t="shared" si="44"/>
        <v>3.1524972272419995E-2</v>
      </c>
      <c r="M509">
        <f t="shared" si="45"/>
        <v>39</v>
      </c>
      <c r="N509">
        <f t="shared" si="46"/>
        <v>0</v>
      </c>
      <c r="O509">
        <f t="shared" si="47"/>
        <v>0</v>
      </c>
    </row>
    <row r="510" spans="1:15">
      <c r="A510" s="10" t="s">
        <v>68</v>
      </c>
      <c r="B510" s="10">
        <v>3100</v>
      </c>
      <c r="C510" s="60">
        <v>8.4542297000000002E-2</v>
      </c>
      <c r="D510" s="11">
        <v>0.41099999999999998</v>
      </c>
      <c r="E510" s="11">
        <v>48.29</v>
      </c>
      <c r="F510" s="11">
        <v>1.2</v>
      </c>
      <c r="G510" s="11">
        <v>6.4000000000000001E-2</v>
      </c>
      <c r="H510" s="10">
        <v>1</v>
      </c>
      <c r="I510" s="11">
        <f t="shared" si="42"/>
        <v>1.2</v>
      </c>
      <c r="J510" s="11">
        <f t="shared" si="43"/>
        <v>6.4000000000000001E-2</v>
      </c>
      <c r="K510" s="11">
        <v>44.9</v>
      </c>
      <c r="L510" s="10">
        <f t="shared" si="44"/>
        <v>0.13982725263295248</v>
      </c>
      <c r="M510">
        <f t="shared" si="45"/>
        <v>172</v>
      </c>
      <c r="N510">
        <f t="shared" si="46"/>
        <v>0</v>
      </c>
      <c r="O510">
        <f t="shared" si="47"/>
        <v>0</v>
      </c>
    </row>
    <row r="511" spans="1:15">
      <c r="A511" s="10" t="s">
        <v>68</v>
      </c>
      <c r="B511" s="10">
        <v>6170</v>
      </c>
      <c r="C511" s="60">
        <v>4.5820679999999999E-3</v>
      </c>
      <c r="D511" s="11">
        <v>0.30299999999999999</v>
      </c>
      <c r="E511" s="11">
        <v>48.29</v>
      </c>
      <c r="F511" s="11">
        <v>0</v>
      </c>
      <c r="G511" s="11">
        <v>0</v>
      </c>
      <c r="H511" s="10">
        <v>1</v>
      </c>
      <c r="I511" s="11">
        <f t="shared" si="42"/>
        <v>0</v>
      </c>
      <c r="J511" s="11">
        <f t="shared" si="43"/>
        <v>0</v>
      </c>
      <c r="K511" s="11">
        <v>1.8</v>
      </c>
      <c r="L511" s="10">
        <f t="shared" si="44"/>
        <v>5.5870186089299993E-3</v>
      </c>
      <c r="M511">
        <f t="shared" si="45"/>
        <v>7</v>
      </c>
      <c r="N511">
        <f t="shared" si="46"/>
        <v>0</v>
      </c>
      <c r="O511">
        <f t="shared" si="47"/>
        <v>0</v>
      </c>
    </row>
    <row r="512" spans="1:15">
      <c r="A512" s="10" t="s">
        <v>68</v>
      </c>
      <c r="B512" s="10">
        <v>6410</v>
      </c>
      <c r="C512" s="60">
        <v>1.6877670000000001E-2</v>
      </c>
      <c r="D512" s="11">
        <v>0.30299999999999999</v>
      </c>
      <c r="E512" s="11">
        <v>48.29</v>
      </c>
      <c r="F512" s="11">
        <v>0</v>
      </c>
      <c r="G512" s="11">
        <v>0</v>
      </c>
      <c r="H512" s="10">
        <v>1</v>
      </c>
      <c r="I512" s="11">
        <f t="shared" si="42"/>
        <v>0</v>
      </c>
      <c r="J512" s="11">
        <f t="shared" si="43"/>
        <v>0</v>
      </c>
      <c r="K512" s="11">
        <v>6.6</v>
      </c>
      <c r="L512" s="10">
        <f t="shared" si="44"/>
        <v>2.0579322778575E-2</v>
      </c>
      <c r="M512">
        <f t="shared" si="45"/>
        <v>25</v>
      </c>
      <c r="N512">
        <f t="shared" si="46"/>
        <v>0</v>
      </c>
      <c r="O512">
        <f t="shared" si="47"/>
        <v>0</v>
      </c>
    </row>
    <row r="513" spans="1:15">
      <c r="A513" s="10" t="s">
        <v>68</v>
      </c>
      <c r="B513" s="10">
        <v>6410</v>
      </c>
      <c r="C513" s="60">
        <v>1.0193134E-2</v>
      </c>
      <c r="D513" s="11">
        <v>0.30299999999999999</v>
      </c>
      <c r="E513" s="11">
        <v>48.29</v>
      </c>
      <c r="F513" s="11">
        <v>0</v>
      </c>
      <c r="G513" s="11">
        <v>0</v>
      </c>
      <c r="H513" s="10">
        <v>1</v>
      </c>
      <c r="I513" s="11">
        <f t="shared" si="42"/>
        <v>0</v>
      </c>
      <c r="J513" s="11">
        <f t="shared" si="43"/>
        <v>0</v>
      </c>
      <c r="K513" s="11">
        <v>4</v>
      </c>
      <c r="L513" s="10">
        <f t="shared" si="44"/>
        <v>1.2428717631714999E-2</v>
      </c>
      <c r="M513">
        <f t="shared" si="45"/>
        <v>15</v>
      </c>
      <c r="N513">
        <f t="shared" si="46"/>
        <v>0</v>
      </c>
      <c r="O513">
        <f t="shared" si="47"/>
        <v>0</v>
      </c>
    </row>
    <row r="514" spans="1:15">
      <c r="A514" s="10" t="s">
        <v>68</v>
      </c>
      <c r="B514" s="10">
        <v>6410</v>
      </c>
      <c r="C514" s="60">
        <v>6.4616439999999999E-3</v>
      </c>
      <c r="D514" s="11">
        <v>0.247</v>
      </c>
      <c r="E514" s="11">
        <v>48.29</v>
      </c>
      <c r="F514" s="11">
        <v>0</v>
      </c>
      <c r="G514" s="11">
        <v>0</v>
      </c>
      <c r="H514" s="10">
        <v>1</v>
      </c>
      <c r="I514" s="11">
        <f t="shared" si="42"/>
        <v>0</v>
      </c>
      <c r="J514" s="11">
        <f t="shared" si="43"/>
        <v>0</v>
      </c>
      <c r="K514" s="11">
        <v>2.1</v>
      </c>
      <c r="L514" s="10">
        <f t="shared" si="44"/>
        <v>6.4226749019766658E-3</v>
      </c>
      <c r="M514">
        <f t="shared" si="45"/>
        <v>8</v>
      </c>
      <c r="N514">
        <f t="shared" si="46"/>
        <v>0</v>
      </c>
      <c r="O514">
        <f t="shared" si="47"/>
        <v>0</v>
      </c>
    </row>
    <row r="515" spans="1:15">
      <c r="A515" s="10" t="s">
        <v>68</v>
      </c>
      <c r="B515" s="10">
        <v>5300</v>
      </c>
      <c r="C515" s="60">
        <v>0.672131072</v>
      </c>
      <c r="D515" s="11">
        <v>0.5</v>
      </c>
      <c r="E515" s="11">
        <v>48.29</v>
      </c>
      <c r="F515" s="11">
        <v>0.6</v>
      </c>
      <c r="G515" s="11">
        <v>0.13500000000000001</v>
      </c>
      <c r="H515" s="10">
        <v>1</v>
      </c>
      <c r="I515" s="11">
        <f t="shared" ref="I515:I578" si="48">F515</f>
        <v>0.6</v>
      </c>
      <c r="J515" s="11">
        <f t="shared" ref="J515:J578" si="49">G515</f>
        <v>0.13500000000000001</v>
      </c>
      <c r="K515" s="11">
        <v>434</v>
      </c>
      <c r="L515" s="10">
        <f t="shared" ref="L515:L578" si="50">E515*D515*C515/12</f>
        <v>1.3523837277866668</v>
      </c>
      <c r="M515">
        <f t="shared" ref="M515:M578" si="51">ROUND(E515*D515*C515*102.79,0)</f>
        <v>1668</v>
      </c>
      <c r="N515">
        <f t="shared" ref="N515:N578" si="52">ROUND(I515*M515*0.002205,0)</f>
        <v>2</v>
      </c>
      <c r="O515">
        <f t="shared" ref="O515:O578" si="53">ROUND(J515*M515*0.002205,1)</f>
        <v>0.5</v>
      </c>
    </row>
    <row r="516" spans="1:15">
      <c r="A516" s="10" t="s">
        <v>68</v>
      </c>
      <c r="B516" s="10">
        <v>6410</v>
      </c>
      <c r="C516" s="60">
        <v>0.49853121500000003</v>
      </c>
      <c r="D516" s="11">
        <v>0.30299999999999999</v>
      </c>
      <c r="E516" s="11">
        <v>48.29</v>
      </c>
      <c r="F516" s="11">
        <v>0</v>
      </c>
      <c r="G516" s="11">
        <v>0</v>
      </c>
      <c r="H516" s="10">
        <v>1</v>
      </c>
      <c r="I516" s="11">
        <f t="shared" si="48"/>
        <v>0</v>
      </c>
      <c r="J516" s="11">
        <f t="shared" si="49"/>
        <v>0</v>
      </c>
      <c r="K516" s="11">
        <v>195.1</v>
      </c>
      <c r="L516" s="10">
        <f t="shared" si="50"/>
        <v>0.60787032740183744</v>
      </c>
      <c r="M516">
        <f t="shared" si="51"/>
        <v>750</v>
      </c>
      <c r="N516">
        <f t="shared" si="52"/>
        <v>0</v>
      </c>
      <c r="O516">
        <f t="shared" si="53"/>
        <v>0</v>
      </c>
    </row>
    <row r="517" spans="1:15">
      <c r="A517" s="10" t="s">
        <v>68</v>
      </c>
      <c r="B517" s="10">
        <v>1100</v>
      </c>
      <c r="C517" s="60">
        <v>2.0627774000000001E-2</v>
      </c>
      <c r="D517" s="11">
        <v>0.34200000000000003</v>
      </c>
      <c r="E517" s="11">
        <v>48.29</v>
      </c>
      <c r="F517" s="11">
        <v>1.85</v>
      </c>
      <c r="G517" s="11">
        <v>0.22</v>
      </c>
      <c r="H517" s="10">
        <v>1</v>
      </c>
      <c r="I517" s="11">
        <f t="shared" si="48"/>
        <v>1.85</v>
      </c>
      <c r="J517" s="11">
        <f t="shared" si="49"/>
        <v>0.22</v>
      </c>
      <c r="K517" s="11">
        <v>9.1</v>
      </c>
      <c r="L517" s="10">
        <f t="shared" si="50"/>
        <v>2.8389283384110005E-2</v>
      </c>
      <c r="M517">
        <f t="shared" si="51"/>
        <v>35</v>
      </c>
      <c r="N517">
        <f t="shared" si="52"/>
        <v>0</v>
      </c>
      <c r="O517">
        <f t="shared" si="53"/>
        <v>0</v>
      </c>
    </row>
    <row r="518" spans="1:15">
      <c r="A518" s="10" t="s">
        <v>68</v>
      </c>
      <c r="B518" s="10">
        <v>4110</v>
      </c>
      <c r="C518" s="60">
        <v>1.0271265570000001</v>
      </c>
      <c r="D518" s="11">
        <v>0.41299999999999998</v>
      </c>
      <c r="E518" s="11">
        <v>48.29</v>
      </c>
      <c r="F518" s="11">
        <v>0.7</v>
      </c>
      <c r="G518" s="11">
        <v>0.09</v>
      </c>
      <c r="H518" s="10">
        <v>1</v>
      </c>
      <c r="I518" s="11">
        <f t="shared" si="48"/>
        <v>0.7</v>
      </c>
      <c r="J518" s="11">
        <f t="shared" si="49"/>
        <v>0.09</v>
      </c>
      <c r="K518" s="11">
        <v>547.79999999999995</v>
      </c>
      <c r="L518" s="10">
        <f t="shared" si="50"/>
        <v>1.7070646511416576</v>
      </c>
      <c r="M518">
        <f t="shared" si="51"/>
        <v>2106</v>
      </c>
      <c r="N518">
        <f t="shared" si="52"/>
        <v>3</v>
      </c>
      <c r="O518">
        <f t="shared" si="53"/>
        <v>0.4</v>
      </c>
    </row>
    <row r="519" spans="1:15">
      <c r="A519" s="10" t="s">
        <v>68</v>
      </c>
      <c r="B519" s="10">
        <v>4110</v>
      </c>
      <c r="C519" s="60">
        <v>1.1815733E-2</v>
      </c>
      <c r="D519" s="11">
        <v>0.41299999999999998</v>
      </c>
      <c r="E519" s="11">
        <v>48.29</v>
      </c>
      <c r="F519" s="11">
        <v>0.7</v>
      </c>
      <c r="G519" s="11">
        <v>0.09</v>
      </c>
      <c r="H519" s="10">
        <v>1</v>
      </c>
      <c r="I519" s="11">
        <f t="shared" si="48"/>
        <v>0.7</v>
      </c>
      <c r="J519" s="11">
        <f t="shared" si="49"/>
        <v>0.09</v>
      </c>
      <c r="K519" s="11">
        <v>6.3</v>
      </c>
      <c r="L519" s="10">
        <f t="shared" si="50"/>
        <v>1.9637521777784165E-2</v>
      </c>
      <c r="M519">
        <f t="shared" si="51"/>
        <v>24</v>
      </c>
      <c r="N519">
        <f t="shared" si="52"/>
        <v>0</v>
      </c>
      <c r="O519">
        <f t="shared" si="53"/>
        <v>0</v>
      </c>
    </row>
    <row r="520" spans="1:15">
      <c r="A520" s="10" t="s">
        <v>68</v>
      </c>
      <c r="B520" s="10">
        <v>3100</v>
      </c>
      <c r="C520" s="60">
        <v>9.5330676000000003E-2</v>
      </c>
      <c r="D520" s="11">
        <v>0.41099999999999998</v>
      </c>
      <c r="E520" s="11">
        <v>48.29</v>
      </c>
      <c r="F520" s="11">
        <v>1.2</v>
      </c>
      <c r="G520" s="11">
        <v>6.4000000000000001E-2</v>
      </c>
      <c r="H520" s="10">
        <v>1</v>
      </c>
      <c r="I520" s="11">
        <f t="shared" si="48"/>
        <v>1.2</v>
      </c>
      <c r="J520" s="11">
        <f t="shared" si="49"/>
        <v>6.4000000000000001E-2</v>
      </c>
      <c r="K520" s="11">
        <v>50.6</v>
      </c>
      <c r="L520" s="10">
        <f t="shared" si="50"/>
        <v>0.15767050328336998</v>
      </c>
      <c r="M520">
        <f t="shared" si="51"/>
        <v>194</v>
      </c>
      <c r="N520">
        <f t="shared" si="52"/>
        <v>1</v>
      </c>
      <c r="O520">
        <f t="shared" si="53"/>
        <v>0</v>
      </c>
    </row>
    <row r="521" spans="1:15">
      <c r="A521" s="10" t="s">
        <v>68</v>
      </c>
      <c r="B521" s="10">
        <v>6410</v>
      </c>
      <c r="C521" s="60">
        <v>0.59457238999999995</v>
      </c>
      <c r="D521" s="11">
        <v>0.30299999999999999</v>
      </c>
      <c r="E521" s="11">
        <v>48.29</v>
      </c>
      <c r="F521" s="11">
        <v>0</v>
      </c>
      <c r="G521" s="11">
        <v>0</v>
      </c>
      <c r="H521" s="10">
        <v>1</v>
      </c>
      <c r="I521" s="11">
        <f t="shared" si="48"/>
        <v>0</v>
      </c>
      <c r="J521" s="11">
        <f t="shared" si="49"/>
        <v>0</v>
      </c>
      <c r="K521" s="11">
        <v>9089.2999999999993</v>
      </c>
      <c r="L521" s="10">
        <f t="shared" si="50"/>
        <v>0.72497549300577491</v>
      </c>
      <c r="M521">
        <f t="shared" si="51"/>
        <v>894</v>
      </c>
      <c r="N521">
        <f t="shared" si="52"/>
        <v>0</v>
      </c>
      <c r="O521">
        <f t="shared" si="53"/>
        <v>0</v>
      </c>
    </row>
    <row r="522" spans="1:15">
      <c r="A522" s="10" t="s">
        <v>68</v>
      </c>
      <c r="B522" s="10">
        <v>1920</v>
      </c>
      <c r="C522" s="60">
        <v>0.176413916</v>
      </c>
      <c r="D522" s="11">
        <v>0.27600000000000002</v>
      </c>
      <c r="E522" s="11">
        <v>48.29</v>
      </c>
      <c r="F522" s="11">
        <v>1.2</v>
      </c>
      <c r="G522" s="11">
        <v>7.5999999999999998E-2</v>
      </c>
      <c r="H522" s="10">
        <v>1</v>
      </c>
      <c r="I522" s="11">
        <f t="shared" si="48"/>
        <v>1.2</v>
      </c>
      <c r="J522" s="11">
        <f t="shared" si="49"/>
        <v>7.5999999999999998E-2</v>
      </c>
      <c r="K522" s="11">
        <v>62.9</v>
      </c>
      <c r="L522" s="10">
        <f t="shared" si="50"/>
        <v>0.19593764408372003</v>
      </c>
      <c r="M522">
        <f t="shared" si="51"/>
        <v>242</v>
      </c>
      <c r="N522">
        <f t="shared" si="52"/>
        <v>1</v>
      </c>
      <c r="O522">
        <f t="shared" si="53"/>
        <v>0</v>
      </c>
    </row>
    <row r="523" spans="1:15">
      <c r="A523" s="10" t="s">
        <v>68</v>
      </c>
      <c r="B523" s="10">
        <v>6210</v>
      </c>
      <c r="C523" s="60">
        <v>0.10265740800000001</v>
      </c>
      <c r="D523" s="11">
        <v>0.30299999999999999</v>
      </c>
      <c r="E523" s="11">
        <v>48.29</v>
      </c>
      <c r="F523" s="11">
        <v>0</v>
      </c>
      <c r="G523" s="11">
        <v>0</v>
      </c>
      <c r="H523" s="10">
        <v>1</v>
      </c>
      <c r="I523" s="11">
        <f t="shared" si="48"/>
        <v>0</v>
      </c>
      <c r="J523" s="11">
        <f t="shared" si="49"/>
        <v>0</v>
      </c>
      <c r="K523" s="11">
        <v>40.200000000000003</v>
      </c>
      <c r="L523" s="10">
        <f t="shared" si="50"/>
        <v>0.12517248736608</v>
      </c>
      <c r="M523">
        <f t="shared" si="51"/>
        <v>154</v>
      </c>
      <c r="N523">
        <f t="shared" si="52"/>
        <v>0</v>
      </c>
      <c r="O523">
        <f t="shared" si="53"/>
        <v>0</v>
      </c>
    </row>
    <row r="524" spans="1:15">
      <c r="A524" s="10" t="s">
        <v>68</v>
      </c>
      <c r="B524" s="10">
        <v>4110</v>
      </c>
      <c r="C524" s="60">
        <v>3.216844869</v>
      </c>
      <c r="D524" s="11">
        <v>0.41299999999999998</v>
      </c>
      <c r="E524" s="11">
        <v>48.29</v>
      </c>
      <c r="F524" s="11">
        <v>0.7</v>
      </c>
      <c r="G524" s="11">
        <v>0.09</v>
      </c>
      <c r="H524" s="10">
        <v>1</v>
      </c>
      <c r="I524" s="11">
        <f t="shared" si="48"/>
        <v>0.7</v>
      </c>
      <c r="J524" s="11">
        <f t="shared" si="49"/>
        <v>0.09</v>
      </c>
      <c r="K524" s="11">
        <v>1715.6</v>
      </c>
      <c r="L524" s="10">
        <f t="shared" si="50"/>
        <v>5.3463345160846769</v>
      </c>
      <c r="M524">
        <f t="shared" si="51"/>
        <v>6595</v>
      </c>
      <c r="N524">
        <f t="shared" si="52"/>
        <v>10</v>
      </c>
      <c r="O524">
        <f t="shared" si="53"/>
        <v>1.3</v>
      </c>
    </row>
    <row r="525" spans="1:15">
      <c r="A525" s="10" t="s">
        <v>68</v>
      </c>
      <c r="B525" s="10">
        <v>6210</v>
      </c>
      <c r="C525" s="60">
        <v>0.23233204099999999</v>
      </c>
      <c r="D525" s="11">
        <v>0.30299999999999999</v>
      </c>
      <c r="E525" s="11">
        <v>48.29</v>
      </c>
      <c r="F525" s="11">
        <v>0</v>
      </c>
      <c r="G525" s="11">
        <v>0</v>
      </c>
      <c r="H525" s="10">
        <v>1</v>
      </c>
      <c r="I525" s="11">
        <f t="shared" si="48"/>
        <v>0</v>
      </c>
      <c r="J525" s="11">
        <f t="shared" si="49"/>
        <v>0</v>
      </c>
      <c r="K525" s="11">
        <v>90.9</v>
      </c>
      <c r="L525" s="10">
        <f t="shared" si="50"/>
        <v>0.28328768506222246</v>
      </c>
      <c r="M525">
        <f t="shared" si="51"/>
        <v>349</v>
      </c>
      <c r="N525">
        <f t="shared" si="52"/>
        <v>0</v>
      </c>
      <c r="O525">
        <f t="shared" si="53"/>
        <v>0</v>
      </c>
    </row>
    <row r="526" spans="1:15">
      <c r="A526" s="10" t="s">
        <v>68</v>
      </c>
      <c r="B526" s="10">
        <v>6210</v>
      </c>
      <c r="C526" s="60">
        <v>0.18281399200000001</v>
      </c>
      <c r="D526" s="11">
        <v>0.30299999999999999</v>
      </c>
      <c r="E526" s="11">
        <v>48.29</v>
      </c>
      <c r="F526" s="11">
        <v>0</v>
      </c>
      <c r="G526" s="11">
        <v>0</v>
      </c>
      <c r="H526" s="10">
        <v>1</v>
      </c>
      <c r="I526" s="11">
        <f t="shared" si="48"/>
        <v>0</v>
      </c>
      <c r="J526" s="11">
        <f t="shared" si="49"/>
        <v>0</v>
      </c>
      <c r="K526" s="11">
        <v>71.5</v>
      </c>
      <c r="L526" s="10">
        <f t="shared" si="50"/>
        <v>0.22290921376041997</v>
      </c>
      <c r="M526">
        <f t="shared" si="51"/>
        <v>275</v>
      </c>
      <c r="N526">
        <f t="shared" si="52"/>
        <v>0</v>
      </c>
      <c r="O526">
        <f t="shared" si="53"/>
        <v>0</v>
      </c>
    </row>
    <row r="527" spans="1:15">
      <c r="A527" s="10" t="s">
        <v>68</v>
      </c>
      <c r="B527" s="10">
        <v>4110</v>
      </c>
      <c r="C527" s="60">
        <v>0.19381261999999999</v>
      </c>
      <c r="D527" s="11">
        <v>0.41299999999999998</v>
      </c>
      <c r="E527" s="11">
        <v>48.29</v>
      </c>
      <c r="F527" s="11">
        <v>0.7</v>
      </c>
      <c r="G527" s="11">
        <v>0.09</v>
      </c>
      <c r="H527" s="10">
        <v>1</v>
      </c>
      <c r="I527" s="11">
        <f t="shared" si="48"/>
        <v>0.7</v>
      </c>
      <c r="J527" s="11">
        <f t="shared" si="49"/>
        <v>0.09</v>
      </c>
      <c r="K527" s="11">
        <v>103.4</v>
      </c>
      <c r="L527" s="10">
        <f t="shared" si="50"/>
        <v>0.32211285969811659</v>
      </c>
      <c r="M527">
        <f t="shared" si="51"/>
        <v>397</v>
      </c>
      <c r="N527">
        <f t="shared" si="52"/>
        <v>1</v>
      </c>
      <c r="O527">
        <f t="shared" si="53"/>
        <v>0.1</v>
      </c>
    </row>
    <row r="528" spans="1:15">
      <c r="A528" s="10" t="s">
        <v>68</v>
      </c>
      <c r="B528" s="10">
        <v>3100</v>
      </c>
      <c r="C528" s="60">
        <v>0.450954621</v>
      </c>
      <c r="D528" s="11">
        <v>0.41099999999999998</v>
      </c>
      <c r="E528" s="11">
        <v>48.29</v>
      </c>
      <c r="F528" s="11">
        <v>1.2</v>
      </c>
      <c r="G528" s="11">
        <v>6.4000000000000001E-2</v>
      </c>
      <c r="H528" s="10">
        <v>1</v>
      </c>
      <c r="I528" s="11">
        <f t="shared" si="48"/>
        <v>1.2</v>
      </c>
      <c r="J528" s="11">
        <f t="shared" si="49"/>
        <v>6.4000000000000001E-2</v>
      </c>
      <c r="K528" s="11">
        <v>239.3</v>
      </c>
      <c r="L528" s="10">
        <f t="shared" si="50"/>
        <v>0.74584850369708244</v>
      </c>
      <c r="M528">
        <f t="shared" si="51"/>
        <v>920</v>
      </c>
      <c r="N528">
        <f t="shared" si="52"/>
        <v>2</v>
      </c>
      <c r="O528">
        <f t="shared" si="53"/>
        <v>0.1</v>
      </c>
    </row>
    <row r="529" spans="1:15">
      <c r="A529" s="10" t="s">
        <v>68</v>
      </c>
      <c r="B529" s="10">
        <v>6460</v>
      </c>
      <c r="C529" s="60">
        <v>4.9055690000000002E-3</v>
      </c>
      <c r="D529" s="11">
        <v>0.30299999999999999</v>
      </c>
      <c r="E529" s="11">
        <v>48.29</v>
      </c>
      <c r="F529" s="11">
        <v>0</v>
      </c>
      <c r="G529" s="11">
        <v>0</v>
      </c>
      <c r="H529" s="10">
        <v>1</v>
      </c>
      <c r="I529" s="11">
        <f t="shared" si="48"/>
        <v>0</v>
      </c>
      <c r="J529" s="11">
        <f t="shared" si="49"/>
        <v>0</v>
      </c>
      <c r="K529" s="11">
        <v>1948</v>
      </c>
      <c r="L529" s="10">
        <f t="shared" si="50"/>
        <v>5.9814706570025002E-3</v>
      </c>
      <c r="M529">
        <f t="shared" si="51"/>
        <v>7</v>
      </c>
      <c r="N529">
        <f t="shared" si="52"/>
        <v>0</v>
      </c>
      <c r="O529">
        <f t="shared" si="53"/>
        <v>0</v>
      </c>
    </row>
    <row r="530" spans="1:15">
      <c r="A530" s="10" t="s">
        <v>68</v>
      </c>
      <c r="B530" s="10">
        <v>6410</v>
      </c>
      <c r="C530" s="60">
        <v>4.6465596999999997E-2</v>
      </c>
      <c r="D530" s="11">
        <v>0.247</v>
      </c>
      <c r="E530" s="11">
        <v>48.29</v>
      </c>
      <c r="F530" s="11">
        <v>0</v>
      </c>
      <c r="G530" s="11">
        <v>0</v>
      </c>
      <c r="H530" s="10">
        <v>1</v>
      </c>
      <c r="I530" s="11">
        <f t="shared" si="48"/>
        <v>0</v>
      </c>
      <c r="J530" s="11">
        <f t="shared" si="49"/>
        <v>0</v>
      </c>
      <c r="K530" s="11">
        <v>14.8</v>
      </c>
      <c r="L530" s="10">
        <f t="shared" si="50"/>
        <v>4.6185370728759161E-2</v>
      </c>
      <c r="M530">
        <f t="shared" si="51"/>
        <v>57</v>
      </c>
      <c r="N530">
        <f t="shared" si="52"/>
        <v>0</v>
      </c>
      <c r="O530">
        <f t="shared" si="53"/>
        <v>0</v>
      </c>
    </row>
    <row r="531" spans="1:15">
      <c r="A531" s="10" t="s">
        <v>68</v>
      </c>
      <c r="B531" s="10">
        <v>1920</v>
      </c>
      <c r="C531" s="60">
        <v>9.3447199999999999E-4</v>
      </c>
      <c r="D531" s="11">
        <v>0.193</v>
      </c>
      <c r="E531" s="11">
        <v>48.29</v>
      </c>
      <c r="F531" s="11">
        <v>1.2</v>
      </c>
      <c r="G531" s="11">
        <v>7.5999999999999998E-2</v>
      </c>
      <c r="H531" s="10">
        <v>1</v>
      </c>
      <c r="I531" s="11">
        <f t="shared" si="48"/>
        <v>1.2</v>
      </c>
      <c r="J531" s="11">
        <f t="shared" si="49"/>
        <v>7.5999999999999998E-2</v>
      </c>
      <c r="K531" s="11">
        <v>0.2</v>
      </c>
      <c r="L531" s="10">
        <f t="shared" si="50"/>
        <v>7.2577091715333335E-4</v>
      </c>
      <c r="M531">
        <f t="shared" si="51"/>
        <v>1</v>
      </c>
      <c r="N531">
        <f t="shared" si="52"/>
        <v>0</v>
      </c>
      <c r="O531">
        <f t="shared" si="53"/>
        <v>0</v>
      </c>
    </row>
    <row r="532" spans="1:15">
      <c r="A532" s="10" t="s">
        <v>68</v>
      </c>
      <c r="B532" s="10">
        <v>6410</v>
      </c>
      <c r="C532" s="60">
        <v>1.6218685E-2</v>
      </c>
      <c r="D532" s="11">
        <v>0.30299999999999999</v>
      </c>
      <c r="E532" s="11">
        <v>48.29</v>
      </c>
      <c r="F532" s="11">
        <v>0</v>
      </c>
      <c r="G532" s="11">
        <v>0</v>
      </c>
      <c r="H532" s="10">
        <v>1</v>
      </c>
      <c r="I532" s="11">
        <f t="shared" si="48"/>
        <v>0</v>
      </c>
      <c r="J532" s="11">
        <f t="shared" si="49"/>
        <v>0</v>
      </c>
      <c r="K532" s="11">
        <v>6.3</v>
      </c>
      <c r="L532" s="10">
        <f t="shared" si="50"/>
        <v>1.9775807540912498E-2</v>
      </c>
      <c r="M532">
        <f t="shared" si="51"/>
        <v>24</v>
      </c>
      <c r="N532">
        <f t="shared" si="52"/>
        <v>0</v>
      </c>
      <c r="O532">
        <f t="shared" si="53"/>
        <v>0</v>
      </c>
    </row>
    <row r="533" spans="1:15">
      <c r="A533" s="10" t="s">
        <v>68</v>
      </c>
      <c r="B533" s="10">
        <v>1100</v>
      </c>
      <c r="C533" s="60">
        <v>5.0353104000000003E-2</v>
      </c>
      <c r="D533" s="11">
        <v>0.34200000000000003</v>
      </c>
      <c r="E533" s="11">
        <v>48.29</v>
      </c>
      <c r="F533" s="11">
        <v>1.85</v>
      </c>
      <c r="G533" s="11">
        <v>0.22</v>
      </c>
      <c r="H533" s="10">
        <v>1</v>
      </c>
      <c r="I533" s="11">
        <f t="shared" si="48"/>
        <v>1.85</v>
      </c>
      <c r="J533" s="11">
        <f t="shared" si="49"/>
        <v>0.22</v>
      </c>
      <c r="K533" s="11">
        <v>22.2</v>
      </c>
      <c r="L533" s="10">
        <f t="shared" si="50"/>
        <v>6.9299214676560014E-2</v>
      </c>
      <c r="M533">
        <f t="shared" si="51"/>
        <v>85</v>
      </c>
      <c r="N533">
        <f t="shared" si="52"/>
        <v>0</v>
      </c>
      <c r="O533">
        <f t="shared" si="53"/>
        <v>0</v>
      </c>
    </row>
    <row r="534" spans="1:15">
      <c r="A534" s="10" t="s">
        <v>68</v>
      </c>
      <c r="B534" s="10">
        <v>6410</v>
      </c>
      <c r="C534" s="60">
        <v>6.5250580000000002E-3</v>
      </c>
      <c r="D534" s="11">
        <v>0.30299999999999999</v>
      </c>
      <c r="E534" s="11">
        <v>48.29</v>
      </c>
      <c r="F534" s="11">
        <v>0</v>
      </c>
      <c r="G534" s="11">
        <v>0</v>
      </c>
      <c r="H534" s="10">
        <v>1</v>
      </c>
      <c r="I534" s="11">
        <f t="shared" si="48"/>
        <v>0</v>
      </c>
      <c r="J534" s="11">
        <f t="shared" si="49"/>
        <v>0</v>
      </c>
      <c r="K534" s="11">
        <v>2.6</v>
      </c>
      <c r="L534" s="10">
        <f t="shared" si="50"/>
        <v>7.9561500332049999E-3</v>
      </c>
      <c r="M534">
        <f t="shared" si="51"/>
        <v>10</v>
      </c>
      <c r="N534">
        <f t="shared" si="52"/>
        <v>0</v>
      </c>
      <c r="O534">
        <f t="shared" si="53"/>
        <v>0</v>
      </c>
    </row>
    <row r="535" spans="1:15">
      <c r="A535" s="10" t="s">
        <v>68</v>
      </c>
      <c r="B535" s="10">
        <v>6430</v>
      </c>
      <c r="C535" s="60">
        <v>1.0504871000000001E-2</v>
      </c>
      <c r="D535" s="11">
        <v>0.30299999999999999</v>
      </c>
      <c r="E535" s="11">
        <v>48.29</v>
      </c>
      <c r="F535" s="11">
        <v>0</v>
      </c>
      <c r="G535" s="11">
        <v>0</v>
      </c>
      <c r="H535" s="10">
        <v>1</v>
      </c>
      <c r="I535" s="11">
        <f t="shared" si="48"/>
        <v>0</v>
      </c>
      <c r="J535" s="11">
        <f t="shared" si="49"/>
        <v>0</v>
      </c>
      <c r="K535" s="11">
        <v>4.0999999999999996</v>
      </c>
      <c r="L535" s="10">
        <f t="shared" si="50"/>
        <v>1.28088255698975E-2</v>
      </c>
      <c r="M535">
        <f t="shared" si="51"/>
        <v>16</v>
      </c>
      <c r="N535">
        <f t="shared" si="52"/>
        <v>0</v>
      </c>
      <c r="O535">
        <f t="shared" si="53"/>
        <v>0</v>
      </c>
    </row>
    <row r="536" spans="1:15">
      <c r="A536" s="10" t="s">
        <v>68</v>
      </c>
      <c r="B536" s="10">
        <v>6410</v>
      </c>
      <c r="C536" s="60">
        <v>16.836850151</v>
      </c>
      <c r="D536" s="11">
        <v>0.30299999999999999</v>
      </c>
      <c r="E536" s="11">
        <v>48.29</v>
      </c>
      <c r="F536" s="11">
        <v>0</v>
      </c>
      <c r="G536" s="11">
        <v>0</v>
      </c>
      <c r="H536" s="10">
        <v>1</v>
      </c>
      <c r="I536" s="11">
        <f t="shared" si="48"/>
        <v>0</v>
      </c>
      <c r="J536" s="11">
        <f t="shared" si="49"/>
        <v>0</v>
      </c>
      <c r="K536" s="11">
        <v>20144.2</v>
      </c>
      <c r="L536" s="10">
        <f t="shared" si="50"/>
        <v>20.529550218242697</v>
      </c>
      <c r="M536">
        <f t="shared" si="51"/>
        <v>25323</v>
      </c>
      <c r="N536">
        <f t="shared" si="52"/>
        <v>0</v>
      </c>
      <c r="O536">
        <f t="shared" si="53"/>
        <v>0</v>
      </c>
    </row>
    <row r="537" spans="1:15">
      <c r="A537" s="10" t="s">
        <v>68</v>
      </c>
      <c r="B537" s="10">
        <v>6430</v>
      </c>
      <c r="C537" s="60">
        <v>1.337572E-3</v>
      </c>
      <c r="D537" s="11">
        <v>0.30299999999999999</v>
      </c>
      <c r="E537" s="11">
        <v>48.29</v>
      </c>
      <c r="F537" s="11">
        <v>0</v>
      </c>
      <c r="G537" s="11">
        <v>0</v>
      </c>
      <c r="H537" s="10">
        <v>1</v>
      </c>
      <c r="I537" s="11">
        <f t="shared" si="48"/>
        <v>0</v>
      </c>
      <c r="J537" s="11">
        <f t="shared" si="49"/>
        <v>0</v>
      </c>
      <c r="K537" s="11">
        <v>0.5</v>
      </c>
      <c r="L537" s="10">
        <f t="shared" si="50"/>
        <v>1.6309316349699999E-3</v>
      </c>
      <c r="M537">
        <f t="shared" si="51"/>
        <v>2</v>
      </c>
      <c r="N537">
        <f t="shared" si="52"/>
        <v>0</v>
      </c>
      <c r="O537">
        <f t="shared" si="53"/>
        <v>0</v>
      </c>
    </row>
    <row r="538" spans="1:15">
      <c r="A538" s="10" t="s">
        <v>68</v>
      </c>
      <c r="B538" s="10">
        <v>6460</v>
      </c>
      <c r="C538" s="60">
        <v>6.5766059000000002E-2</v>
      </c>
      <c r="D538" s="11">
        <v>0.30299999999999999</v>
      </c>
      <c r="E538" s="11">
        <v>48.29</v>
      </c>
      <c r="F538" s="11">
        <v>0</v>
      </c>
      <c r="G538" s="11">
        <v>0</v>
      </c>
      <c r="H538" s="10">
        <v>1</v>
      </c>
      <c r="I538" s="11">
        <f t="shared" si="48"/>
        <v>0</v>
      </c>
      <c r="J538" s="11">
        <f t="shared" si="49"/>
        <v>0</v>
      </c>
      <c r="K538" s="11">
        <v>25.7</v>
      </c>
      <c r="L538" s="10">
        <f t="shared" si="50"/>
        <v>8.0190035475027496E-2</v>
      </c>
      <c r="M538">
        <f t="shared" si="51"/>
        <v>99</v>
      </c>
      <c r="N538">
        <f t="shared" si="52"/>
        <v>0</v>
      </c>
      <c r="O538">
        <f t="shared" si="53"/>
        <v>0</v>
      </c>
    </row>
    <row r="539" spans="1:15">
      <c r="A539" s="10" t="s">
        <v>68</v>
      </c>
      <c r="B539" s="10">
        <v>6460</v>
      </c>
      <c r="C539" s="60">
        <v>3.4615071999999997E-2</v>
      </c>
      <c r="D539" s="11">
        <v>0.30299999999999999</v>
      </c>
      <c r="E539" s="11">
        <v>48.29</v>
      </c>
      <c r="F539" s="11">
        <v>0</v>
      </c>
      <c r="G539" s="11">
        <v>0</v>
      </c>
      <c r="H539" s="10">
        <v>1</v>
      </c>
      <c r="I539" s="11">
        <f t="shared" si="48"/>
        <v>0</v>
      </c>
      <c r="J539" s="11">
        <f t="shared" si="49"/>
        <v>0</v>
      </c>
      <c r="K539" s="11">
        <v>13.5</v>
      </c>
      <c r="L539" s="10">
        <f t="shared" si="50"/>
        <v>4.220693612872E-2</v>
      </c>
      <c r="M539">
        <f t="shared" si="51"/>
        <v>52</v>
      </c>
      <c r="N539">
        <f t="shared" si="52"/>
        <v>0</v>
      </c>
      <c r="O539">
        <f t="shared" si="53"/>
        <v>0</v>
      </c>
    </row>
    <row r="540" spans="1:15">
      <c r="A540" s="10" t="s">
        <v>68</v>
      </c>
      <c r="B540" s="10">
        <v>5300</v>
      </c>
      <c r="C540" s="60">
        <v>0.19099123800000001</v>
      </c>
      <c r="D540" s="11">
        <v>0.5</v>
      </c>
      <c r="E540" s="11">
        <v>48.29</v>
      </c>
      <c r="F540" s="11">
        <v>0.6</v>
      </c>
      <c r="G540" s="11">
        <v>0.13500000000000001</v>
      </c>
      <c r="H540" s="10">
        <v>1</v>
      </c>
      <c r="I540" s="11">
        <f t="shared" si="48"/>
        <v>0.6</v>
      </c>
      <c r="J540" s="11">
        <f t="shared" si="49"/>
        <v>0.13500000000000001</v>
      </c>
      <c r="K540" s="11">
        <v>123.3</v>
      </c>
      <c r="L540" s="10">
        <f t="shared" si="50"/>
        <v>0.38429028679249999</v>
      </c>
      <c r="M540">
        <f t="shared" si="51"/>
        <v>474</v>
      </c>
      <c r="N540">
        <f t="shared" si="52"/>
        <v>1</v>
      </c>
      <c r="O540">
        <f t="shared" si="53"/>
        <v>0.1</v>
      </c>
    </row>
    <row r="541" spans="1:15">
      <c r="A541" s="10" t="s">
        <v>68</v>
      </c>
      <c r="B541" s="10">
        <v>6410</v>
      </c>
      <c r="C541" s="60">
        <v>0.13155897499999999</v>
      </c>
      <c r="D541" s="11">
        <v>0.30299999999999999</v>
      </c>
      <c r="E541" s="11">
        <v>48.29</v>
      </c>
      <c r="F541" s="11">
        <v>0</v>
      </c>
      <c r="G541" s="11">
        <v>0</v>
      </c>
      <c r="H541" s="10">
        <v>1</v>
      </c>
      <c r="I541" s="11">
        <f t="shared" si="48"/>
        <v>0</v>
      </c>
      <c r="J541" s="11">
        <f t="shared" si="49"/>
        <v>0</v>
      </c>
      <c r="K541" s="11">
        <v>157.4</v>
      </c>
      <c r="L541" s="10">
        <f t="shared" si="50"/>
        <v>0.16041281829443749</v>
      </c>
      <c r="M541">
        <f t="shared" si="51"/>
        <v>198</v>
      </c>
      <c r="N541">
        <f t="shared" si="52"/>
        <v>0</v>
      </c>
      <c r="O541">
        <f t="shared" si="53"/>
        <v>0</v>
      </c>
    </row>
    <row r="542" spans="1:15">
      <c r="A542" s="10" t="s">
        <v>68</v>
      </c>
      <c r="B542" s="10">
        <v>6460</v>
      </c>
      <c r="C542" s="60">
        <v>0.80290112199999997</v>
      </c>
      <c r="D542" s="11">
        <v>0.30299999999999999</v>
      </c>
      <c r="E542" s="11">
        <v>48.29</v>
      </c>
      <c r="F542" s="11">
        <v>0</v>
      </c>
      <c r="G542" s="11">
        <v>0</v>
      </c>
      <c r="H542" s="10">
        <v>1</v>
      </c>
      <c r="I542" s="11">
        <f t="shared" si="48"/>
        <v>0</v>
      </c>
      <c r="J542" s="11">
        <f t="shared" si="49"/>
        <v>0</v>
      </c>
      <c r="K542" s="11">
        <v>314.10000000000002</v>
      </c>
      <c r="L542" s="10">
        <f t="shared" si="50"/>
        <v>0.97899540332984492</v>
      </c>
      <c r="M542">
        <f t="shared" si="51"/>
        <v>1208</v>
      </c>
      <c r="N542">
        <f t="shared" si="52"/>
        <v>0</v>
      </c>
      <c r="O542">
        <f t="shared" si="53"/>
        <v>0</v>
      </c>
    </row>
    <row r="543" spans="1:15">
      <c r="A543" s="10" t="s">
        <v>68</v>
      </c>
      <c r="B543" s="10">
        <v>6460</v>
      </c>
      <c r="C543" s="60">
        <v>2.5062997E-2</v>
      </c>
      <c r="D543" s="11">
        <v>0.30299999999999999</v>
      </c>
      <c r="E543" s="11">
        <v>48.29</v>
      </c>
      <c r="F543" s="11">
        <v>0</v>
      </c>
      <c r="G543" s="11">
        <v>0</v>
      </c>
      <c r="H543" s="10">
        <v>1</v>
      </c>
      <c r="I543" s="11">
        <f t="shared" si="48"/>
        <v>0</v>
      </c>
      <c r="J543" s="11">
        <f t="shared" si="49"/>
        <v>0</v>
      </c>
      <c r="K543" s="11">
        <v>9.8000000000000007</v>
      </c>
      <c r="L543" s="10">
        <f t="shared" si="50"/>
        <v>3.0559876159532498E-2</v>
      </c>
      <c r="M543">
        <f t="shared" si="51"/>
        <v>38</v>
      </c>
      <c r="N543">
        <f t="shared" si="52"/>
        <v>0</v>
      </c>
      <c r="O543">
        <f t="shared" si="53"/>
        <v>0</v>
      </c>
    </row>
    <row r="544" spans="1:15">
      <c r="A544" s="10" t="s">
        <v>68</v>
      </c>
      <c r="B544" s="10">
        <v>6410</v>
      </c>
      <c r="C544" s="60">
        <v>5.7259927000000002E-2</v>
      </c>
      <c r="D544" s="11">
        <v>0.30299999999999999</v>
      </c>
      <c r="E544" s="11">
        <v>48.29</v>
      </c>
      <c r="F544" s="11">
        <v>0</v>
      </c>
      <c r="G544" s="11">
        <v>0</v>
      </c>
      <c r="H544" s="10">
        <v>1</v>
      </c>
      <c r="I544" s="11">
        <f t="shared" si="48"/>
        <v>0</v>
      </c>
      <c r="J544" s="11">
        <f t="shared" si="49"/>
        <v>0</v>
      </c>
      <c r="K544" s="11">
        <v>22.4</v>
      </c>
      <c r="L544" s="10">
        <f t="shared" si="50"/>
        <v>6.9818317339457495E-2</v>
      </c>
      <c r="M544">
        <f t="shared" si="51"/>
        <v>86</v>
      </c>
      <c r="N544">
        <f t="shared" si="52"/>
        <v>0</v>
      </c>
      <c r="O544">
        <f t="shared" si="53"/>
        <v>0</v>
      </c>
    </row>
    <row r="545" spans="1:15">
      <c r="A545" s="10" t="s">
        <v>68</v>
      </c>
      <c r="B545" s="10">
        <v>1920</v>
      </c>
      <c r="C545" s="60">
        <v>6.9840777000000007E-2</v>
      </c>
      <c r="D545" s="11">
        <v>0.193</v>
      </c>
      <c r="E545" s="11">
        <v>48.29</v>
      </c>
      <c r="F545" s="11">
        <v>1.2</v>
      </c>
      <c r="G545" s="11">
        <v>7.5999999999999998E-2</v>
      </c>
      <c r="H545" s="10">
        <v>1</v>
      </c>
      <c r="I545" s="11">
        <f t="shared" si="48"/>
        <v>1.2</v>
      </c>
      <c r="J545" s="11">
        <f t="shared" si="49"/>
        <v>7.5999999999999998E-2</v>
      </c>
      <c r="K545" s="11">
        <v>17.399999999999999</v>
      </c>
      <c r="L545" s="10">
        <f t="shared" si="50"/>
        <v>5.4242828868057508E-2</v>
      </c>
      <c r="M545">
        <f t="shared" si="51"/>
        <v>67</v>
      </c>
      <c r="N545">
        <f t="shared" si="52"/>
        <v>0</v>
      </c>
      <c r="O545">
        <f t="shared" si="53"/>
        <v>0</v>
      </c>
    </row>
    <row r="546" spans="1:15">
      <c r="A546" s="10" t="s">
        <v>68</v>
      </c>
      <c r="B546" s="10">
        <v>1100</v>
      </c>
      <c r="C546" s="60">
        <v>3.9787020999999999E-2</v>
      </c>
      <c r="D546" s="11">
        <v>0.34200000000000003</v>
      </c>
      <c r="E546" s="11">
        <v>48.29</v>
      </c>
      <c r="F546" s="11">
        <v>1.85</v>
      </c>
      <c r="G546" s="11">
        <v>0.22</v>
      </c>
      <c r="H546" s="10">
        <v>1</v>
      </c>
      <c r="I546" s="11">
        <f t="shared" si="48"/>
        <v>1.85</v>
      </c>
      <c r="J546" s="11">
        <f t="shared" si="49"/>
        <v>0.22</v>
      </c>
      <c r="K546" s="11">
        <v>17.600000000000001</v>
      </c>
      <c r="L546" s="10">
        <f t="shared" si="50"/>
        <v>5.4757484456565003E-2</v>
      </c>
      <c r="M546">
        <f t="shared" si="51"/>
        <v>68</v>
      </c>
      <c r="N546">
        <f t="shared" si="52"/>
        <v>0</v>
      </c>
      <c r="O546">
        <f t="shared" si="53"/>
        <v>0</v>
      </c>
    </row>
    <row r="547" spans="1:15">
      <c r="A547" s="10" t="s">
        <v>68</v>
      </c>
      <c r="B547" s="10">
        <v>6410</v>
      </c>
      <c r="C547" s="60">
        <v>4.6499822719999999</v>
      </c>
      <c r="D547" s="11">
        <v>0.30299999999999999</v>
      </c>
      <c r="E547" s="11">
        <v>48.29</v>
      </c>
      <c r="F547" s="11">
        <v>0</v>
      </c>
      <c r="G547" s="11">
        <v>0</v>
      </c>
      <c r="H547" s="10">
        <v>1</v>
      </c>
      <c r="I547" s="11">
        <f t="shared" si="48"/>
        <v>0</v>
      </c>
      <c r="J547" s="11">
        <f t="shared" si="49"/>
        <v>0</v>
      </c>
      <c r="K547" s="11">
        <v>1819.4</v>
      </c>
      <c r="L547" s="10">
        <f t="shared" si="50"/>
        <v>5.6698280088507191</v>
      </c>
      <c r="M547">
        <f t="shared" si="51"/>
        <v>6994</v>
      </c>
      <c r="N547">
        <f t="shared" si="52"/>
        <v>0</v>
      </c>
      <c r="O547">
        <f t="shared" si="53"/>
        <v>0</v>
      </c>
    </row>
    <row r="548" spans="1:15">
      <c r="A548" s="10" t="s">
        <v>68</v>
      </c>
      <c r="B548" s="10">
        <v>4110</v>
      </c>
      <c r="C548" s="60">
        <v>0.93379167299999999</v>
      </c>
      <c r="D548" s="11">
        <v>0.41299999999999998</v>
      </c>
      <c r="E548" s="11">
        <v>48.29</v>
      </c>
      <c r="F548" s="11">
        <v>0.7</v>
      </c>
      <c r="G548" s="11">
        <v>0.09</v>
      </c>
      <c r="H548" s="10">
        <v>1</v>
      </c>
      <c r="I548" s="11">
        <f t="shared" si="48"/>
        <v>0.7</v>
      </c>
      <c r="J548" s="11">
        <f t="shared" si="49"/>
        <v>0.09</v>
      </c>
      <c r="K548" s="11">
        <v>498</v>
      </c>
      <c r="L548" s="10">
        <f t="shared" si="50"/>
        <v>1.5519438628522673</v>
      </c>
      <c r="M548">
        <f t="shared" si="51"/>
        <v>1914</v>
      </c>
      <c r="N548">
        <f t="shared" si="52"/>
        <v>3</v>
      </c>
      <c r="O548">
        <f t="shared" si="53"/>
        <v>0.4</v>
      </c>
    </row>
    <row r="549" spans="1:15">
      <c r="A549" s="10" t="s">
        <v>68</v>
      </c>
      <c r="B549" s="10">
        <v>6410</v>
      </c>
      <c r="C549" s="60">
        <v>0.54005502000000005</v>
      </c>
      <c r="D549" s="11">
        <v>0.30299999999999999</v>
      </c>
      <c r="E549" s="11">
        <v>48.29</v>
      </c>
      <c r="F549" s="11">
        <v>0</v>
      </c>
      <c r="G549" s="11">
        <v>0</v>
      </c>
      <c r="H549" s="10">
        <v>1</v>
      </c>
      <c r="I549" s="11">
        <f t="shared" si="48"/>
        <v>0</v>
      </c>
      <c r="J549" s="11">
        <f t="shared" si="49"/>
        <v>0</v>
      </c>
      <c r="K549" s="11">
        <v>211.3</v>
      </c>
      <c r="L549" s="10">
        <f t="shared" si="50"/>
        <v>0.65850123712395003</v>
      </c>
      <c r="M549">
        <f t="shared" si="51"/>
        <v>812</v>
      </c>
      <c r="N549">
        <f t="shared" si="52"/>
        <v>0</v>
      </c>
      <c r="O549">
        <f t="shared" si="53"/>
        <v>0</v>
      </c>
    </row>
    <row r="550" spans="1:15">
      <c r="A550" s="10" t="s">
        <v>68</v>
      </c>
      <c r="B550" s="10">
        <v>6410</v>
      </c>
      <c r="C550" s="60">
        <v>8.6711036000000005E-2</v>
      </c>
      <c r="D550" s="11">
        <v>0.30299999999999999</v>
      </c>
      <c r="E550" s="11">
        <v>48.29</v>
      </c>
      <c r="F550" s="11">
        <v>0</v>
      </c>
      <c r="G550" s="11">
        <v>0</v>
      </c>
      <c r="H550" s="10">
        <v>1</v>
      </c>
      <c r="I550" s="11">
        <f t="shared" si="48"/>
        <v>0</v>
      </c>
      <c r="J550" s="11">
        <f t="shared" si="49"/>
        <v>0</v>
      </c>
      <c r="K550" s="11">
        <v>33.9</v>
      </c>
      <c r="L550" s="10">
        <f t="shared" si="50"/>
        <v>0.10572871719311</v>
      </c>
      <c r="M550">
        <f t="shared" si="51"/>
        <v>130</v>
      </c>
      <c r="N550">
        <f t="shared" si="52"/>
        <v>0</v>
      </c>
      <c r="O550">
        <f t="shared" si="53"/>
        <v>0</v>
      </c>
    </row>
    <row r="551" spans="1:15">
      <c r="A551" s="10" t="s">
        <v>68</v>
      </c>
      <c r="B551" s="10">
        <v>6410</v>
      </c>
      <c r="C551" s="60">
        <v>2.1152924120000001</v>
      </c>
      <c r="D551" s="11">
        <v>0.30299999999999999</v>
      </c>
      <c r="E551" s="11">
        <v>48.29</v>
      </c>
      <c r="F551" s="11">
        <v>0</v>
      </c>
      <c r="G551" s="11">
        <v>0</v>
      </c>
      <c r="H551" s="10">
        <v>1</v>
      </c>
      <c r="I551" s="11">
        <f t="shared" si="48"/>
        <v>0</v>
      </c>
      <c r="J551" s="11">
        <f t="shared" si="49"/>
        <v>0</v>
      </c>
      <c r="K551" s="11">
        <v>827.6</v>
      </c>
      <c r="L551" s="10">
        <f t="shared" si="50"/>
        <v>2.5792236320308697</v>
      </c>
      <c r="M551">
        <f t="shared" si="51"/>
        <v>3181</v>
      </c>
      <c r="N551">
        <f t="shared" si="52"/>
        <v>0</v>
      </c>
      <c r="O551">
        <f t="shared" si="53"/>
        <v>0</v>
      </c>
    </row>
    <row r="552" spans="1:15">
      <c r="A552" s="10" t="s">
        <v>68</v>
      </c>
      <c r="B552" s="10">
        <v>1920</v>
      </c>
      <c r="C552" s="60">
        <v>1.6969109999999999E-3</v>
      </c>
      <c r="D552" s="11">
        <v>0.27600000000000002</v>
      </c>
      <c r="E552" s="11">
        <v>48.29</v>
      </c>
      <c r="F552" s="11">
        <v>1.2</v>
      </c>
      <c r="G552" s="11">
        <v>7.5999999999999998E-2</v>
      </c>
      <c r="H552" s="10">
        <v>1</v>
      </c>
      <c r="I552" s="11">
        <f t="shared" si="48"/>
        <v>1.2</v>
      </c>
      <c r="J552" s="11">
        <f t="shared" si="49"/>
        <v>7.5999999999999998E-2</v>
      </c>
      <c r="K552" s="11">
        <v>0.6</v>
      </c>
      <c r="L552" s="10">
        <f t="shared" si="50"/>
        <v>1.88470814037E-3</v>
      </c>
      <c r="M552">
        <f t="shared" si="51"/>
        <v>2</v>
      </c>
      <c r="N552">
        <f t="shared" si="52"/>
        <v>0</v>
      </c>
      <c r="O552">
        <f t="shared" si="53"/>
        <v>0</v>
      </c>
    </row>
    <row r="553" spans="1:15">
      <c r="A553" s="10" t="s">
        <v>68</v>
      </c>
      <c r="B553" s="10">
        <v>4110</v>
      </c>
      <c r="C553" s="60">
        <v>9.8331813000000004E-2</v>
      </c>
      <c r="D553" s="11">
        <v>0.41299999999999998</v>
      </c>
      <c r="E553" s="11">
        <v>48.29</v>
      </c>
      <c r="F553" s="11">
        <v>0.7</v>
      </c>
      <c r="G553" s="11">
        <v>0.09</v>
      </c>
      <c r="H553" s="10">
        <v>1</v>
      </c>
      <c r="I553" s="11">
        <f t="shared" si="48"/>
        <v>0.7</v>
      </c>
      <c r="J553" s="11">
        <f t="shared" si="49"/>
        <v>0.09</v>
      </c>
      <c r="K553" s="11">
        <v>52.4</v>
      </c>
      <c r="L553" s="10">
        <f t="shared" si="50"/>
        <v>0.16342558851291747</v>
      </c>
      <c r="M553">
        <f t="shared" si="51"/>
        <v>202</v>
      </c>
      <c r="N553">
        <f t="shared" si="52"/>
        <v>0</v>
      </c>
      <c r="O553">
        <f t="shared" si="53"/>
        <v>0</v>
      </c>
    </row>
    <row r="554" spans="1:15">
      <c r="A554" s="10" t="s">
        <v>68</v>
      </c>
      <c r="B554" s="10">
        <v>2210</v>
      </c>
      <c r="C554" s="60">
        <v>0.13084216100000001</v>
      </c>
      <c r="D554" s="11">
        <v>0.26800000000000002</v>
      </c>
      <c r="E554" s="11">
        <v>48.29</v>
      </c>
      <c r="F554" s="11">
        <v>1.92</v>
      </c>
      <c r="G554" s="11">
        <v>0.50600000000000001</v>
      </c>
      <c r="H554" s="10">
        <v>1</v>
      </c>
      <c r="I554" s="11">
        <f t="shared" si="48"/>
        <v>1.92</v>
      </c>
      <c r="J554" s="11">
        <f t="shared" si="49"/>
        <v>0.50600000000000001</v>
      </c>
      <c r="K554" s="11">
        <v>138.5</v>
      </c>
      <c r="L554" s="10">
        <f t="shared" si="50"/>
        <v>0.14111021765474335</v>
      </c>
      <c r="M554">
        <f t="shared" si="51"/>
        <v>174</v>
      </c>
      <c r="N554">
        <f t="shared" si="52"/>
        <v>1</v>
      </c>
      <c r="O554">
        <f t="shared" si="53"/>
        <v>0.2</v>
      </c>
    </row>
    <row r="555" spans="1:15">
      <c r="A555" s="10" t="s">
        <v>68</v>
      </c>
      <c r="B555" s="10">
        <v>1660</v>
      </c>
      <c r="C555" s="60">
        <v>5.4555499999999998E-4</v>
      </c>
      <c r="D555" s="11">
        <v>0.183</v>
      </c>
      <c r="E555" s="11">
        <v>48.29</v>
      </c>
      <c r="F555" s="11">
        <v>0.6</v>
      </c>
      <c r="G555" s="11">
        <v>0.11</v>
      </c>
      <c r="H555" s="10">
        <v>1</v>
      </c>
      <c r="I555" s="11">
        <f t="shared" si="48"/>
        <v>0.6</v>
      </c>
      <c r="J555" s="11">
        <f t="shared" si="49"/>
        <v>0.11</v>
      </c>
      <c r="K555" s="11">
        <v>0.4</v>
      </c>
      <c r="L555" s="10">
        <f t="shared" si="50"/>
        <v>4.0175897698749991E-4</v>
      </c>
      <c r="M555">
        <f t="shared" si="51"/>
        <v>0</v>
      </c>
      <c r="N555">
        <f t="shared" si="52"/>
        <v>0</v>
      </c>
      <c r="O555">
        <f t="shared" si="53"/>
        <v>0</v>
      </c>
    </row>
    <row r="556" spans="1:15">
      <c r="A556" s="10" t="s">
        <v>68</v>
      </c>
      <c r="B556" s="10">
        <v>1660</v>
      </c>
      <c r="C556" s="60">
        <v>6.8491537000000005E-2</v>
      </c>
      <c r="D556" s="11">
        <v>0.183</v>
      </c>
      <c r="E556" s="11">
        <v>48.29</v>
      </c>
      <c r="F556" s="11">
        <v>0.6</v>
      </c>
      <c r="G556" s="11">
        <v>0.11</v>
      </c>
      <c r="H556" s="10">
        <v>1</v>
      </c>
      <c r="I556" s="11">
        <f t="shared" si="48"/>
        <v>0.6</v>
      </c>
      <c r="J556" s="11">
        <f t="shared" si="49"/>
        <v>0.11</v>
      </c>
      <c r="K556" s="11">
        <v>49.5</v>
      </c>
      <c r="L556" s="10">
        <f t="shared" si="50"/>
        <v>5.0438708906382496E-2</v>
      </c>
      <c r="M556">
        <f t="shared" si="51"/>
        <v>62</v>
      </c>
      <c r="N556">
        <f t="shared" si="52"/>
        <v>0</v>
      </c>
      <c r="O556">
        <f t="shared" si="53"/>
        <v>0</v>
      </c>
    </row>
    <row r="557" spans="1:15">
      <c r="A557" s="10" t="s">
        <v>68</v>
      </c>
      <c r="B557" s="10">
        <v>6410</v>
      </c>
      <c r="C557" s="60">
        <v>3.1219709999999999E-3</v>
      </c>
      <c r="D557" s="11">
        <v>0.30299999999999999</v>
      </c>
      <c r="E557" s="11">
        <v>48.29</v>
      </c>
      <c r="F557" s="11">
        <v>0</v>
      </c>
      <c r="G557" s="11">
        <v>0</v>
      </c>
      <c r="H557" s="10">
        <v>1</v>
      </c>
      <c r="I557" s="11">
        <f t="shared" si="48"/>
        <v>0</v>
      </c>
      <c r="J557" s="11">
        <f t="shared" si="49"/>
        <v>0</v>
      </c>
      <c r="K557" s="11">
        <v>1.2</v>
      </c>
      <c r="L557" s="10">
        <f t="shared" si="50"/>
        <v>3.8066894846474995E-3</v>
      </c>
      <c r="M557">
        <f t="shared" si="51"/>
        <v>5</v>
      </c>
      <c r="N557">
        <f t="shared" si="52"/>
        <v>0</v>
      </c>
      <c r="O557">
        <f t="shared" si="53"/>
        <v>0</v>
      </c>
    </row>
    <row r="558" spans="1:15">
      <c r="A558" s="10" t="s">
        <v>68</v>
      </c>
      <c r="B558" s="10">
        <v>6460</v>
      </c>
      <c r="C558" s="60">
        <v>0.61272036799999996</v>
      </c>
      <c r="D558" s="11">
        <v>0.30299999999999999</v>
      </c>
      <c r="E558" s="11">
        <v>48.29</v>
      </c>
      <c r="F558" s="11">
        <v>0</v>
      </c>
      <c r="G558" s="11">
        <v>0</v>
      </c>
      <c r="H558" s="10">
        <v>1</v>
      </c>
      <c r="I558" s="11">
        <f t="shared" si="48"/>
        <v>0</v>
      </c>
      <c r="J558" s="11">
        <f t="shared" si="49"/>
        <v>0</v>
      </c>
      <c r="K558" s="11">
        <v>239.7</v>
      </c>
      <c r="L558" s="10">
        <f t="shared" si="50"/>
        <v>0.74710373091067994</v>
      </c>
      <c r="M558">
        <f t="shared" si="51"/>
        <v>922</v>
      </c>
      <c r="N558">
        <f t="shared" si="52"/>
        <v>0</v>
      </c>
      <c r="O558">
        <f t="shared" si="53"/>
        <v>0</v>
      </c>
    </row>
    <row r="559" spans="1:15">
      <c r="A559" s="10" t="s">
        <v>68</v>
      </c>
      <c r="B559" s="10">
        <v>6410</v>
      </c>
      <c r="C559" s="60">
        <v>0.19174081500000001</v>
      </c>
      <c r="D559" s="11">
        <v>0.30299999999999999</v>
      </c>
      <c r="E559" s="11">
        <v>48.29</v>
      </c>
      <c r="F559" s="11">
        <v>0</v>
      </c>
      <c r="G559" s="11">
        <v>0</v>
      </c>
      <c r="H559" s="10">
        <v>1</v>
      </c>
      <c r="I559" s="11">
        <f t="shared" si="48"/>
        <v>0</v>
      </c>
      <c r="J559" s="11">
        <f t="shared" si="49"/>
        <v>0</v>
      </c>
      <c r="K559" s="11">
        <v>75</v>
      </c>
      <c r="L559" s="10">
        <f t="shared" si="50"/>
        <v>0.23379388989783748</v>
      </c>
      <c r="M559">
        <f t="shared" si="51"/>
        <v>288</v>
      </c>
      <c r="N559">
        <f t="shared" si="52"/>
        <v>0</v>
      </c>
      <c r="O559">
        <f t="shared" si="53"/>
        <v>0</v>
      </c>
    </row>
    <row r="560" spans="1:15">
      <c r="A560" s="10" t="s">
        <v>68</v>
      </c>
      <c r="B560" s="10">
        <v>6410</v>
      </c>
      <c r="C560" s="60">
        <v>1.1358999999999999E-5</v>
      </c>
      <c r="D560" s="11">
        <v>0.30299999999999999</v>
      </c>
      <c r="E560" s="11">
        <v>48.29</v>
      </c>
      <c r="F560" s="11">
        <v>0</v>
      </c>
      <c r="G560" s="11">
        <v>0</v>
      </c>
      <c r="H560" s="10">
        <v>1</v>
      </c>
      <c r="I560" s="11">
        <f t="shared" si="48"/>
        <v>0</v>
      </c>
      <c r="J560" s="11">
        <f t="shared" si="49"/>
        <v>0</v>
      </c>
      <c r="K560" s="11">
        <v>0</v>
      </c>
      <c r="L560" s="10">
        <f t="shared" si="50"/>
        <v>1.3850284277499997E-5</v>
      </c>
      <c r="M560">
        <f t="shared" si="51"/>
        <v>0</v>
      </c>
      <c r="N560">
        <f t="shared" si="52"/>
        <v>0</v>
      </c>
      <c r="O560">
        <f t="shared" si="53"/>
        <v>0</v>
      </c>
    </row>
    <row r="561" spans="1:15">
      <c r="A561" s="10" t="s">
        <v>68</v>
      </c>
      <c r="B561" s="10">
        <v>1100</v>
      </c>
      <c r="C561" s="60">
        <v>4.6504377999999999E-2</v>
      </c>
      <c r="D561" s="11">
        <v>0.34200000000000003</v>
      </c>
      <c r="E561" s="11">
        <v>48.29</v>
      </c>
      <c r="F561" s="11">
        <v>1.85</v>
      </c>
      <c r="G561" s="11">
        <v>0.22</v>
      </c>
      <c r="H561" s="10">
        <v>1</v>
      </c>
      <c r="I561" s="11">
        <f t="shared" si="48"/>
        <v>1.85</v>
      </c>
      <c r="J561" s="11">
        <f t="shared" si="49"/>
        <v>0.22</v>
      </c>
      <c r="K561" s="11">
        <v>20.5</v>
      </c>
      <c r="L561" s="10">
        <f t="shared" si="50"/>
        <v>6.4002347788170003E-2</v>
      </c>
      <c r="M561">
        <f t="shared" si="51"/>
        <v>79</v>
      </c>
      <c r="N561">
        <f t="shared" si="52"/>
        <v>0</v>
      </c>
      <c r="O561">
        <f t="shared" si="53"/>
        <v>0</v>
      </c>
    </row>
    <row r="562" spans="1:15">
      <c r="A562" s="10" t="s">
        <v>68</v>
      </c>
      <c r="B562" s="10">
        <v>6210</v>
      </c>
      <c r="C562" s="60">
        <v>8.2165350000000005E-3</v>
      </c>
      <c r="D562" s="11">
        <v>0.30299999999999999</v>
      </c>
      <c r="E562" s="11">
        <v>48.29</v>
      </c>
      <c r="F562" s="11">
        <v>0</v>
      </c>
      <c r="G562" s="11">
        <v>0</v>
      </c>
      <c r="H562" s="10">
        <v>1</v>
      </c>
      <c r="I562" s="11">
        <f t="shared" si="48"/>
        <v>0</v>
      </c>
      <c r="J562" s="11">
        <f t="shared" si="49"/>
        <v>0</v>
      </c>
      <c r="K562" s="11">
        <v>12.1</v>
      </c>
      <c r="L562" s="10">
        <f t="shared" si="50"/>
        <v>1.00186059975375E-2</v>
      </c>
      <c r="M562">
        <f t="shared" si="51"/>
        <v>12</v>
      </c>
      <c r="N562">
        <f t="shared" si="52"/>
        <v>0</v>
      </c>
      <c r="O562">
        <f t="shared" si="53"/>
        <v>0</v>
      </c>
    </row>
    <row r="563" spans="1:15">
      <c r="A563" s="10" t="s">
        <v>68</v>
      </c>
      <c r="B563" s="10">
        <v>4110</v>
      </c>
      <c r="C563" s="60">
        <v>0.29961020199999999</v>
      </c>
      <c r="D563" s="11">
        <v>0.41299999999999998</v>
      </c>
      <c r="E563" s="11">
        <v>48.29</v>
      </c>
      <c r="F563" s="11">
        <v>0.7</v>
      </c>
      <c r="G563" s="11">
        <v>0.09</v>
      </c>
      <c r="H563" s="10">
        <v>1</v>
      </c>
      <c r="I563" s="11">
        <f t="shared" si="48"/>
        <v>0.7</v>
      </c>
      <c r="J563" s="11">
        <f t="shared" si="49"/>
        <v>0.09</v>
      </c>
      <c r="K563" s="11">
        <v>603.29999999999995</v>
      </c>
      <c r="L563" s="10">
        <f t="shared" si="50"/>
        <v>0.49794641319512828</v>
      </c>
      <c r="M563">
        <f t="shared" si="51"/>
        <v>614</v>
      </c>
      <c r="N563">
        <f t="shared" si="52"/>
        <v>1</v>
      </c>
      <c r="O563">
        <f t="shared" si="53"/>
        <v>0.1</v>
      </c>
    </row>
    <row r="564" spans="1:15">
      <c r="A564" s="10" t="s">
        <v>68</v>
      </c>
      <c r="B564" s="10">
        <v>6460</v>
      </c>
      <c r="C564" s="60">
        <v>0.82168908200000002</v>
      </c>
      <c r="D564" s="11">
        <v>0.30299999999999999</v>
      </c>
      <c r="E564" s="11">
        <v>48.29</v>
      </c>
      <c r="F564" s="11">
        <v>0</v>
      </c>
      <c r="G564" s="11">
        <v>0</v>
      </c>
      <c r="H564" s="10">
        <v>1</v>
      </c>
      <c r="I564" s="11">
        <f t="shared" si="48"/>
        <v>0</v>
      </c>
      <c r="J564" s="11">
        <f t="shared" si="49"/>
        <v>0</v>
      </c>
      <c r="K564" s="11">
        <v>1213.9000000000001</v>
      </c>
      <c r="L564" s="10">
        <f t="shared" si="50"/>
        <v>1.0019039856869449</v>
      </c>
      <c r="M564">
        <f t="shared" si="51"/>
        <v>1236</v>
      </c>
      <c r="N564">
        <f t="shared" si="52"/>
        <v>0</v>
      </c>
      <c r="O564">
        <f t="shared" si="53"/>
        <v>0</v>
      </c>
    </row>
    <row r="565" spans="1:15">
      <c r="A565" s="10" t="s">
        <v>68</v>
      </c>
      <c r="B565" s="10">
        <v>4340</v>
      </c>
      <c r="C565" s="60">
        <v>3.5890800000000001E-4</v>
      </c>
      <c r="D565" s="11">
        <v>0.41299999999999998</v>
      </c>
      <c r="E565" s="11">
        <v>48.29</v>
      </c>
      <c r="F565" s="11">
        <v>0.7</v>
      </c>
      <c r="G565" s="11">
        <v>0.09</v>
      </c>
      <c r="H565" s="10">
        <v>1</v>
      </c>
      <c r="I565" s="11">
        <f t="shared" si="48"/>
        <v>0.7</v>
      </c>
      <c r="J565" s="11">
        <f t="shared" si="49"/>
        <v>0.09</v>
      </c>
      <c r="K565" s="11">
        <v>0.2</v>
      </c>
      <c r="L565" s="10">
        <f t="shared" si="50"/>
        <v>5.9649821692999989E-4</v>
      </c>
      <c r="M565">
        <f t="shared" si="51"/>
        <v>1</v>
      </c>
      <c r="N565">
        <f t="shared" si="52"/>
        <v>0</v>
      </c>
      <c r="O565">
        <f t="shared" si="53"/>
        <v>0</v>
      </c>
    </row>
    <row r="566" spans="1:15">
      <c r="A566" s="10" t="s">
        <v>68</v>
      </c>
      <c r="B566" s="10">
        <v>6410</v>
      </c>
      <c r="C566" s="60">
        <v>0.19370675400000001</v>
      </c>
      <c r="D566" s="11">
        <v>0.30299999999999999</v>
      </c>
      <c r="E566" s="11">
        <v>48.29</v>
      </c>
      <c r="F566" s="11">
        <v>0</v>
      </c>
      <c r="G566" s="11">
        <v>0</v>
      </c>
      <c r="H566" s="10">
        <v>1</v>
      </c>
      <c r="I566" s="11">
        <f t="shared" si="48"/>
        <v>0</v>
      </c>
      <c r="J566" s="11">
        <f t="shared" si="49"/>
        <v>0</v>
      </c>
      <c r="K566" s="11">
        <v>75.8</v>
      </c>
      <c r="L566" s="10">
        <f t="shared" si="50"/>
        <v>0.236191003554165</v>
      </c>
      <c r="M566">
        <f t="shared" si="51"/>
        <v>291</v>
      </c>
      <c r="N566">
        <f t="shared" si="52"/>
        <v>0</v>
      </c>
      <c r="O566">
        <f t="shared" si="53"/>
        <v>0</v>
      </c>
    </row>
    <row r="567" spans="1:15">
      <c r="A567" s="10" t="s">
        <v>68</v>
      </c>
      <c r="B567" s="10">
        <v>1100</v>
      </c>
      <c r="C567" s="60">
        <v>7.6446204939999998</v>
      </c>
      <c r="D567" s="11">
        <v>0.34200000000000003</v>
      </c>
      <c r="E567" s="11">
        <v>48.29</v>
      </c>
      <c r="F567" s="11">
        <v>1.85</v>
      </c>
      <c r="G567" s="11">
        <v>0.22</v>
      </c>
      <c r="H567" s="10">
        <v>1</v>
      </c>
      <c r="I567" s="11">
        <f t="shared" si="48"/>
        <v>1.85</v>
      </c>
      <c r="J567" s="11">
        <f t="shared" si="49"/>
        <v>0.22</v>
      </c>
      <c r="K567" s="11">
        <v>3376</v>
      </c>
      <c r="L567" s="10">
        <f t="shared" si="50"/>
        <v>10.52102362417491</v>
      </c>
      <c r="M567">
        <f t="shared" si="51"/>
        <v>12977</v>
      </c>
      <c r="N567">
        <f t="shared" si="52"/>
        <v>53</v>
      </c>
      <c r="O567">
        <f t="shared" si="53"/>
        <v>6.3</v>
      </c>
    </row>
    <row r="568" spans="1:15">
      <c r="A568" s="10" t="s">
        <v>68</v>
      </c>
      <c r="B568" s="10">
        <v>6460</v>
      </c>
      <c r="C568" s="60">
        <v>0.15836805500000001</v>
      </c>
      <c r="D568" s="11">
        <v>0.30299999999999999</v>
      </c>
      <c r="E568" s="11">
        <v>48.29</v>
      </c>
      <c r="F568" s="11">
        <v>0</v>
      </c>
      <c r="G568" s="11">
        <v>0</v>
      </c>
      <c r="H568" s="10">
        <v>1</v>
      </c>
      <c r="I568" s="11">
        <f t="shared" si="48"/>
        <v>0</v>
      </c>
      <c r="J568" s="11">
        <f t="shared" si="49"/>
        <v>0</v>
      </c>
      <c r="K568" s="11">
        <v>62</v>
      </c>
      <c r="L568" s="10">
        <f t="shared" si="50"/>
        <v>0.19310173274273748</v>
      </c>
      <c r="M568">
        <f t="shared" si="51"/>
        <v>238</v>
      </c>
      <c r="N568">
        <f t="shared" si="52"/>
        <v>0</v>
      </c>
      <c r="O568">
        <f t="shared" si="53"/>
        <v>0</v>
      </c>
    </row>
    <row r="569" spans="1:15">
      <c r="A569" s="10" t="s">
        <v>68</v>
      </c>
      <c r="B569" s="10">
        <v>1100</v>
      </c>
      <c r="C569" s="60">
        <v>8.2601786999999996E-2</v>
      </c>
      <c r="D569" s="11">
        <v>0.34200000000000003</v>
      </c>
      <c r="E569" s="11">
        <v>48.29</v>
      </c>
      <c r="F569" s="11">
        <v>1.85</v>
      </c>
      <c r="G569" s="11">
        <v>0.22</v>
      </c>
      <c r="H569" s="10">
        <v>1</v>
      </c>
      <c r="I569" s="11">
        <f t="shared" si="48"/>
        <v>1.85</v>
      </c>
      <c r="J569" s="11">
        <f t="shared" si="49"/>
        <v>0.22</v>
      </c>
      <c r="K569" s="11">
        <v>36.5</v>
      </c>
      <c r="L569" s="10">
        <f t="shared" si="50"/>
        <v>0.11368194838555501</v>
      </c>
      <c r="M569">
        <f t="shared" si="51"/>
        <v>140</v>
      </c>
      <c r="N569">
        <f t="shared" si="52"/>
        <v>1</v>
      </c>
      <c r="O569">
        <f t="shared" si="53"/>
        <v>0.1</v>
      </c>
    </row>
    <row r="570" spans="1:15">
      <c r="A570" s="10" t="s">
        <v>68</v>
      </c>
      <c r="B570" s="10">
        <v>4110</v>
      </c>
      <c r="C570" s="60">
        <v>0.29908950899999998</v>
      </c>
      <c r="D570" s="11">
        <v>0.41299999999999998</v>
      </c>
      <c r="E570" s="11">
        <v>48.29</v>
      </c>
      <c r="F570" s="11">
        <v>0.7</v>
      </c>
      <c r="G570" s="11">
        <v>0.09</v>
      </c>
      <c r="H570" s="10">
        <v>1</v>
      </c>
      <c r="I570" s="11">
        <f t="shared" si="48"/>
        <v>0.7</v>
      </c>
      <c r="J570" s="11">
        <f t="shared" si="49"/>
        <v>0.09</v>
      </c>
      <c r="K570" s="11">
        <v>602.29999999999995</v>
      </c>
      <c r="L570" s="10">
        <f t="shared" si="50"/>
        <v>0.49708103140907739</v>
      </c>
      <c r="M570">
        <f t="shared" si="51"/>
        <v>613</v>
      </c>
      <c r="N570">
        <f t="shared" si="52"/>
        <v>1</v>
      </c>
      <c r="O570">
        <f t="shared" si="53"/>
        <v>0.1</v>
      </c>
    </row>
    <row r="571" spans="1:15">
      <c r="A571" s="10" t="s">
        <v>68</v>
      </c>
      <c r="B571" s="10">
        <v>6210</v>
      </c>
      <c r="C571" s="60">
        <v>3.5734002000000001E-2</v>
      </c>
      <c r="D571" s="11">
        <v>0.30299999999999999</v>
      </c>
      <c r="E571" s="11">
        <v>48.29</v>
      </c>
      <c r="F571" s="11">
        <v>0</v>
      </c>
      <c r="G571" s="11">
        <v>0</v>
      </c>
      <c r="H571" s="10">
        <v>1</v>
      </c>
      <c r="I571" s="11">
        <f t="shared" si="48"/>
        <v>0</v>
      </c>
      <c r="J571" s="11">
        <f t="shared" si="49"/>
        <v>0</v>
      </c>
      <c r="K571" s="11">
        <v>14</v>
      </c>
      <c r="L571" s="10">
        <f t="shared" si="50"/>
        <v>4.3571272653645E-2</v>
      </c>
      <c r="M571">
        <f t="shared" si="51"/>
        <v>54</v>
      </c>
      <c r="N571">
        <f t="shared" si="52"/>
        <v>0</v>
      </c>
      <c r="O571">
        <f t="shared" si="53"/>
        <v>0</v>
      </c>
    </row>
    <row r="572" spans="1:15">
      <c r="A572" s="10" t="s">
        <v>68</v>
      </c>
      <c r="B572" s="10">
        <v>6410</v>
      </c>
      <c r="C572" s="60">
        <v>2.8538094999999999E-2</v>
      </c>
      <c r="D572" s="11">
        <v>0.30299999999999999</v>
      </c>
      <c r="E572" s="11">
        <v>48.29</v>
      </c>
      <c r="F572" s="11">
        <v>0</v>
      </c>
      <c r="G572" s="11">
        <v>0</v>
      </c>
      <c r="H572" s="10">
        <v>1</v>
      </c>
      <c r="I572" s="11">
        <f t="shared" si="48"/>
        <v>0</v>
      </c>
      <c r="J572" s="11">
        <f t="shared" si="49"/>
        <v>0</v>
      </c>
      <c r="K572" s="11">
        <v>34.1</v>
      </c>
      <c r="L572" s="10">
        <f t="shared" si="50"/>
        <v>3.4797141340637501E-2</v>
      </c>
      <c r="M572">
        <f t="shared" si="51"/>
        <v>43</v>
      </c>
      <c r="N572">
        <f t="shared" si="52"/>
        <v>0</v>
      </c>
      <c r="O572">
        <f t="shared" si="53"/>
        <v>0</v>
      </c>
    </row>
    <row r="573" spans="1:15">
      <c r="A573" s="10" t="s">
        <v>68</v>
      </c>
      <c r="B573" s="10">
        <v>6410</v>
      </c>
      <c r="C573" s="60">
        <v>4.0599657999999997E-2</v>
      </c>
      <c r="D573" s="11">
        <v>0.30299999999999999</v>
      </c>
      <c r="E573" s="11">
        <v>48.29</v>
      </c>
      <c r="F573" s="11">
        <v>0</v>
      </c>
      <c r="G573" s="11">
        <v>0</v>
      </c>
      <c r="H573" s="10">
        <v>1</v>
      </c>
      <c r="I573" s="11">
        <f t="shared" si="48"/>
        <v>0</v>
      </c>
      <c r="J573" s="11">
        <f t="shared" si="49"/>
        <v>0</v>
      </c>
      <c r="K573" s="11">
        <v>60</v>
      </c>
      <c r="L573" s="10">
        <f t="shared" si="50"/>
        <v>4.950407649170499E-2</v>
      </c>
      <c r="M573">
        <f t="shared" si="51"/>
        <v>61</v>
      </c>
      <c r="N573">
        <f t="shared" si="52"/>
        <v>0</v>
      </c>
      <c r="O573">
        <f t="shared" si="53"/>
        <v>0</v>
      </c>
    </row>
    <row r="574" spans="1:15">
      <c r="A574" s="10" t="s">
        <v>68</v>
      </c>
      <c r="B574" s="10">
        <v>1550</v>
      </c>
      <c r="C574" s="60">
        <v>0.25486066899999998</v>
      </c>
      <c r="D574" s="11">
        <v>0.57699999999999996</v>
      </c>
      <c r="E574" s="11">
        <v>48.29</v>
      </c>
      <c r="F574" s="11">
        <v>1.55</v>
      </c>
      <c r="G574" s="11">
        <v>0.15</v>
      </c>
      <c r="H574" s="10">
        <v>1</v>
      </c>
      <c r="I574" s="11">
        <f t="shared" si="48"/>
        <v>1.55</v>
      </c>
      <c r="J574" s="11">
        <f t="shared" si="49"/>
        <v>0.15</v>
      </c>
      <c r="K574" s="11">
        <v>580.70000000000005</v>
      </c>
      <c r="L574" s="10">
        <f t="shared" si="50"/>
        <v>0.59177224369731407</v>
      </c>
      <c r="M574">
        <f t="shared" si="51"/>
        <v>730</v>
      </c>
      <c r="N574">
        <f t="shared" si="52"/>
        <v>2</v>
      </c>
      <c r="O574">
        <f t="shared" si="53"/>
        <v>0.2</v>
      </c>
    </row>
    <row r="575" spans="1:15">
      <c r="A575" s="10" t="s">
        <v>68</v>
      </c>
      <c r="B575" s="10">
        <v>1100</v>
      </c>
      <c r="C575" s="60">
        <v>1.0694070000000001E-3</v>
      </c>
      <c r="D575" s="11">
        <v>0.34200000000000003</v>
      </c>
      <c r="E575" s="11">
        <v>48.29</v>
      </c>
      <c r="F575" s="11">
        <v>1.85</v>
      </c>
      <c r="G575" s="11">
        <v>0.22</v>
      </c>
      <c r="H575" s="10">
        <v>1</v>
      </c>
      <c r="I575" s="11">
        <f t="shared" si="48"/>
        <v>1.85</v>
      </c>
      <c r="J575" s="11">
        <f t="shared" si="49"/>
        <v>0.22</v>
      </c>
      <c r="K575" s="11">
        <v>0.5</v>
      </c>
      <c r="L575" s="10">
        <f t="shared" si="50"/>
        <v>1.4717874248550004E-3</v>
      </c>
      <c r="M575">
        <f t="shared" si="51"/>
        <v>2</v>
      </c>
      <c r="N575">
        <f t="shared" si="52"/>
        <v>0</v>
      </c>
      <c r="O575">
        <f t="shared" si="53"/>
        <v>0</v>
      </c>
    </row>
    <row r="576" spans="1:15">
      <c r="A576" s="10" t="s">
        <v>68</v>
      </c>
      <c r="B576" s="10">
        <v>1100</v>
      </c>
      <c r="C576" s="60">
        <v>5.8768502E-2</v>
      </c>
      <c r="D576" s="11">
        <v>0.34200000000000003</v>
      </c>
      <c r="E576" s="11">
        <v>48.29</v>
      </c>
      <c r="F576" s="11">
        <v>1.85</v>
      </c>
      <c r="G576" s="11">
        <v>0.22</v>
      </c>
      <c r="H576" s="10">
        <v>1</v>
      </c>
      <c r="I576" s="11">
        <f t="shared" si="48"/>
        <v>1.85</v>
      </c>
      <c r="J576" s="11">
        <f t="shared" si="49"/>
        <v>0.22</v>
      </c>
      <c r="K576" s="11">
        <v>26</v>
      </c>
      <c r="L576" s="10">
        <f t="shared" si="50"/>
        <v>8.0881032405030001E-2</v>
      </c>
      <c r="M576">
        <f t="shared" si="51"/>
        <v>100</v>
      </c>
      <c r="N576">
        <f t="shared" si="52"/>
        <v>0</v>
      </c>
      <c r="O576">
        <f t="shared" si="53"/>
        <v>0</v>
      </c>
    </row>
    <row r="577" spans="1:15">
      <c r="A577" s="10" t="s">
        <v>68</v>
      </c>
      <c r="B577" s="10">
        <v>1100</v>
      </c>
      <c r="C577" s="60">
        <v>0.19885631600000001</v>
      </c>
      <c r="D577" s="11">
        <v>0.34200000000000003</v>
      </c>
      <c r="E577" s="11">
        <v>48.29</v>
      </c>
      <c r="F577" s="11">
        <v>1.85</v>
      </c>
      <c r="G577" s="11">
        <v>0.22</v>
      </c>
      <c r="H577" s="10">
        <v>1</v>
      </c>
      <c r="I577" s="11">
        <f t="shared" si="48"/>
        <v>1.85</v>
      </c>
      <c r="J577" s="11">
        <f t="shared" si="49"/>
        <v>0.22</v>
      </c>
      <c r="K577" s="11">
        <v>87.8</v>
      </c>
      <c r="L577" s="10">
        <f t="shared" si="50"/>
        <v>0.27367898773974003</v>
      </c>
      <c r="M577">
        <f t="shared" si="51"/>
        <v>338</v>
      </c>
      <c r="N577">
        <f t="shared" si="52"/>
        <v>1</v>
      </c>
      <c r="O577">
        <f t="shared" si="53"/>
        <v>0.2</v>
      </c>
    </row>
    <row r="578" spans="1:15">
      <c r="A578" s="10" t="s">
        <v>68</v>
      </c>
      <c r="B578" s="10">
        <v>6460</v>
      </c>
      <c r="C578" s="60">
        <v>26.987669641</v>
      </c>
      <c r="D578" s="11">
        <v>0.30299999999999999</v>
      </c>
      <c r="E578" s="11">
        <v>48.29</v>
      </c>
      <c r="F578" s="11">
        <v>0</v>
      </c>
      <c r="G578" s="11">
        <v>0</v>
      </c>
      <c r="H578" s="10">
        <v>1</v>
      </c>
      <c r="I578" s="11">
        <f t="shared" si="48"/>
        <v>0</v>
      </c>
      <c r="J578" s="11">
        <f t="shared" si="49"/>
        <v>0</v>
      </c>
      <c r="K578" s="11">
        <v>10559.3</v>
      </c>
      <c r="L578" s="10">
        <f t="shared" si="50"/>
        <v>32.90667281583822</v>
      </c>
      <c r="M578">
        <f t="shared" si="51"/>
        <v>40590</v>
      </c>
      <c r="N578">
        <f t="shared" si="52"/>
        <v>0</v>
      </c>
      <c r="O578">
        <f t="shared" si="53"/>
        <v>0</v>
      </c>
    </row>
    <row r="579" spans="1:15">
      <c r="A579" s="10" t="s">
        <v>68</v>
      </c>
      <c r="B579" s="10">
        <v>6460</v>
      </c>
      <c r="C579" s="60">
        <v>14.294998249000001</v>
      </c>
      <c r="D579" s="11">
        <v>0.30299999999999999</v>
      </c>
      <c r="E579" s="11">
        <v>48.29</v>
      </c>
      <c r="F579" s="11">
        <v>0</v>
      </c>
      <c r="G579" s="11">
        <v>0</v>
      </c>
      <c r="H579" s="10">
        <v>1</v>
      </c>
      <c r="I579" s="11">
        <f t="shared" ref="I579:I642" si="54">F579</f>
        <v>0</v>
      </c>
      <c r="J579" s="11">
        <f t="shared" ref="J579:J642" si="55">G579</f>
        <v>0</v>
      </c>
      <c r="K579" s="11">
        <v>17103.099999999999</v>
      </c>
      <c r="L579" s="10">
        <f t="shared" ref="L579:L642" si="56">E579*D579*C579/12</f>
        <v>17.430213002466303</v>
      </c>
      <c r="M579">
        <f t="shared" ref="M579:M642" si="57">ROUND(E579*D579*C579*102.79,0)</f>
        <v>21500</v>
      </c>
      <c r="N579">
        <f t="shared" ref="N579:N642" si="58">ROUND(I579*M579*0.002205,0)</f>
        <v>0</v>
      </c>
      <c r="O579">
        <f t="shared" ref="O579:O642" si="59">ROUND(J579*M579*0.002205,1)</f>
        <v>0</v>
      </c>
    </row>
    <row r="580" spans="1:15">
      <c r="A580" s="10" t="s">
        <v>68</v>
      </c>
      <c r="B580" s="10">
        <v>4340</v>
      </c>
      <c r="C580" s="60">
        <v>1.548499804</v>
      </c>
      <c r="D580" s="11">
        <v>0.41299999999999998</v>
      </c>
      <c r="E580" s="11">
        <v>48.29</v>
      </c>
      <c r="F580" s="11">
        <v>0.7</v>
      </c>
      <c r="G580" s="11">
        <v>0.09</v>
      </c>
      <c r="H580" s="10">
        <v>1</v>
      </c>
      <c r="I580" s="11">
        <f t="shared" si="54"/>
        <v>0.7</v>
      </c>
      <c r="J580" s="11">
        <f t="shared" si="55"/>
        <v>0.09</v>
      </c>
      <c r="K580" s="11">
        <v>825.8</v>
      </c>
      <c r="L580" s="10">
        <f t="shared" si="56"/>
        <v>2.5735769946684228</v>
      </c>
      <c r="M580">
        <f t="shared" si="57"/>
        <v>3174</v>
      </c>
      <c r="N580">
        <f t="shared" si="58"/>
        <v>5</v>
      </c>
      <c r="O580">
        <f t="shared" si="59"/>
        <v>0.6</v>
      </c>
    </row>
    <row r="581" spans="1:15">
      <c r="A581" s="10" t="s">
        <v>68</v>
      </c>
      <c r="B581" s="10">
        <v>4340</v>
      </c>
      <c r="C581" s="60">
        <v>0.10216847799999999</v>
      </c>
      <c r="D581" s="11">
        <v>0.41299999999999998</v>
      </c>
      <c r="E581" s="11">
        <v>48.29</v>
      </c>
      <c r="F581" s="11">
        <v>0.7</v>
      </c>
      <c r="G581" s="11">
        <v>0.09</v>
      </c>
      <c r="H581" s="10">
        <v>1</v>
      </c>
      <c r="I581" s="11">
        <f t="shared" si="54"/>
        <v>0.7</v>
      </c>
      <c r="J581" s="11">
        <f t="shared" si="55"/>
        <v>0.09</v>
      </c>
      <c r="K581" s="11">
        <v>777</v>
      </c>
      <c r="L581" s="10">
        <f t="shared" si="56"/>
        <v>0.16980205220683831</v>
      </c>
      <c r="M581">
        <f t="shared" si="57"/>
        <v>209</v>
      </c>
      <c r="N581">
        <f t="shared" si="58"/>
        <v>0</v>
      </c>
      <c r="O581">
        <f t="shared" si="59"/>
        <v>0</v>
      </c>
    </row>
    <row r="582" spans="1:15">
      <c r="A582" s="10" t="s">
        <v>68</v>
      </c>
      <c r="B582" s="10">
        <v>6460</v>
      </c>
      <c r="C582" s="60">
        <v>0.62812154499999995</v>
      </c>
      <c r="D582" s="11">
        <v>0.30299999999999999</v>
      </c>
      <c r="E582" s="11">
        <v>48.29</v>
      </c>
      <c r="F582" s="11">
        <v>0</v>
      </c>
      <c r="G582" s="11">
        <v>0</v>
      </c>
      <c r="H582" s="10">
        <v>1</v>
      </c>
      <c r="I582" s="11">
        <f t="shared" si="54"/>
        <v>0</v>
      </c>
      <c r="J582" s="11">
        <f t="shared" si="55"/>
        <v>0</v>
      </c>
      <c r="K582" s="11">
        <v>245.8</v>
      </c>
      <c r="L582" s="10">
        <f t="shared" si="56"/>
        <v>0.76588273255326245</v>
      </c>
      <c r="M582">
        <f t="shared" si="57"/>
        <v>945</v>
      </c>
      <c r="N582">
        <f t="shared" si="58"/>
        <v>0</v>
      </c>
      <c r="O582">
        <f t="shared" si="59"/>
        <v>0</v>
      </c>
    </row>
    <row r="583" spans="1:15">
      <c r="A583" s="10" t="s">
        <v>68</v>
      </c>
      <c r="B583" s="10">
        <v>1100</v>
      </c>
      <c r="C583" s="60">
        <v>6.0918329999999996E-3</v>
      </c>
      <c r="D583" s="11">
        <v>0.34200000000000003</v>
      </c>
      <c r="E583" s="11">
        <v>48.29</v>
      </c>
      <c r="F583" s="11">
        <v>1.85</v>
      </c>
      <c r="G583" s="11">
        <v>0.22</v>
      </c>
      <c r="H583" s="10">
        <v>1</v>
      </c>
      <c r="I583" s="11">
        <f t="shared" si="54"/>
        <v>1.85</v>
      </c>
      <c r="J583" s="11">
        <f t="shared" si="55"/>
        <v>0.22</v>
      </c>
      <c r="K583" s="11">
        <v>2.7</v>
      </c>
      <c r="L583" s="10">
        <f t="shared" si="56"/>
        <v>8.383976543745E-3</v>
      </c>
      <c r="M583">
        <f t="shared" si="57"/>
        <v>10</v>
      </c>
      <c r="N583">
        <f t="shared" si="58"/>
        <v>0</v>
      </c>
      <c r="O583">
        <f t="shared" si="59"/>
        <v>0</v>
      </c>
    </row>
    <row r="584" spans="1:15">
      <c r="A584" s="10" t="s">
        <v>68</v>
      </c>
      <c r="B584" s="10">
        <v>4340</v>
      </c>
      <c r="C584" s="60">
        <v>4.0276055910000004</v>
      </c>
      <c r="D584" s="11">
        <v>0.309</v>
      </c>
      <c r="E584" s="11">
        <v>48.29</v>
      </c>
      <c r="F584" s="11">
        <v>0.7</v>
      </c>
      <c r="G584" s="11">
        <v>0.09</v>
      </c>
      <c r="H584" s="10">
        <v>1</v>
      </c>
      <c r="I584" s="11">
        <f t="shared" si="54"/>
        <v>0.7</v>
      </c>
      <c r="J584" s="11">
        <f t="shared" si="55"/>
        <v>0.09</v>
      </c>
      <c r="K584" s="11">
        <v>6726</v>
      </c>
      <c r="L584" s="10">
        <f t="shared" si="56"/>
        <v>5.0081966552267927</v>
      </c>
      <c r="M584">
        <f t="shared" si="57"/>
        <v>6178</v>
      </c>
      <c r="N584">
        <f t="shared" si="58"/>
        <v>10</v>
      </c>
      <c r="O584">
        <f t="shared" si="59"/>
        <v>1.2</v>
      </c>
    </row>
    <row r="585" spans="1:15">
      <c r="A585" s="10" t="s">
        <v>68</v>
      </c>
      <c r="B585" s="10">
        <v>4340</v>
      </c>
      <c r="C585" s="60">
        <v>6.4823842169999999</v>
      </c>
      <c r="D585" s="11">
        <v>0.41299999999999998</v>
      </c>
      <c r="E585" s="11">
        <v>48.29</v>
      </c>
      <c r="F585" s="11">
        <v>0.7</v>
      </c>
      <c r="G585" s="11">
        <v>0.09</v>
      </c>
      <c r="H585" s="10">
        <v>1</v>
      </c>
      <c r="I585" s="11">
        <f t="shared" si="54"/>
        <v>0.7</v>
      </c>
      <c r="J585" s="11">
        <f t="shared" si="55"/>
        <v>0.09</v>
      </c>
      <c r="K585" s="11">
        <v>3457.1</v>
      </c>
      <c r="L585" s="10">
        <f t="shared" si="56"/>
        <v>10.773598322956504</v>
      </c>
      <c r="M585">
        <f t="shared" si="57"/>
        <v>13289</v>
      </c>
      <c r="N585">
        <f t="shared" si="58"/>
        <v>21</v>
      </c>
      <c r="O585">
        <f t="shared" si="59"/>
        <v>2.6</v>
      </c>
    </row>
    <row r="586" spans="1:15">
      <c r="A586" s="10" t="s">
        <v>68</v>
      </c>
      <c r="B586" s="10">
        <v>4340</v>
      </c>
      <c r="C586" s="60">
        <v>0.13686187799999999</v>
      </c>
      <c r="D586" s="11">
        <v>0.41299999999999998</v>
      </c>
      <c r="E586" s="11">
        <v>48.29</v>
      </c>
      <c r="F586" s="11">
        <v>0.7</v>
      </c>
      <c r="G586" s="11">
        <v>0.09</v>
      </c>
      <c r="H586" s="10">
        <v>1</v>
      </c>
      <c r="I586" s="11">
        <f t="shared" si="54"/>
        <v>0.7</v>
      </c>
      <c r="J586" s="11">
        <f t="shared" si="55"/>
        <v>0.09</v>
      </c>
      <c r="K586" s="11">
        <v>73</v>
      </c>
      <c r="L586" s="10">
        <f t="shared" si="56"/>
        <v>0.22746181805000495</v>
      </c>
      <c r="M586">
        <f t="shared" si="57"/>
        <v>281</v>
      </c>
      <c r="N586">
        <f t="shared" si="58"/>
        <v>0</v>
      </c>
      <c r="O586">
        <f t="shared" si="59"/>
        <v>0.1</v>
      </c>
    </row>
    <row r="587" spans="1:15">
      <c r="A587" s="10" t="s">
        <v>68</v>
      </c>
      <c r="B587" s="10">
        <v>6460</v>
      </c>
      <c r="C587" s="60">
        <v>9.0467362999999995E-2</v>
      </c>
      <c r="D587" s="11">
        <v>0.30299999999999999</v>
      </c>
      <c r="E587" s="11">
        <v>48.29</v>
      </c>
      <c r="F587" s="11">
        <v>0</v>
      </c>
      <c r="G587" s="11">
        <v>0</v>
      </c>
      <c r="H587" s="10">
        <v>1</v>
      </c>
      <c r="I587" s="11">
        <f t="shared" si="54"/>
        <v>0</v>
      </c>
      <c r="J587" s="11">
        <f t="shared" si="55"/>
        <v>0</v>
      </c>
      <c r="K587" s="11">
        <v>108.2</v>
      </c>
      <c r="L587" s="10">
        <f t="shared" si="56"/>
        <v>0.11030889122156749</v>
      </c>
      <c r="M587">
        <f t="shared" si="57"/>
        <v>136</v>
      </c>
      <c r="N587">
        <f t="shared" si="58"/>
        <v>0</v>
      </c>
      <c r="O587">
        <f t="shared" si="59"/>
        <v>0</v>
      </c>
    </row>
    <row r="588" spans="1:15">
      <c r="A588" s="10" t="s">
        <v>68</v>
      </c>
      <c r="B588" s="10">
        <v>6210</v>
      </c>
      <c r="C588" s="60">
        <v>2.9969207560000002</v>
      </c>
      <c r="D588" s="11">
        <v>0.30299999999999999</v>
      </c>
      <c r="E588" s="11">
        <v>48.29</v>
      </c>
      <c r="F588" s="11">
        <v>0</v>
      </c>
      <c r="G588" s="11">
        <v>0</v>
      </c>
      <c r="H588" s="10">
        <v>1</v>
      </c>
      <c r="I588" s="11">
        <f t="shared" si="54"/>
        <v>0</v>
      </c>
      <c r="J588" s="11">
        <f t="shared" si="55"/>
        <v>0</v>
      </c>
      <c r="K588" s="11">
        <v>14187</v>
      </c>
      <c r="L588" s="10">
        <f t="shared" si="56"/>
        <v>3.6542129085078101</v>
      </c>
      <c r="M588">
        <f t="shared" si="57"/>
        <v>4507</v>
      </c>
      <c r="N588">
        <f t="shared" si="58"/>
        <v>0</v>
      </c>
      <c r="O588">
        <f t="shared" si="59"/>
        <v>0</v>
      </c>
    </row>
    <row r="589" spans="1:15">
      <c r="A589" s="10" t="s">
        <v>68</v>
      </c>
      <c r="B589" s="10">
        <v>1100</v>
      </c>
      <c r="C589" s="60">
        <v>3.2433003880000002</v>
      </c>
      <c r="D589" s="11">
        <v>0.34200000000000003</v>
      </c>
      <c r="E589" s="11">
        <v>48.29</v>
      </c>
      <c r="F589" s="11">
        <v>1.85</v>
      </c>
      <c r="G589" s="11">
        <v>0.22</v>
      </c>
      <c r="H589" s="10">
        <v>1</v>
      </c>
      <c r="I589" s="11">
        <f t="shared" si="54"/>
        <v>1.85</v>
      </c>
      <c r="J589" s="11">
        <f t="shared" si="55"/>
        <v>0.22</v>
      </c>
      <c r="K589" s="11">
        <v>1432.3</v>
      </c>
      <c r="L589" s="10">
        <f t="shared" si="56"/>
        <v>4.4636408084908208</v>
      </c>
      <c r="M589">
        <f t="shared" si="57"/>
        <v>5506</v>
      </c>
      <c r="N589">
        <f t="shared" si="58"/>
        <v>22</v>
      </c>
      <c r="O589">
        <f t="shared" si="59"/>
        <v>2.7</v>
      </c>
    </row>
    <row r="590" spans="1:15">
      <c r="A590" s="10" t="s">
        <v>68</v>
      </c>
      <c r="B590" s="10">
        <v>4340</v>
      </c>
      <c r="C590" s="60">
        <v>1.3878454570000001</v>
      </c>
      <c r="D590" s="11">
        <v>0.41299999999999998</v>
      </c>
      <c r="E590" s="11">
        <v>48.29</v>
      </c>
      <c r="F590" s="11">
        <v>0.7</v>
      </c>
      <c r="G590" s="11">
        <v>0.09</v>
      </c>
      <c r="H590" s="10">
        <v>1</v>
      </c>
      <c r="I590" s="11">
        <f t="shared" si="54"/>
        <v>0.7</v>
      </c>
      <c r="J590" s="11">
        <f t="shared" si="55"/>
        <v>0.09</v>
      </c>
      <c r="K590" s="11">
        <v>740.1</v>
      </c>
      <c r="L590" s="10">
        <f t="shared" si="56"/>
        <v>2.3065725491627407</v>
      </c>
      <c r="M590">
        <f t="shared" si="57"/>
        <v>2845</v>
      </c>
      <c r="N590">
        <f t="shared" si="58"/>
        <v>4</v>
      </c>
      <c r="O590">
        <f t="shared" si="59"/>
        <v>0.6</v>
      </c>
    </row>
    <row r="591" spans="1:15">
      <c r="A591" s="10" t="s">
        <v>68</v>
      </c>
      <c r="B591" s="10">
        <v>4340</v>
      </c>
      <c r="C591" s="60">
        <v>1.0209193E-2</v>
      </c>
      <c r="D591" s="11">
        <v>0.41299999999999998</v>
      </c>
      <c r="E591" s="11">
        <v>48.29</v>
      </c>
      <c r="F591" s="11">
        <v>0.7</v>
      </c>
      <c r="G591" s="11">
        <v>0.09</v>
      </c>
      <c r="H591" s="10">
        <v>1</v>
      </c>
      <c r="I591" s="11">
        <f t="shared" si="54"/>
        <v>0.7</v>
      </c>
      <c r="J591" s="11">
        <f t="shared" si="55"/>
        <v>0.09</v>
      </c>
      <c r="K591" s="11">
        <v>5.4</v>
      </c>
      <c r="L591" s="10">
        <f t="shared" si="56"/>
        <v>1.6967483089800832E-2</v>
      </c>
      <c r="M591">
        <f t="shared" si="57"/>
        <v>21</v>
      </c>
      <c r="N591">
        <f t="shared" si="58"/>
        <v>0</v>
      </c>
      <c r="O591">
        <f t="shared" si="59"/>
        <v>0</v>
      </c>
    </row>
    <row r="592" spans="1:15">
      <c r="A592" s="10" t="s">
        <v>68</v>
      </c>
      <c r="B592" s="10">
        <v>4340</v>
      </c>
      <c r="C592" s="60">
        <v>0.10316243899999999</v>
      </c>
      <c r="D592" s="11">
        <v>0.41299999999999998</v>
      </c>
      <c r="E592" s="11">
        <v>48.29</v>
      </c>
      <c r="F592" s="11">
        <v>0.7</v>
      </c>
      <c r="G592" s="11">
        <v>0.09</v>
      </c>
      <c r="H592" s="10">
        <v>1</v>
      </c>
      <c r="I592" s="11">
        <f t="shared" si="54"/>
        <v>0.7</v>
      </c>
      <c r="J592" s="11">
        <f t="shared" si="55"/>
        <v>0.09</v>
      </c>
      <c r="K592" s="11">
        <v>55</v>
      </c>
      <c r="L592" s="10">
        <f t="shared" si="56"/>
        <v>0.17145399633791913</v>
      </c>
      <c r="M592">
        <f t="shared" si="57"/>
        <v>211</v>
      </c>
      <c r="N592">
        <f t="shared" si="58"/>
        <v>0</v>
      </c>
      <c r="O592">
        <f t="shared" si="59"/>
        <v>0</v>
      </c>
    </row>
    <row r="593" spans="1:15">
      <c r="A593" s="10" t="s">
        <v>68</v>
      </c>
      <c r="B593" s="10">
        <v>6210</v>
      </c>
      <c r="C593" s="60">
        <v>0.291463003</v>
      </c>
      <c r="D593" s="11">
        <v>0.30299999999999999</v>
      </c>
      <c r="E593" s="11">
        <v>48.29</v>
      </c>
      <c r="F593" s="11">
        <v>0</v>
      </c>
      <c r="G593" s="11">
        <v>0</v>
      </c>
      <c r="H593" s="10">
        <v>1</v>
      </c>
      <c r="I593" s="11">
        <f t="shared" si="54"/>
        <v>0</v>
      </c>
      <c r="J593" s="11">
        <f t="shared" si="55"/>
        <v>0</v>
      </c>
      <c r="K593" s="11">
        <v>114</v>
      </c>
      <c r="L593" s="10">
        <f t="shared" si="56"/>
        <v>0.35538739747546749</v>
      </c>
      <c r="M593">
        <f t="shared" si="57"/>
        <v>438</v>
      </c>
      <c r="N593">
        <f t="shared" si="58"/>
        <v>0</v>
      </c>
      <c r="O593">
        <f t="shared" si="59"/>
        <v>0</v>
      </c>
    </row>
    <row r="594" spans="1:15">
      <c r="A594" s="10" t="s">
        <v>68</v>
      </c>
      <c r="B594" s="10">
        <v>6430</v>
      </c>
      <c r="C594" s="60">
        <v>0.25419818599999999</v>
      </c>
      <c r="D594" s="11">
        <v>0.30299999999999999</v>
      </c>
      <c r="E594" s="11">
        <v>48.29</v>
      </c>
      <c r="F594" s="11">
        <v>0</v>
      </c>
      <c r="G594" s="11">
        <v>0</v>
      </c>
      <c r="H594" s="10">
        <v>1</v>
      </c>
      <c r="I594" s="11">
        <f t="shared" si="54"/>
        <v>0</v>
      </c>
      <c r="J594" s="11">
        <f t="shared" si="55"/>
        <v>0</v>
      </c>
      <c r="K594" s="11">
        <v>99.5</v>
      </c>
      <c r="L594" s="10">
        <f t="shared" si="56"/>
        <v>0.30994956764898496</v>
      </c>
      <c r="M594">
        <f t="shared" si="57"/>
        <v>382</v>
      </c>
      <c r="N594">
        <f t="shared" si="58"/>
        <v>0</v>
      </c>
      <c r="O594">
        <f t="shared" si="59"/>
        <v>0</v>
      </c>
    </row>
    <row r="595" spans="1:15">
      <c r="A595" s="10" t="s">
        <v>68</v>
      </c>
      <c r="B595" s="10">
        <v>6210</v>
      </c>
      <c r="C595" s="60">
        <v>1.484870694</v>
      </c>
      <c r="D595" s="11">
        <v>0.30299999999999999</v>
      </c>
      <c r="E595" s="11">
        <v>48.29</v>
      </c>
      <c r="F595" s="11">
        <v>0</v>
      </c>
      <c r="G595" s="11">
        <v>0</v>
      </c>
      <c r="H595" s="10">
        <v>1</v>
      </c>
      <c r="I595" s="11">
        <f t="shared" si="54"/>
        <v>0</v>
      </c>
      <c r="J595" s="11">
        <f t="shared" si="55"/>
        <v>0</v>
      </c>
      <c r="K595" s="11">
        <v>581</v>
      </c>
      <c r="L595" s="10">
        <f t="shared" si="56"/>
        <v>1.810536246784815</v>
      </c>
      <c r="M595">
        <f t="shared" si="57"/>
        <v>2233</v>
      </c>
      <c r="N595">
        <f t="shared" si="58"/>
        <v>0</v>
      </c>
      <c r="O595">
        <f t="shared" si="59"/>
        <v>0</v>
      </c>
    </row>
    <row r="596" spans="1:15">
      <c r="A596" s="10" t="s">
        <v>68</v>
      </c>
      <c r="B596" s="10">
        <v>4110</v>
      </c>
      <c r="C596" s="60">
        <v>5.4554626000000002E-2</v>
      </c>
      <c r="D596" s="11">
        <v>0.41299999999999998</v>
      </c>
      <c r="E596" s="11">
        <v>48.29</v>
      </c>
      <c r="F596" s="11">
        <v>0.7</v>
      </c>
      <c r="G596" s="11">
        <v>0.09</v>
      </c>
      <c r="H596" s="10">
        <v>1</v>
      </c>
      <c r="I596" s="11">
        <f t="shared" si="54"/>
        <v>0.7</v>
      </c>
      <c r="J596" s="11">
        <f t="shared" si="55"/>
        <v>0.09</v>
      </c>
      <c r="K596" s="11">
        <v>29.1</v>
      </c>
      <c r="L596" s="10">
        <f t="shared" si="56"/>
        <v>9.0668742781668324E-2</v>
      </c>
      <c r="M596">
        <f t="shared" si="57"/>
        <v>112</v>
      </c>
      <c r="N596">
        <f t="shared" si="58"/>
        <v>0</v>
      </c>
      <c r="O596">
        <f t="shared" si="59"/>
        <v>0</v>
      </c>
    </row>
    <row r="597" spans="1:15">
      <c r="A597" s="10" t="s">
        <v>68</v>
      </c>
      <c r="B597" s="10">
        <v>1100</v>
      </c>
      <c r="C597" s="60">
        <v>0.124483868</v>
      </c>
      <c r="D597" s="11">
        <v>0.34200000000000003</v>
      </c>
      <c r="E597" s="11">
        <v>48.29</v>
      </c>
      <c r="F597" s="11">
        <v>1.85</v>
      </c>
      <c r="G597" s="11">
        <v>0.22</v>
      </c>
      <c r="H597" s="10">
        <v>1</v>
      </c>
      <c r="I597" s="11">
        <f t="shared" si="54"/>
        <v>1.85</v>
      </c>
      <c r="J597" s="11">
        <f t="shared" si="55"/>
        <v>0.22</v>
      </c>
      <c r="K597" s="11">
        <v>55</v>
      </c>
      <c r="L597" s="10">
        <f t="shared" si="56"/>
        <v>0.17132279059302</v>
      </c>
      <c r="M597">
        <f t="shared" si="57"/>
        <v>211</v>
      </c>
      <c r="N597">
        <f t="shared" si="58"/>
        <v>1</v>
      </c>
      <c r="O597">
        <f t="shared" si="59"/>
        <v>0.1</v>
      </c>
    </row>
    <row r="598" spans="1:15">
      <c r="A598" s="10" t="s">
        <v>68</v>
      </c>
      <c r="B598" s="10">
        <v>3100</v>
      </c>
      <c r="C598" s="60">
        <v>3.58208298</v>
      </c>
      <c r="D598" s="11">
        <v>0.41099999999999998</v>
      </c>
      <c r="E598" s="11">
        <v>48.29</v>
      </c>
      <c r="F598" s="11">
        <v>1.2</v>
      </c>
      <c r="G598" s="11">
        <v>6.4000000000000001E-2</v>
      </c>
      <c r="H598" s="10">
        <v>1</v>
      </c>
      <c r="I598" s="11">
        <f t="shared" si="54"/>
        <v>1.2</v>
      </c>
      <c r="J598" s="11">
        <f t="shared" si="55"/>
        <v>6.4000000000000001E-2</v>
      </c>
      <c r="K598" s="11">
        <v>1901.1</v>
      </c>
      <c r="L598" s="10">
        <f t="shared" si="56"/>
        <v>5.9245234583188493</v>
      </c>
      <c r="M598">
        <f t="shared" si="57"/>
        <v>7308</v>
      </c>
      <c r="N598">
        <f t="shared" si="58"/>
        <v>19</v>
      </c>
      <c r="O598">
        <f t="shared" si="59"/>
        <v>1</v>
      </c>
    </row>
    <row r="599" spans="1:15">
      <c r="A599" s="10" t="s">
        <v>68</v>
      </c>
      <c r="B599" s="10">
        <v>1920</v>
      </c>
      <c r="C599" s="60">
        <v>0.120797803</v>
      </c>
      <c r="D599" s="11">
        <v>0.193</v>
      </c>
      <c r="E599" s="11">
        <v>48.29</v>
      </c>
      <c r="F599" s="11">
        <v>1.2</v>
      </c>
      <c r="G599" s="11">
        <v>7.5999999999999998E-2</v>
      </c>
      <c r="H599" s="10">
        <v>1</v>
      </c>
      <c r="I599" s="11">
        <f t="shared" si="54"/>
        <v>1.2</v>
      </c>
      <c r="J599" s="11">
        <f t="shared" si="55"/>
        <v>7.5999999999999998E-2</v>
      </c>
      <c r="K599" s="11">
        <v>30.1</v>
      </c>
      <c r="L599" s="10">
        <f t="shared" si="56"/>
        <v>9.3819325002159157E-2</v>
      </c>
      <c r="M599">
        <f t="shared" si="57"/>
        <v>116</v>
      </c>
      <c r="N599">
        <f t="shared" si="58"/>
        <v>0</v>
      </c>
      <c r="O599">
        <f t="shared" si="59"/>
        <v>0</v>
      </c>
    </row>
    <row r="600" spans="1:15">
      <c r="A600" s="10" t="s">
        <v>68</v>
      </c>
      <c r="B600" s="10">
        <v>6410</v>
      </c>
      <c r="C600" s="60">
        <v>4.0451084609999999</v>
      </c>
      <c r="D600" s="11">
        <v>0.30299999999999999</v>
      </c>
      <c r="E600" s="11">
        <v>48.29</v>
      </c>
      <c r="F600" s="11">
        <v>0</v>
      </c>
      <c r="G600" s="11">
        <v>0</v>
      </c>
      <c r="H600" s="10">
        <v>1</v>
      </c>
      <c r="I600" s="11">
        <f t="shared" si="54"/>
        <v>0</v>
      </c>
      <c r="J600" s="11">
        <f t="shared" si="55"/>
        <v>0</v>
      </c>
      <c r="K600" s="11">
        <v>4839.7</v>
      </c>
      <c r="L600" s="10">
        <f t="shared" si="56"/>
        <v>4.9322917614376722</v>
      </c>
      <c r="M600">
        <f t="shared" si="57"/>
        <v>6084</v>
      </c>
      <c r="N600">
        <f t="shared" si="58"/>
        <v>0</v>
      </c>
      <c r="O600">
        <f t="shared" si="59"/>
        <v>0</v>
      </c>
    </row>
    <row r="601" spans="1:15">
      <c r="A601" s="10" t="s">
        <v>68</v>
      </c>
      <c r="B601" s="10">
        <v>4340</v>
      </c>
      <c r="C601" s="60">
        <v>2.2280251249999998</v>
      </c>
      <c r="D601" s="11">
        <v>0.41299999999999998</v>
      </c>
      <c r="E601" s="11">
        <v>48.29</v>
      </c>
      <c r="F601" s="11">
        <v>0.7</v>
      </c>
      <c r="G601" s="11">
        <v>0.09</v>
      </c>
      <c r="H601" s="10">
        <v>1</v>
      </c>
      <c r="I601" s="11">
        <f t="shared" si="54"/>
        <v>0.7</v>
      </c>
      <c r="J601" s="11">
        <f t="shared" si="55"/>
        <v>0.09</v>
      </c>
      <c r="K601" s="11">
        <v>7002.7</v>
      </c>
      <c r="L601" s="10">
        <f t="shared" si="56"/>
        <v>3.7029350539351036</v>
      </c>
      <c r="M601">
        <f t="shared" si="57"/>
        <v>4567</v>
      </c>
      <c r="N601">
        <f t="shared" si="58"/>
        <v>7</v>
      </c>
      <c r="O601">
        <f t="shared" si="59"/>
        <v>0.9</v>
      </c>
    </row>
    <row r="602" spans="1:15">
      <c r="A602" s="10" t="s">
        <v>68</v>
      </c>
      <c r="B602" s="10">
        <v>1920</v>
      </c>
      <c r="C602" s="60">
        <v>1.0332717999999999E-2</v>
      </c>
      <c r="D602" s="11">
        <v>0.27600000000000002</v>
      </c>
      <c r="E602" s="11">
        <v>48.29</v>
      </c>
      <c r="F602" s="11">
        <v>1.2</v>
      </c>
      <c r="G602" s="11">
        <v>7.5999999999999998E-2</v>
      </c>
      <c r="H602" s="10">
        <v>1</v>
      </c>
      <c r="I602" s="11">
        <f t="shared" si="54"/>
        <v>1.2</v>
      </c>
      <c r="J602" s="11">
        <f t="shared" si="55"/>
        <v>7.5999999999999998E-2</v>
      </c>
      <c r="K602" s="11">
        <v>3.7</v>
      </c>
      <c r="L602" s="10">
        <f t="shared" si="56"/>
        <v>1.1476239901060002E-2</v>
      </c>
      <c r="M602">
        <f t="shared" si="57"/>
        <v>14</v>
      </c>
      <c r="N602">
        <f t="shared" si="58"/>
        <v>0</v>
      </c>
      <c r="O602">
        <f t="shared" si="59"/>
        <v>0</v>
      </c>
    </row>
    <row r="603" spans="1:15">
      <c r="A603" s="10" t="s">
        <v>68</v>
      </c>
      <c r="B603" s="10">
        <v>3100</v>
      </c>
      <c r="C603" s="60">
        <v>54.903609789000001</v>
      </c>
      <c r="D603" s="11">
        <v>0.3</v>
      </c>
      <c r="E603" s="11">
        <v>48.29</v>
      </c>
      <c r="F603" s="11">
        <v>1.2</v>
      </c>
      <c r="G603" s="11">
        <v>6.4000000000000001E-2</v>
      </c>
      <c r="H603" s="10">
        <v>1</v>
      </c>
      <c r="I603" s="11">
        <f t="shared" si="54"/>
        <v>1.2</v>
      </c>
      <c r="J603" s="11">
        <f t="shared" si="55"/>
        <v>6.4000000000000001E-2</v>
      </c>
      <c r="K603" s="11">
        <v>82898.3</v>
      </c>
      <c r="L603" s="10">
        <f t="shared" si="56"/>
        <v>66.282382917770249</v>
      </c>
      <c r="M603">
        <f t="shared" si="57"/>
        <v>81758</v>
      </c>
      <c r="N603">
        <f t="shared" si="58"/>
        <v>216</v>
      </c>
      <c r="O603">
        <f t="shared" si="59"/>
        <v>11.5</v>
      </c>
    </row>
    <row r="604" spans="1:15">
      <c r="A604" s="10" t="s">
        <v>68</v>
      </c>
      <c r="B604" s="10">
        <v>4340</v>
      </c>
      <c r="C604" s="60">
        <v>1.5743976E-2</v>
      </c>
      <c r="D604" s="11">
        <v>0.41299999999999998</v>
      </c>
      <c r="E604" s="11">
        <v>48.29</v>
      </c>
      <c r="F604" s="11">
        <v>0.7</v>
      </c>
      <c r="G604" s="11">
        <v>0.09</v>
      </c>
      <c r="H604" s="10">
        <v>1</v>
      </c>
      <c r="I604" s="11">
        <f t="shared" si="54"/>
        <v>0.7</v>
      </c>
      <c r="J604" s="11">
        <f t="shared" si="55"/>
        <v>0.09</v>
      </c>
      <c r="K604" s="11">
        <v>88.4</v>
      </c>
      <c r="L604" s="10">
        <f t="shared" si="56"/>
        <v>2.6166186352459996E-2</v>
      </c>
      <c r="M604">
        <f t="shared" si="57"/>
        <v>32</v>
      </c>
      <c r="N604">
        <f t="shared" si="58"/>
        <v>0</v>
      </c>
      <c r="O604">
        <f t="shared" si="59"/>
        <v>0</v>
      </c>
    </row>
    <row r="605" spans="1:15">
      <c r="A605" s="10" t="s">
        <v>68</v>
      </c>
      <c r="B605" s="10">
        <v>6170</v>
      </c>
      <c r="C605" s="60">
        <v>3.4714648000000001E-2</v>
      </c>
      <c r="D605" s="11">
        <v>0.30299999999999999</v>
      </c>
      <c r="E605" s="11">
        <v>48.29</v>
      </c>
      <c r="F605" s="11">
        <v>0</v>
      </c>
      <c r="G605" s="11">
        <v>0</v>
      </c>
      <c r="H605" s="10">
        <v>1</v>
      </c>
      <c r="I605" s="11">
        <f t="shared" si="54"/>
        <v>0</v>
      </c>
      <c r="J605" s="11">
        <f t="shared" si="55"/>
        <v>0</v>
      </c>
      <c r="K605" s="11">
        <v>1752.4</v>
      </c>
      <c r="L605" s="10">
        <f t="shared" si="56"/>
        <v>4.2328351385980005E-2</v>
      </c>
      <c r="M605">
        <f t="shared" si="57"/>
        <v>52</v>
      </c>
      <c r="N605">
        <f t="shared" si="58"/>
        <v>0</v>
      </c>
      <c r="O605">
        <f t="shared" si="59"/>
        <v>0</v>
      </c>
    </row>
    <row r="606" spans="1:15">
      <c r="A606" s="10" t="s">
        <v>68</v>
      </c>
      <c r="B606" s="10">
        <v>6460</v>
      </c>
      <c r="C606" s="60">
        <v>0.16130244699999999</v>
      </c>
      <c r="D606" s="11">
        <v>0.30299999999999999</v>
      </c>
      <c r="E606" s="11">
        <v>48.29</v>
      </c>
      <c r="F606" s="11">
        <v>0</v>
      </c>
      <c r="G606" s="11">
        <v>0</v>
      </c>
      <c r="H606" s="10">
        <v>1</v>
      </c>
      <c r="I606" s="11">
        <f t="shared" si="54"/>
        <v>0</v>
      </c>
      <c r="J606" s="11">
        <f t="shared" si="55"/>
        <v>0</v>
      </c>
      <c r="K606" s="11">
        <v>63.1</v>
      </c>
      <c r="L606" s="10">
        <f t="shared" si="56"/>
        <v>0.1966797029321575</v>
      </c>
      <c r="M606">
        <f t="shared" si="57"/>
        <v>243</v>
      </c>
      <c r="N606">
        <f t="shared" si="58"/>
        <v>0</v>
      </c>
      <c r="O606">
        <f t="shared" si="59"/>
        <v>0</v>
      </c>
    </row>
    <row r="607" spans="1:15">
      <c r="A607" s="10" t="s">
        <v>68</v>
      </c>
      <c r="B607" s="10">
        <v>6410</v>
      </c>
      <c r="C607" s="60">
        <v>9.6356275000000005E-2</v>
      </c>
      <c r="D607" s="11">
        <v>0.30299999999999999</v>
      </c>
      <c r="E607" s="11">
        <v>48.29</v>
      </c>
      <c r="F607" s="11">
        <v>0</v>
      </c>
      <c r="G607" s="11">
        <v>0</v>
      </c>
      <c r="H607" s="10">
        <v>1</v>
      </c>
      <c r="I607" s="11">
        <f t="shared" si="54"/>
        <v>0</v>
      </c>
      <c r="J607" s="11">
        <f t="shared" si="55"/>
        <v>0</v>
      </c>
      <c r="K607" s="11">
        <v>37.700000000000003</v>
      </c>
      <c r="L607" s="10">
        <f t="shared" si="56"/>
        <v>0.1174893741236875</v>
      </c>
      <c r="M607">
        <f t="shared" si="57"/>
        <v>145</v>
      </c>
      <c r="N607">
        <f t="shared" si="58"/>
        <v>0</v>
      </c>
      <c r="O607">
        <f t="shared" si="59"/>
        <v>0</v>
      </c>
    </row>
    <row r="608" spans="1:15">
      <c r="A608" s="10" t="s">
        <v>68</v>
      </c>
      <c r="B608" s="10">
        <v>3200</v>
      </c>
      <c r="C608" s="60">
        <v>3.800875E-3</v>
      </c>
      <c r="D608" s="11">
        <v>0.4</v>
      </c>
      <c r="E608" s="11">
        <v>48.29</v>
      </c>
      <c r="F608" s="11">
        <v>1.2</v>
      </c>
      <c r="G608" s="11">
        <v>6.4000000000000001E-2</v>
      </c>
      <c r="H608" s="10">
        <v>1</v>
      </c>
      <c r="I608" s="11">
        <f t="shared" si="54"/>
        <v>1.2</v>
      </c>
      <c r="J608" s="11">
        <f t="shared" si="55"/>
        <v>6.4000000000000001E-2</v>
      </c>
      <c r="K608" s="11">
        <v>2</v>
      </c>
      <c r="L608" s="10">
        <f t="shared" si="56"/>
        <v>6.1181417916666677E-3</v>
      </c>
      <c r="M608">
        <f t="shared" si="57"/>
        <v>8</v>
      </c>
      <c r="N608">
        <f t="shared" si="58"/>
        <v>0</v>
      </c>
      <c r="O608">
        <f t="shared" si="59"/>
        <v>0</v>
      </c>
    </row>
    <row r="609" spans="1:15">
      <c r="A609" s="10" t="s">
        <v>68</v>
      </c>
      <c r="B609" s="10">
        <v>6410</v>
      </c>
      <c r="C609" s="60">
        <v>13.313260326</v>
      </c>
      <c r="D609" s="11">
        <v>0.30299999999999999</v>
      </c>
      <c r="E609" s="11">
        <v>48.29</v>
      </c>
      <c r="F609" s="11">
        <v>0</v>
      </c>
      <c r="G609" s="11">
        <v>0</v>
      </c>
      <c r="H609" s="10">
        <v>1</v>
      </c>
      <c r="I609" s="11">
        <f t="shared" si="54"/>
        <v>0</v>
      </c>
      <c r="J609" s="11">
        <f t="shared" si="55"/>
        <v>0</v>
      </c>
      <c r="K609" s="11">
        <v>5223.8999999999996</v>
      </c>
      <c r="L609" s="10">
        <f t="shared" si="56"/>
        <v>16.233157863849133</v>
      </c>
      <c r="M609">
        <f t="shared" si="57"/>
        <v>20023</v>
      </c>
      <c r="N609">
        <f t="shared" si="58"/>
        <v>0</v>
      </c>
      <c r="O609">
        <f t="shared" si="59"/>
        <v>0</v>
      </c>
    </row>
    <row r="610" spans="1:15">
      <c r="A610" s="10" t="s">
        <v>68</v>
      </c>
      <c r="B610" s="10">
        <v>6410</v>
      </c>
      <c r="C610" s="60">
        <v>6.2276273E-2</v>
      </c>
      <c r="D610" s="11">
        <v>0.30299999999999999</v>
      </c>
      <c r="E610" s="11">
        <v>48.29</v>
      </c>
      <c r="F610" s="11">
        <v>0</v>
      </c>
      <c r="G610" s="11">
        <v>0</v>
      </c>
      <c r="H610" s="10">
        <v>1</v>
      </c>
      <c r="I610" s="11">
        <f t="shared" si="54"/>
        <v>0</v>
      </c>
      <c r="J610" s="11">
        <f t="shared" si="55"/>
        <v>0</v>
      </c>
      <c r="K610" s="11">
        <v>24.4</v>
      </c>
      <c r="L610" s="10">
        <f t="shared" si="56"/>
        <v>7.5934860885042491E-2</v>
      </c>
      <c r="M610">
        <f t="shared" si="57"/>
        <v>94</v>
      </c>
      <c r="N610">
        <f t="shared" si="58"/>
        <v>0</v>
      </c>
      <c r="O610">
        <f t="shared" si="59"/>
        <v>0</v>
      </c>
    </row>
    <row r="611" spans="1:15">
      <c r="A611" s="10" t="s">
        <v>68</v>
      </c>
      <c r="B611" s="10">
        <v>4110</v>
      </c>
      <c r="C611" s="60">
        <v>15.532929924999999</v>
      </c>
      <c r="D611" s="11">
        <v>0.309</v>
      </c>
      <c r="E611" s="11">
        <v>48.29</v>
      </c>
      <c r="F611" s="11">
        <v>0.7</v>
      </c>
      <c r="G611" s="11">
        <v>0.09</v>
      </c>
      <c r="H611" s="10">
        <v>1</v>
      </c>
      <c r="I611" s="11">
        <f t="shared" si="54"/>
        <v>0.7</v>
      </c>
      <c r="J611" s="11">
        <f t="shared" si="55"/>
        <v>0.09</v>
      </c>
      <c r="K611" s="11">
        <v>23402.1</v>
      </c>
      <c r="L611" s="10">
        <f t="shared" si="56"/>
        <v>19.314693541514938</v>
      </c>
      <c r="M611">
        <f t="shared" si="57"/>
        <v>23824</v>
      </c>
      <c r="N611">
        <f t="shared" si="58"/>
        <v>37</v>
      </c>
      <c r="O611">
        <f t="shared" si="59"/>
        <v>4.7</v>
      </c>
    </row>
    <row r="612" spans="1:15">
      <c r="A612" s="10" t="s">
        <v>68</v>
      </c>
      <c r="B612" s="10">
        <v>6210</v>
      </c>
      <c r="C612" s="60">
        <v>8.8991450000000007E-3</v>
      </c>
      <c r="D612" s="11">
        <v>0.30299999999999999</v>
      </c>
      <c r="E612" s="11">
        <v>48.29</v>
      </c>
      <c r="F612" s="11">
        <v>0</v>
      </c>
      <c r="G612" s="11">
        <v>0</v>
      </c>
      <c r="H612" s="10">
        <v>1</v>
      </c>
      <c r="I612" s="11">
        <f t="shared" si="54"/>
        <v>0</v>
      </c>
      <c r="J612" s="11">
        <f t="shared" si="55"/>
        <v>0</v>
      </c>
      <c r="K612" s="11">
        <v>3.5</v>
      </c>
      <c r="L612" s="10">
        <f t="shared" si="56"/>
        <v>1.0850927729262501E-2</v>
      </c>
      <c r="M612">
        <f t="shared" si="57"/>
        <v>13</v>
      </c>
      <c r="N612">
        <f t="shared" si="58"/>
        <v>0</v>
      </c>
      <c r="O612">
        <f t="shared" si="59"/>
        <v>0</v>
      </c>
    </row>
    <row r="613" spans="1:15">
      <c r="A613" s="10" t="s">
        <v>68</v>
      </c>
      <c r="B613" s="10">
        <v>4340</v>
      </c>
      <c r="C613" s="60">
        <v>1.4548792180000001</v>
      </c>
      <c r="D613" s="11">
        <v>0.41299999999999998</v>
      </c>
      <c r="E613" s="11">
        <v>48.29</v>
      </c>
      <c r="F613" s="11">
        <v>0.7</v>
      </c>
      <c r="G613" s="11">
        <v>0.09</v>
      </c>
      <c r="H613" s="10">
        <v>1</v>
      </c>
      <c r="I613" s="11">
        <f t="shared" si="54"/>
        <v>0.7</v>
      </c>
      <c r="J613" s="11">
        <f t="shared" si="55"/>
        <v>0.09</v>
      </c>
      <c r="K613" s="11">
        <v>4041.2</v>
      </c>
      <c r="L613" s="10">
        <f t="shared" si="56"/>
        <v>2.4179813751309882</v>
      </c>
      <c r="M613">
        <f t="shared" si="57"/>
        <v>2983</v>
      </c>
      <c r="N613">
        <f t="shared" si="58"/>
        <v>5</v>
      </c>
      <c r="O613">
        <f t="shared" si="59"/>
        <v>0.6</v>
      </c>
    </row>
    <row r="614" spans="1:15">
      <c r="A614" s="10" t="s">
        <v>68</v>
      </c>
      <c r="B614" s="10">
        <v>6410</v>
      </c>
      <c r="C614" s="60">
        <v>1.6196030000000001E-3</v>
      </c>
      <c r="D614" s="11">
        <v>0.30299999999999999</v>
      </c>
      <c r="E614" s="11">
        <v>48.29</v>
      </c>
      <c r="F614" s="11">
        <v>0</v>
      </c>
      <c r="G614" s="11">
        <v>0</v>
      </c>
      <c r="H614" s="10">
        <v>1</v>
      </c>
      <c r="I614" s="11">
        <f t="shared" si="54"/>
        <v>0</v>
      </c>
      <c r="J614" s="11">
        <f t="shared" si="55"/>
        <v>0</v>
      </c>
      <c r="K614" s="11">
        <v>0.6</v>
      </c>
      <c r="L614" s="10">
        <f t="shared" si="56"/>
        <v>1.9748183789674999E-3</v>
      </c>
      <c r="M614">
        <f t="shared" si="57"/>
        <v>2</v>
      </c>
      <c r="N614">
        <f t="shared" si="58"/>
        <v>0</v>
      </c>
      <c r="O614">
        <f t="shared" si="59"/>
        <v>0</v>
      </c>
    </row>
    <row r="615" spans="1:15">
      <c r="A615" s="10" t="s">
        <v>68</v>
      </c>
      <c r="B615" s="10">
        <v>4340</v>
      </c>
      <c r="C615" s="60">
        <v>0.36225996300000002</v>
      </c>
      <c r="D615" s="11">
        <v>0.41299999999999998</v>
      </c>
      <c r="E615" s="11">
        <v>48.29</v>
      </c>
      <c r="F615" s="11">
        <v>0.7</v>
      </c>
      <c r="G615" s="11">
        <v>0.09</v>
      </c>
      <c r="H615" s="10">
        <v>1</v>
      </c>
      <c r="I615" s="11">
        <f t="shared" si="54"/>
        <v>0.7</v>
      </c>
      <c r="J615" s="11">
        <f t="shared" si="55"/>
        <v>0.09</v>
      </c>
      <c r="K615" s="11">
        <v>193.2</v>
      </c>
      <c r="L615" s="10">
        <f t="shared" si="56"/>
        <v>0.60206911519004247</v>
      </c>
      <c r="M615">
        <f t="shared" si="57"/>
        <v>743</v>
      </c>
      <c r="N615">
        <f t="shared" si="58"/>
        <v>1</v>
      </c>
      <c r="O615">
        <f t="shared" si="59"/>
        <v>0.1</v>
      </c>
    </row>
    <row r="616" spans="1:15">
      <c r="A616" s="10" t="s">
        <v>68</v>
      </c>
      <c r="B616" s="10">
        <v>3200</v>
      </c>
      <c r="C616" s="60">
        <v>0.60526486800000001</v>
      </c>
      <c r="D616" s="11">
        <v>0.4</v>
      </c>
      <c r="E616" s="11">
        <v>48.29</v>
      </c>
      <c r="F616" s="11">
        <v>1.2</v>
      </c>
      <c r="G616" s="11">
        <v>6.4000000000000001E-2</v>
      </c>
      <c r="H616" s="10">
        <v>1</v>
      </c>
      <c r="I616" s="11">
        <f t="shared" si="54"/>
        <v>1.2</v>
      </c>
      <c r="J616" s="11">
        <f t="shared" si="55"/>
        <v>6.4000000000000001E-2</v>
      </c>
      <c r="K616" s="11">
        <v>320</v>
      </c>
      <c r="L616" s="10">
        <f t="shared" si="56"/>
        <v>0.97427468252400018</v>
      </c>
      <c r="M616">
        <f t="shared" si="57"/>
        <v>1202</v>
      </c>
      <c r="N616">
        <f t="shared" si="58"/>
        <v>3</v>
      </c>
      <c r="O616">
        <f t="shared" si="59"/>
        <v>0.2</v>
      </c>
    </row>
    <row r="617" spans="1:15">
      <c r="A617" s="10" t="s">
        <v>68</v>
      </c>
      <c r="B617" s="10">
        <v>1920</v>
      </c>
      <c r="C617" s="60">
        <v>1.04621E-4</v>
      </c>
      <c r="D617" s="11">
        <v>0.27600000000000002</v>
      </c>
      <c r="E617" s="11">
        <v>48.29</v>
      </c>
      <c r="F617" s="11">
        <v>1.2</v>
      </c>
      <c r="G617" s="11">
        <v>7.5999999999999998E-2</v>
      </c>
      <c r="H617" s="10">
        <v>1</v>
      </c>
      <c r="I617" s="11">
        <f t="shared" si="54"/>
        <v>1.2</v>
      </c>
      <c r="J617" s="11">
        <f t="shared" si="55"/>
        <v>7.5999999999999998E-2</v>
      </c>
      <c r="K617" s="11">
        <v>0</v>
      </c>
      <c r="L617" s="10">
        <f t="shared" si="56"/>
        <v>1.1619940607E-4</v>
      </c>
      <c r="M617">
        <f t="shared" si="57"/>
        <v>0</v>
      </c>
      <c r="N617">
        <f t="shared" si="58"/>
        <v>0</v>
      </c>
      <c r="O617">
        <f t="shared" si="59"/>
        <v>0</v>
      </c>
    </row>
    <row r="618" spans="1:15">
      <c r="A618" s="10" t="s">
        <v>68</v>
      </c>
      <c r="B618" s="10">
        <v>3200</v>
      </c>
      <c r="C618" s="60">
        <v>3.0314773999999999E-2</v>
      </c>
      <c r="D618" s="11">
        <v>0.4</v>
      </c>
      <c r="E618" s="11">
        <v>48.29</v>
      </c>
      <c r="F618" s="11">
        <v>1.2</v>
      </c>
      <c r="G618" s="11">
        <v>6.4000000000000001E-2</v>
      </c>
      <c r="H618" s="10">
        <v>1</v>
      </c>
      <c r="I618" s="11">
        <f t="shared" si="54"/>
        <v>1.2</v>
      </c>
      <c r="J618" s="11">
        <f t="shared" si="55"/>
        <v>6.4000000000000001E-2</v>
      </c>
      <c r="K618" s="11">
        <v>53.5</v>
      </c>
      <c r="L618" s="10">
        <f t="shared" si="56"/>
        <v>4.8796681215333343E-2</v>
      </c>
      <c r="M618">
        <f t="shared" si="57"/>
        <v>60</v>
      </c>
      <c r="N618">
        <f t="shared" si="58"/>
        <v>0</v>
      </c>
      <c r="O618">
        <f t="shared" si="59"/>
        <v>0</v>
      </c>
    </row>
    <row r="619" spans="1:15">
      <c r="A619" s="10" t="s">
        <v>68</v>
      </c>
      <c r="B619" s="10">
        <v>6410</v>
      </c>
      <c r="C619" s="60">
        <v>0.34759589899999999</v>
      </c>
      <c r="D619" s="11">
        <v>0.30299999999999999</v>
      </c>
      <c r="E619" s="11">
        <v>48.29</v>
      </c>
      <c r="F619" s="11">
        <v>0</v>
      </c>
      <c r="G619" s="11">
        <v>0</v>
      </c>
      <c r="H619" s="10">
        <v>1</v>
      </c>
      <c r="I619" s="11">
        <f t="shared" si="54"/>
        <v>0</v>
      </c>
      <c r="J619" s="11">
        <f t="shared" si="55"/>
        <v>0</v>
      </c>
      <c r="K619" s="11">
        <v>136</v>
      </c>
      <c r="L619" s="10">
        <f t="shared" si="56"/>
        <v>0.42383150055842744</v>
      </c>
      <c r="M619">
        <f t="shared" si="57"/>
        <v>523</v>
      </c>
      <c r="N619">
        <f t="shared" si="58"/>
        <v>0</v>
      </c>
      <c r="O619">
        <f t="shared" si="59"/>
        <v>0</v>
      </c>
    </row>
    <row r="620" spans="1:15">
      <c r="A620" s="10" t="s">
        <v>68</v>
      </c>
      <c r="B620" s="10">
        <v>1100</v>
      </c>
      <c r="C620" s="60">
        <v>25.28939227</v>
      </c>
      <c r="D620" s="11">
        <v>0.34200000000000003</v>
      </c>
      <c r="E620" s="11">
        <v>48.29</v>
      </c>
      <c r="F620" s="11">
        <v>1.85</v>
      </c>
      <c r="G620" s="11">
        <v>0.22</v>
      </c>
      <c r="H620" s="10">
        <v>1</v>
      </c>
      <c r="I620" s="11">
        <f t="shared" si="54"/>
        <v>1.85</v>
      </c>
      <c r="J620" s="11">
        <f t="shared" si="55"/>
        <v>0.22</v>
      </c>
      <c r="K620" s="11">
        <v>11168.4</v>
      </c>
      <c r="L620" s="10">
        <f t="shared" si="56"/>
        <v>34.804905452471552</v>
      </c>
      <c r="M620">
        <f t="shared" si="57"/>
        <v>42931</v>
      </c>
      <c r="N620">
        <f t="shared" si="58"/>
        <v>175</v>
      </c>
      <c r="O620">
        <f t="shared" si="59"/>
        <v>20.8</v>
      </c>
    </row>
    <row r="621" spans="1:15">
      <c r="A621" s="10" t="s">
        <v>68</v>
      </c>
      <c r="B621" s="10">
        <v>4340</v>
      </c>
      <c r="C621" s="60">
        <v>3.9177089999999998E-2</v>
      </c>
      <c r="D621" s="11">
        <v>0.41299999999999998</v>
      </c>
      <c r="E621" s="11">
        <v>48.29</v>
      </c>
      <c r="F621" s="11">
        <v>0.7</v>
      </c>
      <c r="G621" s="11">
        <v>0.09</v>
      </c>
      <c r="H621" s="10">
        <v>1</v>
      </c>
      <c r="I621" s="11">
        <f t="shared" si="54"/>
        <v>0.7</v>
      </c>
      <c r="J621" s="11">
        <f t="shared" si="55"/>
        <v>0.09</v>
      </c>
      <c r="K621" s="11">
        <v>20.9</v>
      </c>
      <c r="L621" s="10">
        <f t="shared" si="56"/>
        <v>6.5111572685774985E-2</v>
      </c>
      <c r="M621">
        <f t="shared" si="57"/>
        <v>80</v>
      </c>
      <c r="N621">
        <f t="shared" si="58"/>
        <v>0</v>
      </c>
      <c r="O621">
        <f t="shared" si="59"/>
        <v>0</v>
      </c>
    </row>
    <row r="622" spans="1:15">
      <c r="A622" s="10" t="s">
        <v>68</v>
      </c>
      <c r="B622" s="10">
        <v>3200</v>
      </c>
      <c r="C622" s="60">
        <v>0.153195519</v>
      </c>
      <c r="D622" s="11">
        <v>0.4</v>
      </c>
      <c r="E622" s="11">
        <v>48.29</v>
      </c>
      <c r="F622" s="11">
        <v>1.2</v>
      </c>
      <c r="G622" s="11">
        <v>6.4000000000000001E-2</v>
      </c>
      <c r="H622" s="10">
        <v>1</v>
      </c>
      <c r="I622" s="11">
        <f t="shared" si="54"/>
        <v>1.2</v>
      </c>
      <c r="J622" s="11">
        <f t="shared" si="55"/>
        <v>6.4000000000000001E-2</v>
      </c>
      <c r="K622" s="11">
        <v>79.099999999999994</v>
      </c>
      <c r="L622" s="10">
        <f t="shared" si="56"/>
        <v>0.24659372041700003</v>
      </c>
      <c r="M622">
        <f t="shared" si="57"/>
        <v>304</v>
      </c>
      <c r="N622">
        <f t="shared" si="58"/>
        <v>1</v>
      </c>
      <c r="O622">
        <f t="shared" si="59"/>
        <v>0</v>
      </c>
    </row>
    <row r="623" spans="1:15">
      <c r="A623" s="10" t="s">
        <v>68</v>
      </c>
      <c r="B623" s="10">
        <v>4110</v>
      </c>
      <c r="C623" s="60">
        <v>2.234677703</v>
      </c>
      <c r="D623" s="11">
        <v>0.41299999999999998</v>
      </c>
      <c r="E623" s="11">
        <v>48.29</v>
      </c>
      <c r="F623" s="11">
        <v>0.7</v>
      </c>
      <c r="G623" s="11">
        <v>0.09</v>
      </c>
      <c r="H623" s="10">
        <v>1</v>
      </c>
      <c r="I623" s="11">
        <f t="shared" si="54"/>
        <v>0.7</v>
      </c>
      <c r="J623" s="11">
        <f t="shared" si="55"/>
        <v>0.09</v>
      </c>
      <c r="K623" s="11">
        <v>1191.8</v>
      </c>
      <c r="L623" s="10">
        <f t="shared" si="56"/>
        <v>3.7139915110633588</v>
      </c>
      <c r="M623">
        <f t="shared" si="57"/>
        <v>4581</v>
      </c>
      <c r="N623">
        <f t="shared" si="58"/>
        <v>7</v>
      </c>
      <c r="O623">
        <f t="shared" si="59"/>
        <v>0.9</v>
      </c>
    </row>
    <row r="624" spans="1:15">
      <c r="A624" s="10" t="s">
        <v>68</v>
      </c>
      <c r="B624" s="10">
        <v>6410</v>
      </c>
      <c r="C624" s="60">
        <v>2.3974596890000002</v>
      </c>
      <c r="D624" s="11">
        <v>0.30299999999999999</v>
      </c>
      <c r="E624" s="11">
        <v>48.29</v>
      </c>
      <c r="F624" s="11">
        <v>0</v>
      </c>
      <c r="G624" s="11">
        <v>0</v>
      </c>
      <c r="H624" s="10">
        <v>1</v>
      </c>
      <c r="I624" s="11">
        <f t="shared" si="54"/>
        <v>0</v>
      </c>
      <c r="J624" s="11">
        <f t="shared" si="55"/>
        <v>0</v>
      </c>
      <c r="K624" s="11">
        <v>2868.4</v>
      </c>
      <c r="L624" s="10">
        <f t="shared" si="56"/>
        <v>2.9232765416407029</v>
      </c>
      <c r="M624">
        <f t="shared" si="57"/>
        <v>3606</v>
      </c>
      <c r="N624">
        <f t="shared" si="58"/>
        <v>0</v>
      </c>
      <c r="O624">
        <f t="shared" si="59"/>
        <v>0</v>
      </c>
    </row>
    <row r="625" spans="1:15">
      <c r="A625" s="10" t="s">
        <v>68</v>
      </c>
      <c r="B625" s="10">
        <v>4110</v>
      </c>
      <c r="C625" s="60">
        <v>12.804960752</v>
      </c>
      <c r="D625" s="11">
        <v>0.41299999999999998</v>
      </c>
      <c r="E625" s="11">
        <v>48.29</v>
      </c>
      <c r="F625" s="11">
        <v>0.7</v>
      </c>
      <c r="G625" s="11">
        <v>0.09</v>
      </c>
      <c r="H625" s="10">
        <v>1</v>
      </c>
      <c r="I625" s="11">
        <f t="shared" si="54"/>
        <v>0.7</v>
      </c>
      <c r="J625" s="11">
        <f t="shared" si="55"/>
        <v>0.09</v>
      </c>
      <c r="K625" s="11">
        <v>6828.9</v>
      </c>
      <c r="L625" s="10">
        <f t="shared" si="56"/>
        <v>21.281599341409585</v>
      </c>
      <c r="M625">
        <f t="shared" si="57"/>
        <v>26250</v>
      </c>
      <c r="N625">
        <f t="shared" si="58"/>
        <v>41</v>
      </c>
      <c r="O625">
        <f t="shared" si="59"/>
        <v>5.2</v>
      </c>
    </row>
    <row r="626" spans="1:15">
      <c r="A626" s="10" t="s">
        <v>68</v>
      </c>
      <c r="B626" s="10">
        <v>6410</v>
      </c>
      <c r="C626" s="60">
        <v>0.102937789</v>
      </c>
      <c r="D626" s="11">
        <v>0.30299999999999999</v>
      </c>
      <c r="E626" s="11">
        <v>48.29</v>
      </c>
      <c r="F626" s="11">
        <v>0</v>
      </c>
      <c r="G626" s="11">
        <v>0</v>
      </c>
      <c r="H626" s="10">
        <v>1</v>
      </c>
      <c r="I626" s="11">
        <f t="shared" si="54"/>
        <v>0</v>
      </c>
      <c r="J626" s="11">
        <f t="shared" si="55"/>
        <v>0</v>
      </c>
      <c r="K626" s="11">
        <v>40.299999999999997</v>
      </c>
      <c r="L626" s="10">
        <f t="shared" si="56"/>
        <v>0.12551436222795251</v>
      </c>
      <c r="M626">
        <f t="shared" si="57"/>
        <v>155</v>
      </c>
      <c r="N626">
        <f t="shared" si="58"/>
        <v>0</v>
      </c>
      <c r="O626">
        <f t="shared" si="59"/>
        <v>0</v>
      </c>
    </row>
    <row r="627" spans="1:15">
      <c r="A627" s="10" t="s">
        <v>68</v>
      </c>
      <c r="B627" s="10">
        <v>6410</v>
      </c>
      <c r="C627" s="60">
        <v>2.2476295839999998</v>
      </c>
      <c r="D627" s="11">
        <v>0.30299999999999999</v>
      </c>
      <c r="E627" s="11">
        <v>48.29</v>
      </c>
      <c r="F627" s="11">
        <v>0</v>
      </c>
      <c r="G627" s="11">
        <v>0</v>
      </c>
      <c r="H627" s="10">
        <v>1</v>
      </c>
      <c r="I627" s="11">
        <f t="shared" si="54"/>
        <v>0</v>
      </c>
      <c r="J627" s="11">
        <f t="shared" si="55"/>
        <v>0</v>
      </c>
      <c r="K627" s="11">
        <v>3320.6</v>
      </c>
      <c r="L627" s="10">
        <f t="shared" si="56"/>
        <v>2.7405853234368394</v>
      </c>
      <c r="M627">
        <f t="shared" si="57"/>
        <v>3380</v>
      </c>
      <c r="N627">
        <f t="shared" si="58"/>
        <v>0</v>
      </c>
      <c r="O627">
        <f t="shared" si="59"/>
        <v>0</v>
      </c>
    </row>
    <row r="628" spans="1:15">
      <c r="A628" s="10" t="s">
        <v>68</v>
      </c>
      <c r="B628" s="10">
        <v>3100</v>
      </c>
      <c r="C628" s="60">
        <v>0.122640507</v>
      </c>
      <c r="D628" s="11">
        <v>0.41099999999999998</v>
      </c>
      <c r="E628" s="11">
        <v>48.29</v>
      </c>
      <c r="F628" s="11">
        <v>1.2</v>
      </c>
      <c r="G628" s="11">
        <v>6.4000000000000001E-2</v>
      </c>
      <c r="H628" s="10">
        <v>1</v>
      </c>
      <c r="I628" s="11">
        <f t="shared" si="54"/>
        <v>1.2</v>
      </c>
      <c r="J628" s="11">
        <f t="shared" si="55"/>
        <v>6.4000000000000001E-2</v>
      </c>
      <c r="K628" s="11">
        <v>65.099999999999994</v>
      </c>
      <c r="L628" s="10">
        <f t="shared" si="56"/>
        <v>0.20283912034377746</v>
      </c>
      <c r="M628">
        <f t="shared" si="57"/>
        <v>250</v>
      </c>
      <c r="N628">
        <f t="shared" si="58"/>
        <v>1</v>
      </c>
      <c r="O628">
        <f t="shared" si="59"/>
        <v>0</v>
      </c>
    </row>
    <row r="629" spans="1:15">
      <c r="A629" s="10" t="s">
        <v>68</v>
      </c>
      <c r="B629" s="10">
        <v>3100</v>
      </c>
      <c r="C629" s="60">
        <v>3.8753820000000001E-3</v>
      </c>
      <c r="D629" s="11">
        <v>0.3</v>
      </c>
      <c r="E629" s="11">
        <v>48.29</v>
      </c>
      <c r="F629" s="11">
        <v>1.2</v>
      </c>
      <c r="G629" s="11">
        <v>6.4000000000000001E-2</v>
      </c>
      <c r="H629" s="10">
        <v>1</v>
      </c>
      <c r="I629" s="11">
        <f t="shared" si="54"/>
        <v>1.2</v>
      </c>
      <c r="J629" s="11">
        <f t="shared" si="55"/>
        <v>6.4000000000000001E-2</v>
      </c>
      <c r="K629" s="11">
        <v>5.7</v>
      </c>
      <c r="L629" s="10">
        <f t="shared" si="56"/>
        <v>4.6785549194999993E-3</v>
      </c>
      <c r="M629">
        <f t="shared" si="57"/>
        <v>6</v>
      </c>
      <c r="N629">
        <f t="shared" si="58"/>
        <v>0</v>
      </c>
      <c r="O629">
        <f t="shared" si="59"/>
        <v>0</v>
      </c>
    </row>
    <row r="630" spans="1:15">
      <c r="A630" s="10" t="s">
        <v>68</v>
      </c>
      <c r="B630" s="10">
        <v>6410</v>
      </c>
      <c r="C630" s="60">
        <v>2.7850819999999999E-3</v>
      </c>
      <c r="D630" s="11">
        <v>0.30299999999999999</v>
      </c>
      <c r="E630" s="11">
        <v>48.29</v>
      </c>
      <c r="F630" s="11">
        <v>0</v>
      </c>
      <c r="G630" s="11">
        <v>0</v>
      </c>
      <c r="H630" s="10">
        <v>1</v>
      </c>
      <c r="I630" s="11">
        <f t="shared" si="54"/>
        <v>0</v>
      </c>
      <c r="J630" s="11">
        <f t="shared" si="55"/>
        <v>0</v>
      </c>
      <c r="K630" s="11">
        <v>1.1000000000000001</v>
      </c>
      <c r="L630" s="10">
        <f t="shared" si="56"/>
        <v>3.395913146945E-3</v>
      </c>
      <c r="M630">
        <f t="shared" si="57"/>
        <v>4</v>
      </c>
      <c r="N630">
        <f t="shared" si="58"/>
        <v>0</v>
      </c>
      <c r="O630">
        <f t="shared" si="59"/>
        <v>0</v>
      </c>
    </row>
    <row r="631" spans="1:15">
      <c r="A631" s="10" t="s">
        <v>68</v>
      </c>
      <c r="B631" s="10">
        <v>6210</v>
      </c>
      <c r="C631" s="60">
        <v>0.69866787100000005</v>
      </c>
      <c r="D631" s="11">
        <v>0.30299999999999999</v>
      </c>
      <c r="E631" s="11">
        <v>48.29</v>
      </c>
      <c r="F631" s="11">
        <v>0</v>
      </c>
      <c r="G631" s="11">
        <v>0</v>
      </c>
      <c r="H631" s="10">
        <v>1</v>
      </c>
      <c r="I631" s="11">
        <f t="shared" si="54"/>
        <v>0</v>
      </c>
      <c r="J631" s="11">
        <f t="shared" si="55"/>
        <v>0</v>
      </c>
      <c r="K631" s="11">
        <v>273.39999999999998</v>
      </c>
      <c r="L631" s="10">
        <f t="shared" si="56"/>
        <v>0.85190145513739746</v>
      </c>
      <c r="M631">
        <f t="shared" si="57"/>
        <v>1051</v>
      </c>
      <c r="N631">
        <f t="shared" si="58"/>
        <v>0</v>
      </c>
      <c r="O631">
        <f t="shared" si="59"/>
        <v>0</v>
      </c>
    </row>
    <row r="632" spans="1:15">
      <c r="A632" s="10" t="s">
        <v>68</v>
      </c>
      <c r="B632" s="10">
        <v>1100</v>
      </c>
      <c r="C632" s="60">
        <v>4.4904599999999999E-3</v>
      </c>
      <c r="D632" s="11">
        <v>0.34200000000000003</v>
      </c>
      <c r="E632" s="11">
        <v>48.29</v>
      </c>
      <c r="F632" s="11">
        <v>1.85</v>
      </c>
      <c r="G632" s="11">
        <v>0.22</v>
      </c>
      <c r="H632" s="10">
        <v>1</v>
      </c>
      <c r="I632" s="11">
        <f t="shared" si="54"/>
        <v>1.85</v>
      </c>
      <c r="J632" s="11">
        <f t="shared" si="55"/>
        <v>0.22</v>
      </c>
      <c r="K632" s="11">
        <v>2</v>
      </c>
      <c r="L632" s="10">
        <f t="shared" si="56"/>
        <v>6.1800629319000008E-3</v>
      </c>
      <c r="M632">
        <f t="shared" si="57"/>
        <v>8</v>
      </c>
      <c r="N632">
        <f t="shared" si="58"/>
        <v>0</v>
      </c>
      <c r="O632">
        <f t="shared" si="59"/>
        <v>0</v>
      </c>
    </row>
    <row r="633" spans="1:15">
      <c r="A633" s="10" t="s">
        <v>68</v>
      </c>
      <c r="B633" s="10">
        <v>1610</v>
      </c>
      <c r="C633" s="60">
        <v>1.176452984</v>
      </c>
      <c r="D633" s="11">
        <v>0.30399999999999999</v>
      </c>
      <c r="E633" s="11">
        <v>48.29</v>
      </c>
      <c r="F633" s="11">
        <v>1.18</v>
      </c>
      <c r="G633" s="11">
        <v>0.15</v>
      </c>
      <c r="H633" s="10">
        <v>1</v>
      </c>
      <c r="I633" s="11">
        <f t="shared" si="54"/>
        <v>1.18</v>
      </c>
      <c r="J633" s="11">
        <f t="shared" si="55"/>
        <v>0.15</v>
      </c>
      <c r="K633" s="11">
        <v>1412.2</v>
      </c>
      <c r="L633" s="10">
        <f t="shared" si="56"/>
        <v>1.4392098364664532</v>
      </c>
      <c r="M633">
        <f t="shared" si="57"/>
        <v>1775</v>
      </c>
      <c r="N633">
        <f t="shared" si="58"/>
        <v>5</v>
      </c>
      <c r="O633">
        <f t="shared" si="59"/>
        <v>0.6</v>
      </c>
    </row>
    <row r="634" spans="1:15">
      <c r="A634" s="10" t="s">
        <v>68</v>
      </c>
      <c r="B634" s="10">
        <v>4340</v>
      </c>
      <c r="C634" s="60">
        <v>2.390364602</v>
      </c>
      <c r="D634" s="11">
        <v>0.41299999999999998</v>
      </c>
      <c r="E634" s="11">
        <v>48.29</v>
      </c>
      <c r="F634" s="11">
        <v>0.7</v>
      </c>
      <c r="G634" s="11">
        <v>0.09</v>
      </c>
      <c r="H634" s="10">
        <v>1</v>
      </c>
      <c r="I634" s="11">
        <f t="shared" si="54"/>
        <v>0.7</v>
      </c>
      <c r="J634" s="11">
        <f t="shared" si="55"/>
        <v>0.09</v>
      </c>
      <c r="K634" s="11">
        <v>1274.8</v>
      </c>
      <c r="L634" s="10">
        <f t="shared" si="56"/>
        <v>3.9727401532024609</v>
      </c>
      <c r="M634">
        <f t="shared" si="57"/>
        <v>4900</v>
      </c>
      <c r="N634">
        <f t="shared" si="58"/>
        <v>8</v>
      </c>
      <c r="O634">
        <f t="shared" si="59"/>
        <v>1</v>
      </c>
    </row>
    <row r="635" spans="1:15">
      <c r="A635" s="10" t="s">
        <v>68</v>
      </c>
      <c r="B635" s="10">
        <v>4340</v>
      </c>
      <c r="C635" s="60">
        <v>0.262359491</v>
      </c>
      <c r="D635" s="11">
        <v>0.41299999999999998</v>
      </c>
      <c r="E635" s="11">
        <v>48.29</v>
      </c>
      <c r="F635" s="11">
        <v>0.7</v>
      </c>
      <c r="G635" s="11">
        <v>0.09</v>
      </c>
      <c r="H635" s="10">
        <v>1</v>
      </c>
      <c r="I635" s="11">
        <f t="shared" si="54"/>
        <v>0.7</v>
      </c>
      <c r="J635" s="11">
        <f t="shared" si="55"/>
        <v>0.09</v>
      </c>
      <c r="K635" s="11">
        <v>139.9</v>
      </c>
      <c r="L635" s="10">
        <f t="shared" si="56"/>
        <v>0.43603644548508913</v>
      </c>
      <c r="M635">
        <f t="shared" si="57"/>
        <v>538</v>
      </c>
      <c r="N635">
        <f t="shared" si="58"/>
        <v>1</v>
      </c>
      <c r="O635">
        <f t="shared" si="59"/>
        <v>0.1</v>
      </c>
    </row>
    <row r="636" spans="1:15">
      <c r="A636" s="10" t="s">
        <v>68</v>
      </c>
      <c r="B636" s="10">
        <v>1100</v>
      </c>
      <c r="C636" s="60">
        <v>6.5509777000000005E-2</v>
      </c>
      <c r="D636" s="11">
        <v>0.34200000000000003</v>
      </c>
      <c r="E636" s="11">
        <v>48.29</v>
      </c>
      <c r="F636" s="11">
        <v>1.85</v>
      </c>
      <c r="G636" s="11">
        <v>0.22</v>
      </c>
      <c r="H636" s="10">
        <v>1</v>
      </c>
      <c r="I636" s="11">
        <f t="shared" si="54"/>
        <v>1.85</v>
      </c>
      <c r="J636" s="11">
        <f t="shared" si="55"/>
        <v>0.22</v>
      </c>
      <c r="K636" s="11">
        <v>28.9</v>
      </c>
      <c r="L636" s="10">
        <f t="shared" si="56"/>
        <v>9.015881324290502E-2</v>
      </c>
      <c r="M636">
        <f t="shared" si="57"/>
        <v>111</v>
      </c>
      <c r="N636">
        <f t="shared" si="58"/>
        <v>0</v>
      </c>
      <c r="O636">
        <f t="shared" si="59"/>
        <v>0.1</v>
      </c>
    </row>
    <row r="637" spans="1:15">
      <c r="A637" s="10" t="s">
        <v>68</v>
      </c>
      <c r="B637" s="10">
        <v>1100</v>
      </c>
      <c r="C637" s="60">
        <v>3.0492471E-2</v>
      </c>
      <c r="D637" s="11">
        <v>0.34200000000000003</v>
      </c>
      <c r="E637" s="11">
        <v>48.29</v>
      </c>
      <c r="F637" s="11">
        <v>1.85</v>
      </c>
      <c r="G637" s="11">
        <v>0.22</v>
      </c>
      <c r="H637" s="10">
        <v>1</v>
      </c>
      <c r="I637" s="11">
        <f t="shared" si="54"/>
        <v>1.85</v>
      </c>
      <c r="J637" s="11">
        <f t="shared" si="55"/>
        <v>0.22</v>
      </c>
      <c r="K637" s="11">
        <v>13.5</v>
      </c>
      <c r="L637" s="10">
        <f t="shared" si="56"/>
        <v>4.1965720600815E-2</v>
      </c>
      <c r="M637">
        <f t="shared" si="57"/>
        <v>52</v>
      </c>
      <c r="N637">
        <f t="shared" si="58"/>
        <v>0</v>
      </c>
      <c r="O637">
        <f t="shared" si="59"/>
        <v>0</v>
      </c>
    </row>
    <row r="638" spans="1:15">
      <c r="A638" s="10" t="s">
        <v>68</v>
      </c>
      <c r="B638" s="10">
        <v>6410</v>
      </c>
      <c r="C638" s="60">
        <v>0.16295776100000001</v>
      </c>
      <c r="D638" s="11">
        <v>0.30299999999999999</v>
      </c>
      <c r="E638" s="11">
        <v>48.29</v>
      </c>
      <c r="F638" s="11">
        <v>0</v>
      </c>
      <c r="G638" s="11">
        <v>0</v>
      </c>
      <c r="H638" s="10">
        <v>1</v>
      </c>
      <c r="I638" s="11">
        <f t="shared" si="54"/>
        <v>0</v>
      </c>
      <c r="J638" s="11">
        <f t="shared" si="55"/>
        <v>0</v>
      </c>
      <c r="K638" s="11">
        <v>63.8</v>
      </c>
      <c r="L638" s="10">
        <f t="shared" si="56"/>
        <v>0.19869806453692251</v>
      </c>
      <c r="M638">
        <f t="shared" si="57"/>
        <v>245</v>
      </c>
      <c r="N638">
        <f t="shared" si="58"/>
        <v>0</v>
      </c>
      <c r="O638">
        <f t="shared" si="59"/>
        <v>0</v>
      </c>
    </row>
    <row r="639" spans="1:15">
      <c r="A639" s="10" t="s">
        <v>68</v>
      </c>
      <c r="B639" s="10">
        <v>6410</v>
      </c>
      <c r="C639" s="60">
        <v>1.0024128E-2</v>
      </c>
      <c r="D639" s="11">
        <v>0.30299999999999999</v>
      </c>
      <c r="E639" s="11">
        <v>48.29</v>
      </c>
      <c r="F639" s="11">
        <v>0</v>
      </c>
      <c r="G639" s="11">
        <v>0</v>
      </c>
      <c r="H639" s="10">
        <v>1</v>
      </c>
      <c r="I639" s="11">
        <f t="shared" si="54"/>
        <v>0</v>
      </c>
      <c r="J639" s="11">
        <f t="shared" si="55"/>
        <v>0</v>
      </c>
      <c r="K639" s="11">
        <v>3.9</v>
      </c>
      <c r="L639" s="10">
        <f t="shared" si="56"/>
        <v>1.2222644813279998E-2</v>
      </c>
      <c r="M639">
        <f t="shared" si="57"/>
        <v>15</v>
      </c>
      <c r="N639">
        <f t="shared" si="58"/>
        <v>0</v>
      </c>
      <c r="O639">
        <f t="shared" si="59"/>
        <v>0</v>
      </c>
    </row>
    <row r="640" spans="1:15">
      <c r="A640" s="10" t="s">
        <v>68</v>
      </c>
      <c r="B640" s="10">
        <v>1100</v>
      </c>
      <c r="C640" s="60">
        <v>1.743817883</v>
      </c>
      <c r="D640" s="11">
        <v>0.34200000000000003</v>
      </c>
      <c r="E640" s="11">
        <v>48.29</v>
      </c>
      <c r="F640" s="11">
        <v>1.85</v>
      </c>
      <c r="G640" s="11">
        <v>0.22</v>
      </c>
      <c r="H640" s="10">
        <v>1</v>
      </c>
      <c r="I640" s="11">
        <f t="shared" si="54"/>
        <v>1.85</v>
      </c>
      <c r="J640" s="11">
        <f t="shared" si="55"/>
        <v>0.22</v>
      </c>
      <c r="K640" s="11">
        <v>770.1</v>
      </c>
      <c r="L640" s="10">
        <f t="shared" si="56"/>
        <v>2.399955518746995</v>
      </c>
      <c r="M640">
        <f t="shared" si="57"/>
        <v>2960</v>
      </c>
      <c r="N640">
        <f t="shared" si="58"/>
        <v>12</v>
      </c>
      <c r="O640">
        <f t="shared" si="59"/>
        <v>1.4</v>
      </c>
    </row>
    <row r="641" spans="1:15">
      <c r="A641" s="10" t="s">
        <v>68</v>
      </c>
      <c r="B641" s="10">
        <v>4110</v>
      </c>
      <c r="C641" s="60">
        <v>6.1906480999999999E-2</v>
      </c>
      <c r="D641" s="11">
        <v>0.41299999999999998</v>
      </c>
      <c r="E641" s="11">
        <v>48.29</v>
      </c>
      <c r="F641" s="11">
        <v>0.7</v>
      </c>
      <c r="G641" s="11">
        <v>0.09</v>
      </c>
      <c r="H641" s="10">
        <v>1</v>
      </c>
      <c r="I641" s="11">
        <f t="shared" si="54"/>
        <v>0.7</v>
      </c>
      <c r="J641" s="11">
        <f t="shared" si="55"/>
        <v>0.09</v>
      </c>
      <c r="K641" s="11">
        <v>33</v>
      </c>
      <c r="L641" s="10">
        <f t="shared" si="56"/>
        <v>0.10288738488111415</v>
      </c>
      <c r="M641">
        <f t="shared" si="57"/>
        <v>127</v>
      </c>
      <c r="N641">
        <f t="shared" si="58"/>
        <v>0</v>
      </c>
      <c r="O641">
        <f t="shared" si="59"/>
        <v>0</v>
      </c>
    </row>
    <row r="642" spans="1:15">
      <c r="A642" s="10" t="s">
        <v>68</v>
      </c>
      <c r="B642" s="10">
        <v>1100</v>
      </c>
      <c r="C642" s="60">
        <v>6.7027020100000003</v>
      </c>
      <c r="D642" s="11">
        <v>0.34200000000000003</v>
      </c>
      <c r="E642" s="11">
        <v>48.29</v>
      </c>
      <c r="F642" s="11">
        <v>1.85</v>
      </c>
      <c r="G642" s="11">
        <v>0.22</v>
      </c>
      <c r="H642" s="10">
        <v>1</v>
      </c>
      <c r="I642" s="11">
        <f t="shared" si="54"/>
        <v>1.85</v>
      </c>
      <c r="J642" s="11">
        <f t="shared" si="55"/>
        <v>0.22</v>
      </c>
      <c r="K642" s="11">
        <v>2960.1</v>
      </c>
      <c r="L642" s="10">
        <f t="shared" si="56"/>
        <v>9.2246941817926515</v>
      </c>
      <c r="M642">
        <f t="shared" si="57"/>
        <v>11378</v>
      </c>
      <c r="N642">
        <f t="shared" si="58"/>
        <v>46</v>
      </c>
      <c r="O642">
        <f t="shared" si="59"/>
        <v>5.5</v>
      </c>
    </row>
    <row r="643" spans="1:15">
      <c r="A643" s="10" t="s">
        <v>68</v>
      </c>
      <c r="B643" s="10">
        <v>4340</v>
      </c>
      <c r="C643" s="60">
        <v>1.018990058</v>
      </c>
      <c r="D643" s="11">
        <v>0.309</v>
      </c>
      <c r="E643" s="11">
        <v>48.29</v>
      </c>
      <c r="F643" s="11">
        <v>0.7</v>
      </c>
      <c r="G643" s="11">
        <v>0.09</v>
      </c>
      <c r="H643" s="10">
        <v>1</v>
      </c>
      <c r="I643" s="11">
        <f t="shared" ref="I643:I706" si="60">F643</f>
        <v>0.7</v>
      </c>
      <c r="J643" s="11">
        <f t="shared" ref="J643:J706" si="61">G643</f>
        <v>0.09</v>
      </c>
      <c r="K643" s="11">
        <v>1535.2</v>
      </c>
      <c r="L643" s="10">
        <f t="shared" ref="L643:L706" si="62">E643*D643*C643/12</f>
        <v>1.2670810199461149</v>
      </c>
      <c r="M643">
        <f t="shared" ref="M643:M706" si="63">ROUND(E643*D643*C643*102.79,0)</f>
        <v>1563</v>
      </c>
      <c r="N643">
        <f t="shared" ref="N643:N706" si="64">ROUND(I643*M643*0.002205,0)</f>
        <v>2</v>
      </c>
      <c r="O643">
        <f t="shared" ref="O643:O706" si="65">ROUND(J643*M643*0.002205,1)</f>
        <v>0.3</v>
      </c>
    </row>
    <row r="644" spans="1:15">
      <c r="A644" s="10" t="s">
        <v>68</v>
      </c>
      <c r="B644" s="10">
        <v>6410</v>
      </c>
      <c r="C644" s="60">
        <v>1.350072312</v>
      </c>
      <c r="D644" s="11">
        <v>0.30299999999999999</v>
      </c>
      <c r="E644" s="11">
        <v>48.29</v>
      </c>
      <c r="F644" s="11">
        <v>0</v>
      </c>
      <c r="G644" s="11">
        <v>0</v>
      </c>
      <c r="H644" s="10">
        <v>1</v>
      </c>
      <c r="I644" s="11">
        <f t="shared" si="60"/>
        <v>0</v>
      </c>
      <c r="J644" s="11">
        <f t="shared" si="61"/>
        <v>0</v>
      </c>
      <c r="K644" s="11">
        <v>528.20000000000005</v>
      </c>
      <c r="L644" s="10">
        <f t="shared" si="62"/>
        <v>1.6461735466486198</v>
      </c>
      <c r="M644">
        <f t="shared" si="63"/>
        <v>2031</v>
      </c>
      <c r="N644">
        <f t="shared" si="64"/>
        <v>0</v>
      </c>
      <c r="O644">
        <f t="shared" si="65"/>
        <v>0</v>
      </c>
    </row>
    <row r="645" spans="1:15">
      <c r="A645" s="10" t="s">
        <v>68</v>
      </c>
      <c r="B645" s="10">
        <v>4110</v>
      </c>
      <c r="C645" s="60">
        <v>0.248151707</v>
      </c>
      <c r="D645" s="11">
        <v>0.41299999999999998</v>
      </c>
      <c r="E645" s="11">
        <v>48.29</v>
      </c>
      <c r="F645" s="11">
        <v>0.7</v>
      </c>
      <c r="G645" s="11">
        <v>0.09</v>
      </c>
      <c r="H645" s="10">
        <v>1</v>
      </c>
      <c r="I645" s="11">
        <f t="shared" si="60"/>
        <v>0.7</v>
      </c>
      <c r="J645" s="11">
        <f t="shared" si="61"/>
        <v>0.09</v>
      </c>
      <c r="K645" s="11">
        <v>499.7</v>
      </c>
      <c r="L645" s="10">
        <f t="shared" si="62"/>
        <v>0.4124233807929491</v>
      </c>
      <c r="M645">
        <f t="shared" si="63"/>
        <v>509</v>
      </c>
      <c r="N645">
        <f t="shared" si="64"/>
        <v>1</v>
      </c>
      <c r="O645">
        <f t="shared" si="65"/>
        <v>0.1</v>
      </c>
    </row>
    <row r="646" spans="1:15">
      <c r="A646" s="10" t="s">
        <v>68</v>
      </c>
      <c r="B646" s="10">
        <v>6210</v>
      </c>
      <c r="C646" s="60">
        <v>9.2483413E-2</v>
      </c>
      <c r="D646" s="11">
        <v>0.30299999999999999</v>
      </c>
      <c r="E646" s="11">
        <v>48.29</v>
      </c>
      <c r="F646" s="11">
        <v>0</v>
      </c>
      <c r="G646" s="11">
        <v>0</v>
      </c>
      <c r="H646" s="10">
        <v>1</v>
      </c>
      <c r="I646" s="11">
        <f t="shared" si="60"/>
        <v>0</v>
      </c>
      <c r="J646" s="11">
        <f t="shared" si="61"/>
        <v>0</v>
      </c>
      <c r="K646" s="11">
        <v>36.200000000000003</v>
      </c>
      <c r="L646" s="10">
        <f t="shared" si="62"/>
        <v>0.11276710634769249</v>
      </c>
      <c r="M646">
        <f t="shared" si="63"/>
        <v>139</v>
      </c>
      <c r="N646">
        <f t="shared" si="64"/>
        <v>0</v>
      </c>
      <c r="O646">
        <f t="shared" si="65"/>
        <v>0</v>
      </c>
    </row>
    <row r="647" spans="1:15">
      <c r="A647" s="10" t="s">
        <v>68</v>
      </c>
      <c r="B647" s="10">
        <v>1100</v>
      </c>
      <c r="C647" s="60">
        <v>0.24336732599999999</v>
      </c>
      <c r="D647" s="11">
        <v>0.34200000000000003</v>
      </c>
      <c r="E647" s="11">
        <v>48.29</v>
      </c>
      <c r="F647" s="11">
        <v>1.85</v>
      </c>
      <c r="G647" s="11">
        <v>0.22</v>
      </c>
      <c r="H647" s="10">
        <v>1</v>
      </c>
      <c r="I647" s="11">
        <f t="shared" si="60"/>
        <v>1.85</v>
      </c>
      <c r="J647" s="11">
        <f t="shared" si="61"/>
        <v>0.22</v>
      </c>
      <c r="K647" s="11">
        <v>107.5</v>
      </c>
      <c r="L647" s="10">
        <f t="shared" si="62"/>
        <v>0.33493793291739005</v>
      </c>
      <c r="M647">
        <f t="shared" si="63"/>
        <v>413</v>
      </c>
      <c r="N647">
        <f t="shared" si="64"/>
        <v>2</v>
      </c>
      <c r="O647">
        <f t="shared" si="65"/>
        <v>0.2</v>
      </c>
    </row>
    <row r="648" spans="1:15">
      <c r="A648" s="10" t="s">
        <v>68</v>
      </c>
      <c r="B648" s="10">
        <v>1100</v>
      </c>
      <c r="C648" s="60">
        <v>6.6114119999999997E-3</v>
      </c>
      <c r="D648" s="11">
        <v>0.34200000000000003</v>
      </c>
      <c r="E648" s="11">
        <v>48.29</v>
      </c>
      <c r="F648" s="11">
        <v>1.85</v>
      </c>
      <c r="G648" s="11">
        <v>0.22</v>
      </c>
      <c r="H648" s="10">
        <v>1</v>
      </c>
      <c r="I648" s="11">
        <f t="shared" si="60"/>
        <v>1.85</v>
      </c>
      <c r="J648" s="11">
        <f t="shared" si="61"/>
        <v>0.22</v>
      </c>
      <c r="K648" s="11">
        <v>2.9</v>
      </c>
      <c r="L648" s="10">
        <f t="shared" si="62"/>
        <v>9.0990549361800004E-3</v>
      </c>
      <c r="M648">
        <f t="shared" si="63"/>
        <v>11</v>
      </c>
      <c r="N648">
        <f t="shared" si="64"/>
        <v>0</v>
      </c>
      <c r="O648">
        <f t="shared" si="65"/>
        <v>0</v>
      </c>
    </row>
    <row r="649" spans="1:15">
      <c r="A649" s="10" t="s">
        <v>68</v>
      </c>
      <c r="B649" s="10">
        <v>6410</v>
      </c>
      <c r="C649" s="60">
        <v>4.6658422999999997E-2</v>
      </c>
      <c r="D649" s="11">
        <v>0.30299999999999999</v>
      </c>
      <c r="E649" s="11">
        <v>48.29</v>
      </c>
      <c r="F649" s="11">
        <v>0</v>
      </c>
      <c r="G649" s="11">
        <v>0</v>
      </c>
      <c r="H649" s="10">
        <v>1</v>
      </c>
      <c r="I649" s="11">
        <f t="shared" si="60"/>
        <v>0</v>
      </c>
      <c r="J649" s="11">
        <f t="shared" si="61"/>
        <v>0</v>
      </c>
      <c r="K649" s="11">
        <v>18.3</v>
      </c>
      <c r="L649" s="10">
        <f t="shared" si="62"/>
        <v>5.6891664978417494E-2</v>
      </c>
      <c r="M649">
        <f t="shared" si="63"/>
        <v>70</v>
      </c>
      <c r="N649">
        <f t="shared" si="64"/>
        <v>0</v>
      </c>
      <c r="O649">
        <f t="shared" si="65"/>
        <v>0</v>
      </c>
    </row>
    <row r="650" spans="1:15">
      <c r="A650" s="10" t="s">
        <v>68</v>
      </c>
      <c r="B650" s="10">
        <v>6210</v>
      </c>
      <c r="C650" s="60">
        <v>7.7921512809999998</v>
      </c>
      <c r="D650" s="11">
        <v>0.30299999999999999</v>
      </c>
      <c r="E650" s="11">
        <v>48.29</v>
      </c>
      <c r="F650" s="11">
        <v>0</v>
      </c>
      <c r="G650" s="11">
        <v>0</v>
      </c>
      <c r="H650" s="10">
        <v>1</v>
      </c>
      <c r="I650" s="11">
        <f t="shared" si="60"/>
        <v>0</v>
      </c>
      <c r="J650" s="11">
        <f t="shared" si="61"/>
        <v>0</v>
      </c>
      <c r="K650" s="11">
        <v>3048.8</v>
      </c>
      <c r="L650" s="10">
        <f t="shared" si="62"/>
        <v>9.501145380327122</v>
      </c>
      <c r="M650">
        <f t="shared" si="63"/>
        <v>11719</v>
      </c>
      <c r="N650">
        <f t="shared" si="64"/>
        <v>0</v>
      </c>
      <c r="O650">
        <f t="shared" si="65"/>
        <v>0</v>
      </c>
    </row>
    <row r="651" spans="1:15">
      <c r="A651" s="10" t="s">
        <v>68</v>
      </c>
      <c r="B651" s="10">
        <v>6210</v>
      </c>
      <c r="C651" s="60">
        <v>1.528248539</v>
      </c>
      <c r="D651" s="11">
        <v>0.30299999999999999</v>
      </c>
      <c r="E651" s="11">
        <v>48.29</v>
      </c>
      <c r="F651" s="11">
        <v>0</v>
      </c>
      <c r="G651" s="11">
        <v>0</v>
      </c>
      <c r="H651" s="10">
        <v>1</v>
      </c>
      <c r="I651" s="11">
        <f t="shared" si="60"/>
        <v>0</v>
      </c>
      <c r="J651" s="11">
        <f t="shared" si="61"/>
        <v>0</v>
      </c>
      <c r="K651" s="11">
        <v>597.9</v>
      </c>
      <c r="L651" s="10">
        <f t="shared" si="62"/>
        <v>1.8634278291948274</v>
      </c>
      <c r="M651">
        <f t="shared" si="63"/>
        <v>2299</v>
      </c>
      <c r="N651">
        <f t="shared" si="64"/>
        <v>0</v>
      </c>
      <c r="O651">
        <f t="shared" si="65"/>
        <v>0</v>
      </c>
    </row>
    <row r="652" spans="1:15">
      <c r="A652" s="10" t="s">
        <v>68</v>
      </c>
      <c r="B652" s="10">
        <v>6410</v>
      </c>
      <c r="C652" s="60">
        <v>1.4877390000000001E-2</v>
      </c>
      <c r="D652" s="11">
        <v>0.30299999999999999</v>
      </c>
      <c r="E652" s="11">
        <v>48.29</v>
      </c>
      <c r="F652" s="11">
        <v>0</v>
      </c>
      <c r="G652" s="11">
        <v>0</v>
      </c>
      <c r="H652" s="10">
        <v>1</v>
      </c>
      <c r="I652" s="11">
        <f t="shared" si="60"/>
        <v>0</v>
      </c>
      <c r="J652" s="11">
        <f t="shared" si="61"/>
        <v>0</v>
      </c>
      <c r="K652" s="11">
        <v>5.8</v>
      </c>
      <c r="L652" s="10">
        <f t="shared" si="62"/>
        <v>1.8140336368275001E-2</v>
      </c>
      <c r="M652">
        <f t="shared" si="63"/>
        <v>22</v>
      </c>
      <c r="N652">
        <f t="shared" si="64"/>
        <v>0</v>
      </c>
      <c r="O652">
        <f t="shared" si="65"/>
        <v>0</v>
      </c>
    </row>
    <row r="653" spans="1:15">
      <c r="A653" s="10" t="s">
        <v>68</v>
      </c>
      <c r="B653" s="10">
        <v>6410</v>
      </c>
      <c r="C653" s="60">
        <v>1.1644809000000001E-2</v>
      </c>
      <c r="D653" s="11">
        <v>0.30299999999999999</v>
      </c>
      <c r="E653" s="11">
        <v>48.29</v>
      </c>
      <c r="F653" s="11">
        <v>0</v>
      </c>
      <c r="G653" s="11">
        <v>0</v>
      </c>
      <c r="H653" s="10">
        <v>1</v>
      </c>
      <c r="I653" s="11">
        <f t="shared" si="60"/>
        <v>0</v>
      </c>
      <c r="J653" s="11">
        <f t="shared" si="61"/>
        <v>0</v>
      </c>
      <c r="K653" s="11">
        <v>4.5999999999999996</v>
      </c>
      <c r="L653" s="10">
        <f t="shared" si="62"/>
        <v>1.4198777621902499E-2</v>
      </c>
      <c r="M653">
        <f t="shared" si="63"/>
        <v>18</v>
      </c>
      <c r="N653">
        <f t="shared" si="64"/>
        <v>0</v>
      </c>
      <c r="O653">
        <f t="shared" si="65"/>
        <v>0</v>
      </c>
    </row>
    <row r="654" spans="1:15">
      <c r="A654" s="10" t="s">
        <v>68</v>
      </c>
      <c r="B654" s="10">
        <v>6410</v>
      </c>
      <c r="C654" s="60">
        <v>2.3997518999999998E-2</v>
      </c>
      <c r="D654" s="11">
        <v>0.30299999999999999</v>
      </c>
      <c r="E654" s="11">
        <v>48.29</v>
      </c>
      <c r="F654" s="11">
        <v>0</v>
      </c>
      <c r="G654" s="11">
        <v>0</v>
      </c>
      <c r="H654" s="10">
        <v>1</v>
      </c>
      <c r="I654" s="11">
        <f t="shared" si="60"/>
        <v>0</v>
      </c>
      <c r="J654" s="11">
        <f t="shared" si="61"/>
        <v>0</v>
      </c>
      <c r="K654" s="11">
        <v>23.8</v>
      </c>
      <c r="L654" s="10">
        <f t="shared" si="62"/>
        <v>2.9260714860877498E-2</v>
      </c>
      <c r="M654">
        <f t="shared" si="63"/>
        <v>36</v>
      </c>
      <c r="N654">
        <f t="shared" si="64"/>
        <v>0</v>
      </c>
      <c r="O654">
        <f t="shared" si="65"/>
        <v>0</v>
      </c>
    </row>
    <row r="655" spans="1:15">
      <c r="A655" s="10" t="s">
        <v>68</v>
      </c>
      <c r="B655" s="10">
        <v>6410</v>
      </c>
      <c r="C655" s="60">
        <v>4.2437586999999999E-2</v>
      </c>
      <c r="D655" s="11">
        <v>0.30299999999999999</v>
      </c>
      <c r="E655" s="11">
        <v>48.29</v>
      </c>
      <c r="F655" s="11">
        <v>0</v>
      </c>
      <c r="G655" s="11">
        <v>0</v>
      </c>
      <c r="H655" s="10">
        <v>1</v>
      </c>
      <c r="I655" s="11">
        <f t="shared" si="60"/>
        <v>0</v>
      </c>
      <c r="J655" s="11">
        <f t="shared" si="61"/>
        <v>0</v>
      </c>
      <c r="K655" s="11">
        <v>16.600000000000001</v>
      </c>
      <c r="L655" s="10">
        <f t="shared" si="62"/>
        <v>5.1745104674807495E-2</v>
      </c>
      <c r="M655">
        <f t="shared" si="63"/>
        <v>64</v>
      </c>
      <c r="N655">
        <f t="shared" si="64"/>
        <v>0</v>
      </c>
      <c r="O655">
        <f t="shared" si="65"/>
        <v>0</v>
      </c>
    </row>
    <row r="656" spans="1:15">
      <c r="A656" s="10" t="s">
        <v>68</v>
      </c>
      <c r="B656" s="10">
        <v>1920</v>
      </c>
      <c r="C656" s="60">
        <v>0.14792006399999999</v>
      </c>
      <c r="D656" s="11">
        <v>0.193</v>
      </c>
      <c r="E656" s="11">
        <v>48.29</v>
      </c>
      <c r="F656" s="11">
        <v>1.2</v>
      </c>
      <c r="G656" s="11">
        <v>7.5999999999999998E-2</v>
      </c>
      <c r="H656" s="10">
        <v>1</v>
      </c>
      <c r="I656" s="11">
        <f t="shared" si="60"/>
        <v>1.2</v>
      </c>
      <c r="J656" s="11">
        <f t="shared" si="61"/>
        <v>7.5999999999999998E-2</v>
      </c>
      <c r="K656" s="11">
        <v>36.9</v>
      </c>
      <c r="L656" s="10">
        <f t="shared" si="62"/>
        <v>0.11488421323983999</v>
      </c>
      <c r="M656">
        <f t="shared" si="63"/>
        <v>142</v>
      </c>
      <c r="N656">
        <f t="shared" si="64"/>
        <v>0</v>
      </c>
      <c r="O656">
        <f t="shared" si="65"/>
        <v>0</v>
      </c>
    </row>
    <row r="657" spans="1:15">
      <c r="A657" s="10" t="s">
        <v>68</v>
      </c>
      <c r="B657" s="10">
        <v>1610</v>
      </c>
      <c r="C657" s="60">
        <v>6.0573575999999997E-2</v>
      </c>
      <c r="D657" s="11">
        <v>0.30399999999999999</v>
      </c>
      <c r="E657" s="11">
        <v>48.29</v>
      </c>
      <c r="F657" s="11">
        <v>1.18</v>
      </c>
      <c r="G657" s="11">
        <v>0.15</v>
      </c>
      <c r="H657" s="10">
        <v>1</v>
      </c>
      <c r="I657" s="11">
        <f t="shared" si="60"/>
        <v>1.18</v>
      </c>
      <c r="J657" s="11">
        <f t="shared" si="61"/>
        <v>0.15</v>
      </c>
      <c r="K657" s="11">
        <v>74.2</v>
      </c>
      <c r="L657" s="10">
        <f t="shared" si="62"/>
        <v>7.4102482287679988E-2</v>
      </c>
      <c r="M657">
        <f t="shared" si="63"/>
        <v>91</v>
      </c>
      <c r="N657">
        <f t="shared" si="64"/>
        <v>0</v>
      </c>
      <c r="O657">
        <f t="shared" si="65"/>
        <v>0</v>
      </c>
    </row>
    <row r="658" spans="1:15">
      <c r="A658" s="10" t="s">
        <v>68</v>
      </c>
      <c r="B658" s="10">
        <v>6210</v>
      </c>
      <c r="C658" s="60">
        <v>7.9284366999999994E-2</v>
      </c>
      <c r="D658" s="11">
        <v>0.30299999999999999</v>
      </c>
      <c r="E658" s="11">
        <v>48.29</v>
      </c>
      <c r="F658" s="11">
        <v>0</v>
      </c>
      <c r="G658" s="11">
        <v>0</v>
      </c>
      <c r="H658" s="10">
        <v>1</v>
      </c>
      <c r="I658" s="11">
        <f t="shared" si="60"/>
        <v>0</v>
      </c>
      <c r="J658" s="11">
        <f t="shared" si="61"/>
        <v>0</v>
      </c>
      <c r="K658" s="11">
        <v>31</v>
      </c>
      <c r="L658" s="10">
        <f t="shared" si="62"/>
        <v>9.6673212581357484E-2</v>
      </c>
      <c r="M658">
        <f t="shared" si="63"/>
        <v>119</v>
      </c>
      <c r="N658">
        <f t="shared" si="64"/>
        <v>0</v>
      </c>
      <c r="O658">
        <f t="shared" si="65"/>
        <v>0</v>
      </c>
    </row>
    <row r="659" spans="1:15">
      <c r="A659" s="10" t="s">
        <v>68</v>
      </c>
      <c r="B659" s="10">
        <v>1610</v>
      </c>
      <c r="C659" s="60">
        <v>8.9708966000000001E-2</v>
      </c>
      <c r="D659" s="11">
        <v>0.30399999999999999</v>
      </c>
      <c r="E659" s="11">
        <v>48.29</v>
      </c>
      <c r="F659" s="11">
        <v>1.18</v>
      </c>
      <c r="G659" s="11">
        <v>0.15</v>
      </c>
      <c r="H659" s="10">
        <v>1</v>
      </c>
      <c r="I659" s="11">
        <f t="shared" si="60"/>
        <v>1.18</v>
      </c>
      <c r="J659" s="11">
        <f t="shared" si="61"/>
        <v>0.15</v>
      </c>
      <c r="K659" s="11">
        <v>107.7</v>
      </c>
      <c r="L659" s="10">
        <f t="shared" si="62"/>
        <v>0.10974516452621332</v>
      </c>
      <c r="M659">
        <f t="shared" si="63"/>
        <v>135</v>
      </c>
      <c r="N659">
        <f t="shared" si="64"/>
        <v>0</v>
      </c>
      <c r="O659">
        <f t="shared" si="65"/>
        <v>0</v>
      </c>
    </row>
    <row r="660" spans="1:15">
      <c r="A660" s="10" t="s">
        <v>68</v>
      </c>
      <c r="B660" s="10">
        <v>2210</v>
      </c>
      <c r="C660" s="60">
        <v>5.5194508520000003</v>
      </c>
      <c r="D660" s="11">
        <v>0.26800000000000002</v>
      </c>
      <c r="E660" s="11">
        <v>48.29</v>
      </c>
      <c r="F660" s="11">
        <v>1.92</v>
      </c>
      <c r="G660" s="11">
        <v>0.50600000000000001</v>
      </c>
      <c r="H660" s="10">
        <v>1</v>
      </c>
      <c r="I660" s="11">
        <f t="shared" si="60"/>
        <v>1.92</v>
      </c>
      <c r="J660" s="11">
        <f t="shared" si="61"/>
        <v>0.50600000000000001</v>
      </c>
      <c r="K660" s="11">
        <v>5840.9</v>
      </c>
      <c r="L660" s="10">
        <f t="shared" si="62"/>
        <v>5.9525989566954536</v>
      </c>
      <c r="M660">
        <f t="shared" si="63"/>
        <v>7342</v>
      </c>
      <c r="N660">
        <f t="shared" si="64"/>
        <v>31</v>
      </c>
      <c r="O660">
        <f t="shared" si="65"/>
        <v>8.1999999999999993</v>
      </c>
    </row>
    <row r="661" spans="1:15">
      <c r="A661" s="10" t="s">
        <v>68</v>
      </c>
      <c r="B661" s="10">
        <v>2120</v>
      </c>
      <c r="C661" s="60">
        <v>0.124470648</v>
      </c>
      <c r="D661" s="11">
        <v>0.41099999999999998</v>
      </c>
      <c r="E661" s="11">
        <v>48.29</v>
      </c>
      <c r="F661" s="11">
        <v>2.52</v>
      </c>
      <c r="G661" s="11">
        <v>0.09</v>
      </c>
      <c r="H661" s="10">
        <v>1</v>
      </c>
      <c r="I661" s="11">
        <f t="shared" si="60"/>
        <v>2.52</v>
      </c>
      <c r="J661" s="11">
        <f t="shared" si="61"/>
        <v>0.09</v>
      </c>
      <c r="K661" s="11">
        <v>202</v>
      </c>
      <c r="L661" s="10">
        <f t="shared" si="62"/>
        <v>0.20586605002325997</v>
      </c>
      <c r="M661">
        <f t="shared" si="63"/>
        <v>254</v>
      </c>
      <c r="N661">
        <f t="shared" si="64"/>
        <v>1</v>
      </c>
      <c r="O661">
        <f t="shared" si="65"/>
        <v>0.1</v>
      </c>
    </row>
    <row r="662" spans="1:15">
      <c r="A662" s="10" t="s">
        <v>68</v>
      </c>
      <c r="B662" s="10">
        <v>6410</v>
      </c>
      <c r="C662" s="60">
        <v>8.5713596000000003E-2</v>
      </c>
      <c r="D662" s="11">
        <v>0.30299999999999999</v>
      </c>
      <c r="E662" s="11">
        <v>48.29</v>
      </c>
      <c r="F662" s="11">
        <v>0</v>
      </c>
      <c r="G662" s="11">
        <v>0</v>
      </c>
      <c r="H662" s="10">
        <v>1</v>
      </c>
      <c r="I662" s="11">
        <f t="shared" si="60"/>
        <v>0</v>
      </c>
      <c r="J662" s="11">
        <f t="shared" si="61"/>
        <v>0</v>
      </c>
      <c r="K662" s="11">
        <v>33.5</v>
      </c>
      <c r="L662" s="10">
        <f t="shared" si="62"/>
        <v>0.10451251615870999</v>
      </c>
      <c r="M662">
        <f t="shared" si="63"/>
        <v>129</v>
      </c>
      <c r="N662">
        <f t="shared" si="64"/>
        <v>0</v>
      </c>
      <c r="O662">
        <f t="shared" si="65"/>
        <v>0</v>
      </c>
    </row>
    <row r="663" spans="1:15">
      <c r="A663" s="10" t="s">
        <v>68</v>
      </c>
      <c r="B663" s="10">
        <v>6410</v>
      </c>
      <c r="C663" s="60">
        <v>1.0037510009999999</v>
      </c>
      <c r="D663" s="11">
        <v>0.30299999999999999</v>
      </c>
      <c r="E663" s="11">
        <v>48.29</v>
      </c>
      <c r="F663" s="11">
        <v>0</v>
      </c>
      <c r="G663" s="11">
        <v>0</v>
      </c>
      <c r="H663" s="10">
        <v>1</v>
      </c>
      <c r="I663" s="11">
        <f t="shared" si="60"/>
        <v>0</v>
      </c>
      <c r="J663" s="11">
        <f t="shared" si="61"/>
        <v>0</v>
      </c>
      <c r="K663" s="11">
        <v>595</v>
      </c>
      <c r="L663" s="10">
        <f t="shared" si="62"/>
        <v>1.2238961799168224</v>
      </c>
      <c r="M663">
        <f t="shared" si="63"/>
        <v>1510</v>
      </c>
      <c r="N663">
        <f t="shared" si="64"/>
        <v>0</v>
      </c>
      <c r="O663">
        <f t="shared" si="65"/>
        <v>0</v>
      </c>
    </row>
    <row r="664" spans="1:15">
      <c r="A664" s="10" t="s">
        <v>68</v>
      </c>
      <c r="B664" s="10">
        <v>6460</v>
      </c>
      <c r="C664" s="60">
        <v>2.4076411999999998E-2</v>
      </c>
      <c r="D664" s="11">
        <v>0.30299999999999999</v>
      </c>
      <c r="E664" s="11">
        <v>48.29</v>
      </c>
      <c r="F664" s="11">
        <v>0</v>
      </c>
      <c r="G664" s="11">
        <v>0</v>
      </c>
      <c r="H664" s="10">
        <v>1</v>
      </c>
      <c r="I664" s="11">
        <f t="shared" si="60"/>
        <v>0</v>
      </c>
      <c r="J664" s="11">
        <f t="shared" si="61"/>
        <v>0</v>
      </c>
      <c r="K664" s="11">
        <v>9.4</v>
      </c>
      <c r="L664" s="10">
        <f t="shared" si="62"/>
        <v>2.9356910870869998E-2</v>
      </c>
      <c r="M664">
        <f t="shared" si="63"/>
        <v>36</v>
      </c>
      <c r="N664">
        <f t="shared" si="64"/>
        <v>0</v>
      </c>
      <c r="O664">
        <f t="shared" si="65"/>
        <v>0</v>
      </c>
    </row>
    <row r="665" spans="1:15">
      <c r="A665" s="10" t="s">
        <v>68</v>
      </c>
      <c r="B665" s="10">
        <v>4110</v>
      </c>
      <c r="C665" s="60">
        <v>1.3065176E-2</v>
      </c>
      <c r="D665" s="11">
        <v>0.41299999999999998</v>
      </c>
      <c r="E665" s="11">
        <v>48.29</v>
      </c>
      <c r="F665" s="11">
        <v>0.7</v>
      </c>
      <c r="G665" s="11">
        <v>0.09</v>
      </c>
      <c r="H665" s="10">
        <v>1</v>
      </c>
      <c r="I665" s="11">
        <f t="shared" si="60"/>
        <v>0.7</v>
      </c>
      <c r="J665" s="11">
        <f t="shared" si="61"/>
        <v>0.09</v>
      </c>
      <c r="K665" s="11">
        <v>26.3</v>
      </c>
      <c r="L665" s="10">
        <f t="shared" si="62"/>
        <v>2.1714072096126663E-2</v>
      </c>
      <c r="M665">
        <f t="shared" si="63"/>
        <v>27</v>
      </c>
      <c r="N665">
        <f t="shared" si="64"/>
        <v>0</v>
      </c>
      <c r="O665">
        <f t="shared" si="65"/>
        <v>0</v>
      </c>
    </row>
    <row r="666" spans="1:15">
      <c r="A666" s="10" t="s">
        <v>68</v>
      </c>
      <c r="B666" s="10">
        <v>1100</v>
      </c>
      <c r="C666" s="60">
        <v>0.44119013699999998</v>
      </c>
      <c r="D666" s="11">
        <v>0.34200000000000003</v>
      </c>
      <c r="E666" s="11">
        <v>48.29</v>
      </c>
      <c r="F666" s="11">
        <v>1.85</v>
      </c>
      <c r="G666" s="11">
        <v>0.22</v>
      </c>
      <c r="H666" s="10">
        <v>1</v>
      </c>
      <c r="I666" s="11">
        <f t="shared" si="60"/>
        <v>1.85</v>
      </c>
      <c r="J666" s="11">
        <f t="shared" si="61"/>
        <v>0.22</v>
      </c>
      <c r="K666" s="11">
        <v>194.8</v>
      </c>
      <c r="L666" s="10">
        <f t="shared" si="62"/>
        <v>0.60719454389830496</v>
      </c>
      <c r="M666">
        <f t="shared" si="63"/>
        <v>749</v>
      </c>
      <c r="N666">
        <f t="shared" si="64"/>
        <v>3</v>
      </c>
      <c r="O666">
        <f t="shared" si="65"/>
        <v>0.4</v>
      </c>
    </row>
    <row r="667" spans="1:15">
      <c r="A667" s="10" t="s">
        <v>68</v>
      </c>
      <c r="B667" s="10">
        <v>6460</v>
      </c>
      <c r="C667" s="60">
        <v>0.12549743999999999</v>
      </c>
      <c r="D667" s="11">
        <v>0.30299999999999999</v>
      </c>
      <c r="E667" s="11">
        <v>48.29</v>
      </c>
      <c r="F667" s="11">
        <v>0</v>
      </c>
      <c r="G667" s="11">
        <v>0</v>
      </c>
      <c r="H667" s="10">
        <v>1</v>
      </c>
      <c r="I667" s="11">
        <f t="shared" si="60"/>
        <v>0</v>
      </c>
      <c r="J667" s="11">
        <f t="shared" si="61"/>
        <v>0</v>
      </c>
      <c r="K667" s="11">
        <v>150.1</v>
      </c>
      <c r="L667" s="10">
        <f t="shared" si="62"/>
        <v>0.15302185228439999</v>
      </c>
      <c r="M667">
        <f t="shared" si="63"/>
        <v>189</v>
      </c>
      <c r="N667">
        <f t="shared" si="64"/>
        <v>0</v>
      </c>
      <c r="O667">
        <f t="shared" si="65"/>
        <v>0</v>
      </c>
    </row>
    <row r="668" spans="1:15">
      <c r="A668" s="10" t="s">
        <v>68</v>
      </c>
      <c r="B668" s="10">
        <v>6460</v>
      </c>
      <c r="C668" s="60">
        <v>0.14460473600000001</v>
      </c>
      <c r="D668" s="11">
        <v>0.30299999999999999</v>
      </c>
      <c r="E668" s="11">
        <v>48.29</v>
      </c>
      <c r="F668" s="11">
        <v>0</v>
      </c>
      <c r="G668" s="11">
        <v>0</v>
      </c>
      <c r="H668" s="10">
        <v>1</v>
      </c>
      <c r="I668" s="11">
        <f t="shared" si="60"/>
        <v>0</v>
      </c>
      <c r="J668" s="11">
        <f t="shared" si="61"/>
        <v>0</v>
      </c>
      <c r="K668" s="11">
        <v>213.6</v>
      </c>
      <c r="L668" s="10">
        <f t="shared" si="62"/>
        <v>0.17631980821135998</v>
      </c>
      <c r="M668">
        <f t="shared" si="63"/>
        <v>217</v>
      </c>
      <c r="N668">
        <f t="shared" si="64"/>
        <v>0</v>
      </c>
      <c r="O668">
        <f t="shared" si="65"/>
        <v>0</v>
      </c>
    </row>
    <row r="669" spans="1:15">
      <c r="A669" s="10" t="s">
        <v>68</v>
      </c>
      <c r="B669" s="10">
        <v>3100</v>
      </c>
      <c r="C669" s="60">
        <v>4.3757846259999997</v>
      </c>
      <c r="D669" s="11">
        <v>0.41099999999999998</v>
      </c>
      <c r="E669" s="11">
        <v>48.29</v>
      </c>
      <c r="F669" s="11">
        <v>1.2</v>
      </c>
      <c r="G669" s="11">
        <v>6.4000000000000001E-2</v>
      </c>
      <c r="H669" s="10">
        <v>1</v>
      </c>
      <c r="I669" s="11">
        <f t="shared" si="60"/>
        <v>1.2</v>
      </c>
      <c r="J669" s="11">
        <f t="shared" si="61"/>
        <v>6.4000000000000001E-2</v>
      </c>
      <c r="K669" s="11">
        <v>8768.7999999999993</v>
      </c>
      <c r="L669" s="10">
        <f t="shared" si="62"/>
        <v>7.2372524059417431</v>
      </c>
      <c r="M669">
        <f t="shared" si="63"/>
        <v>8927</v>
      </c>
      <c r="N669">
        <f t="shared" si="64"/>
        <v>24</v>
      </c>
      <c r="O669">
        <f t="shared" si="65"/>
        <v>1.3</v>
      </c>
    </row>
    <row r="670" spans="1:15">
      <c r="A670" s="10" t="s">
        <v>68</v>
      </c>
      <c r="B670" s="10">
        <v>6410</v>
      </c>
      <c r="C670" s="60">
        <v>0.93203758299999995</v>
      </c>
      <c r="D670" s="11">
        <v>0.30299999999999999</v>
      </c>
      <c r="E670" s="11">
        <v>48.29</v>
      </c>
      <c r="F670" s="11">
        <v>0</v>
      </c>
      <c r="G670" s="11">
        <v>0</v>
      </c>
      <c r="H670" s="10">
        <v>1</v>
      </c>
      <c r="I670" s="11">
        <f t="shared" si="60"/>
        <v>0</v>
      </c>
      <c r="J670" s="11">
        <f t="shared" si="61"/>
        <v>0</v>
      </c>
      <c r="K670" s="11">
        <v>1376.9</v>
      </c>
      <c r="L670" s="10">
        <f t="shared" si="62"/>
        <v>1.1364543957975173</v>
      </c>
      <c r="M670">
        <f t="shared" si="63"/>
        <v>1402</v>
      </c>
      <c r="N670">
        <f t="shared" si="64"/>
        <v>0</v>
      </c>
      <c r="O670">
        <f t="shared" si="65"/>
        <v>0</v>
      </c>
    </row>
    <row r="671" spans="1:15">
      <c r="A671" s="10" t="s">
        <v>68</v>
      </c>
      <c r="B671" s="10">
        <v>1610</v>
      </c>
      <c r="C671" s="60">
        <v>1.4649751000000001E-2</v>
      </c>
      <c r="D671" s="11">
        <v>0.30399999999999999</v>
      </c>
      <c r="E671" s="11">
        <v>48.29</v>
      </c>
      <c r="F671" s="11">
        <v>1.18</v>
      </c>
      <c r="G671" s="11">
        <v>0.15</v>
      </c>
      <c r="H671" s="10">
        <v>1</v>
      </c>
      <c r="I671" s="11">
        <f t="shared" si="60"/>
        <v>1.18</v>
      </c>
      <c r="J671" s="11">
        <f t="shared" si="61"/>
        <v>0.15</v>
      </c>
      <c r="K671" s="11">
        <v>17.600000000000001</v>
      </c>
      <c r="L671" s="10">
        <f t="shared" si="62"/>
        <v>1.7921724053346667E-2</v>
      </c>
      <c r="M671">
        <f t="shared" si="63"/>
        <v>22</v>
      </c>
      <c r="N671">
        <f t="shared" si="64"/>
        <v>0</v>
      </c>
      <c r="O671">
        <f t="shared" si="65"/>
        <v>0</v>
      </c>
    </row>
    <row r="672" spans="1:15">
      <c r="A672" s="10" t="s">
        <v>68</v>
      </c>
      <c r="B672" s="10">
        <v>6210</v>
      </c>
      <c r="C672" s="60">
        <v>3.5130000000000001E-6</v>
      </c>
      <c r="D672" s="11">
        <v>0.30299999999999999</v>
      </c>
      <c r="E672" s="11">
        <v>48.29</v>
      </c>
      <c r="F672" s="11">
        <v>0</v>
      </c>
      <c r="G672" s="11">
        <v>0</v>
      </c>
      <c r="H672" s="10">
        <v>1</v>
      </c>
      <c r="I672" s="11">
        <f t="shared" si="60"/>
        <v>0</v>
      </c>
      <c r="J672" s="11">
        <f t="shared" si="61"/>
        <v>0</v>
      </c>
      <c r="K672" s="11">
        <v>252.9</v>
      </c>
      <c r="L672" s="10">
        <f t="shared" si="62"/>
        <v>4.2834799425000002E-6</v>
      </c>
      <c r="M672">
        <f t="shared" si="63"/>
        <v>0</v>
      </c>
      <c r="N672">
        <f t="shared" si="64"/>
        <v>0</v>
      </c>
      <c r="O672">
        <f t="shared" si="65"/>
        <v>0</v>
      </c>
    </row>
    <row r="673" spans="1:15">
      <c r="A673" s="10" t="s">
        <v>68</v>
      </c>
      <c r="B673" s="10">
        <v>6410</v>
      </c>
      <c r="C673" s="60">
        <v>0.398844539</v>
      </c>
      <c r="D673" s="11">
        <v>0.30299999999999999</v>
      </c>
      <c r="E673" s="11">
        <v>48.29</v>
      </c>
      <c r="F673" s="11">
        <v>0</v>
      </c>
      <c r="G673" s="11">
        <v>0</v>
      </c>
      <c r="H673" s="10">
        <v>1</v>
      </c>
      <c r="I673" s="11">
        <f t="shared" si="60"/>
        <v>0</v>
      </c>
      <c r="J673" s="11">
        <f t="shared" si="61"/>
        <v>0</v>
      </c>
      <c r="K673" s="11">
        <v>589.20000000000005</v>
      </c>
      <c r="L673" s="10">
        <f t="shared" si="62"/>
        <v>0.48632012040482747</v>
      </c>
      <c r="M673">
        <f t="shared" si="63"/>
        <v>600</v>
      </c>
      <c r="N673">
        <f t="shared" si="64"/>
        <v>0</v>
      </c>
      <c r="O673">
        <f t="shared" si="65"/>
        <v>0</v>
      </c>
    </row>
    <row r="674" spans="1:15">
      <c r="A674" s="10" t="s">
        <v>68</v>
      </c>
      <c r="B674" s="10">
        <v>6210</v>
      </c>
      <c r="C674" s="60">
        <v>0.29052736299999998</v>
      </c>
      <c r="D674" s="11">
        <v>0.30299999999999999</v>
      </c>
      <c r="E674" s="11">
        <v>48.29</v>
      </c>
      <c r="F674" s="11">
        <v>0</v>
      </c>
      <c r="G674" s="11">
        <v>0</v>
      </c>
      <c r="H674" s="10">
        <v>1</v>
      </c>
      <c r="I674" s="11">
        <f t="shared" si="60"/>
        <v>0</v>
      </c>
      <c r="J674" s="11">
        <f t="shared" si="61"/>
        <v>0</v>
      </c>
      <c r="K674" s="11">
        <v>113.7</v>
      </c>
      <c r="L674" s="10">
        <f t="shared" si="62"/>
        <v>0.35424655057156745</v>
      </c>
      <c r="M674">
        <f t="shared" si="63"/>
        <v>437</v>
      </c>
      <c r="N674">
        <f t="shared" si="64"/>
        <v>0</v>
      </c>
      <c r="O674">
        <f t="shared" si="65"/>
        <v>0</v>
      </c>
    </row>
    <row r="675" spans="1:15">
      <c r="A675" s="10" t="s">
        <v>68</v>
      </c>
      <c r="B675" s="10">
        <v>4110</v>
      </c>
      <c r="C675" s="60">
        <v>8.1392268000000004E-2</v>
      </c>
      <c r="D675" s="11">
        <v>0.41299999999999998</v>
      </c>
      <c r="E675" s="11">
        <v>48.29</v>
      </c>
      <c r="F675" s="11">
        <v>0.7</v>
      </c>
      <c r="G675" s="11">
        <v>0.09</v>
      </c>
      <c r="H675" s="10">
        <v>1</v>
      </c>
      <c r="I675" s="11">
        <f t="shared" si="60"/>
        <v>0.7</v>
      </c>
      <c r="J675" s="11">
        <f t="shared" si="61"/>
        <v>0.09</v>
      </c>
      <c r="K675" s="11">
        <v>43.4</v>
      </c>
      <c r="L675" s="10">
        <f t="shared" si="62"/>
        <v>0.13527238939752997</v>
      </c>
      <c r="M675">
        <f t="shared" si="63"/>
        <v>167</v>
      </c>
      <c r="N675">
        <f t="shared" si="64"/>
        <v>0</v>
      </c>
      <c r="O675">
        <f t="shared" si="65"/>
        <v>0</v>
      </c>
    </row>
    <row r="676" spans="1:15">
      <c r="A676" s="10" t="s">
        <v>68</v>
      </c>
      <c r="B676" s="10">
        <v>3100</v>
      </c>
      <c r="C676" s="60">
        <v>0.20938036700000001</v>
      </c>
      <c r="D676" s="11">
        <v>0.3</v>
      </c>
      <c r="E676" s="11">
        <v>48.29</v>
      </c>
      <c r="F676" s="11">
        <v>1.2</v>
      </c>
      <c r="G676" s="11">
        <v>6.4000000000000001E-2</v>
      </c>
      <c r="H676" s="10">
        <v>1</v>
      </c>
      <c r="I676" s="11">
        <f t="shared" si="60"/>
        <v>1.2</v>
      </c>
      <c r="J676" s="11">
        <f t="shared" si="61"/>
        <v>6.4000000000000001E-2</v>
      </c>
      <c r="K676" s="11">
        <v>306.3</v>
      </c>
      <c r="L676" s="10">
        <f t="shared" si="62"/>
        <v>0.25277444806075</v>
      </c>
      <c r="M676">
        <f t="shared" si="63"/>
        <v>312</v>
      </c>
      <c r="N676">
        <f t="shared" si="64"/>
        <v>1</v>
      </c>
      <c r="O676">
        <f t="shared" si="65"/>
        <v>0</v>
      </c>
    </row>
    <row r="677" spans="1:15">
      <c r="A677" s="10" t="s">
        <v>68</v>
      </c>
      <c r="B677" s="10">
        <v>4110</v>
      </c>
      <c r="C677" s="60">
        <v>4.1787940079999997</v>
      </c>
      <c r="D677" s="11">
        <v>0.41299999999999998</v>
      </c>
      <c r="E677" s="11">
        <v>48.29</v>
      </c>
      <c r="F677" s="11">
        <v>0.7</v>
      </c>
      <c r="G677" s="11">
        <v>0.09</v>
      </c>
      <c r="H677" s="10">
        <v>1</v>
      </c>
      <c r="I677" s="11">
        <f t="shared" si="60"/>
        <v>0.7</v>
      </c>
      <c r="J677" s="11">
        <f t="shared" si="61"/>
        <v>0.09</v>
      </c>
      <c r="K677" s="11">
        <v>66321</v>
      </c>
      <c r="L677" s="10">
        <f t="shared" si="62"/>
        <v>6.9450755477441781</v>
      </c>
      <c r="M677">
        <f t="shared" si="63"/>
        <v>8567</v>
      </c>
      <c r="N677">
        <f t="shared" si="64"/>
        <v>13</v>
      </c>
      <c r="O677">
        <f t="shared" si="65"/>
        <v>1.7</v>
      </c>
    </row>
    <row r="678" spans="1:15">
      <c r="A678" s="10" t="s">
        <v>68</v>
      </c>
      <c r="B678" s="10">
        <v>4110</v>
      </c>
      <c r="C678" s="60">
        <v>0.51368319500000004</v>
      </c>
      <c r="D678" s="11">
        <v>0.41299999999999998</v>
      </c>
      <c r="E678" s="11">
        <v>48.29</v>
      </c>
      <c r="F678" s="11">
        <v>0.7</v>
      </c>
      <c r="G678" s="11">
        <v>0.09</v>
      </c>
      <c r="H678" s="10">
        <v>1</v>
      </c>
      <c r="I678" s="11">
        <f t="shared" si="60"/>
        <v>0.7</v>
      </c>
      <c r="J678" s="11">
        <f t="shared" si="61"/>
        <v>0.09</v>
      </c>
      <c r="K678" s="11">
        <v>274</v>
      </c>
      <c r="L678" s="10">
        <f t="shared" si="62"/>
        <v>0.85373162449542905</v>
      </c>
      <c r="M678">
        <f t="shared" si="63"/>
        <v>1053</v>
      </c>
      <c r="N678">
        <f t="shared" si="64"/>
        <v>2</v>
      </c>
      <c r="O678">
        <f t="shared" si="65"/>
        <v>0.2</v>
      </c>
    </row>
    <row r="679" spans="1:15">
      <c r="A679" s="10" t="s">
        <v>68</v>
      </c>
      <c r="B679" s="10">
        <v>4340</v>
      </c>
      <c r="C679" s="60">
        <v>39.851036712999999</v>
      </c>
      <c r="D679" s="11">
        <v>0.41299999999999998</v>
      </c>
      <c r="E679" s="11">
        <v>48.29</v>
      </c>
      <c r="F679" s="11">
        <v>0.7</v>
      </c>
      <c r="G679" s="11">
        <v>0.09</v>
      </c>
      <c r="H679" s="10">
        <v>1</v>
      </c>
      <c r="I679" s="11">
        <f t="shared" si="60"/>
        <v>0.7</v>
      </c>
      <c r="J679" s="11">
        <f t="shared" si="61"/>
        <v>0.09</v>
      </c>
      <c r="K679" s="11">
        <v>64988.5</v>
      </c>
      <c r="L679" s="10">
        <f t="shared" si="62"/>
        <v>66.231659205468986</v>
      </c>
      <c r="M679">
        <f t="shared" si="63"/>
        <v>81695</v>
      </c>
      <c r="N679">
        <f t="shared" si="64"/>
        <v>126</v>
      </c>
      <c r="O679">
        <f t="shared" si="65"/>
        <v>16.2</v>
      </c>
    </row>
    <row r="680" spans="1:15">
      <c r="A680" s="10" t="s">
        <v>68</v>
      </c>
      <c r="B680" s="10">
        <v>6460</v>
      </c>
      <c r="C680" s="60">
        <v>3.8589409429999999</v>
      </c>
      <c r="D680" s="11">
        <v>0.30299999999999999</v>
      </c>
      <c r="E680" s="11">
        <v>48.29</v>
      </c>
      <c r="F680" s="11">
        <v>0</v>
      </c>
      <c r="G680" s="11">
        <v>0</v>
      </c>
      <c r="H680" s="10">
        <v>1</v>
      </c>
      <c r="I680" s="11">
        <f t="shared" si="60"/>
        <v>0</v>
      </c>
      <c r="J680" s="11">
        <f t="shared" si="61"/>
        <v>0</v>
      </c>
      <c r="K680" s="11">
        <v>4617</v>
      </c>
      <c r="L680" s="10">
        <f t="shared" si="62"/>
        <v>4.7052935179711168</v>
      </c>
      <c r="M680">
        <f t="shared" si="63"/>
        <v>5804</v>
      </c>
      <c r="N680">
        <f t="shared" si="64"/>
        <v>0</v>
      </c>
      <c r="O680">
        <f t="shared" si="65"/>
        <v>0</v>
      </c>
    </row>
    <row r="681" spans="1:15">
      <c r="A681" s="10" t="s">
        <v>68</v>
      </c>
      <c r="B681" s="10">
        <v>4110</v>
      </c>
      <c r="C681" s="60">
        <v>1.0017236860000001</v>
      </c>
      <c r="D681" s="11">
        <v>0.41299999999999998</v>
      </c>
      <c r="E681" s="11">
        <v>48.29</v>
      </c>
      <c r="F681" s="11">
        <v>0.7</v>
      </c>
      <c r="G681" s="11">
        <v>0.09</v>
      </c>
      <c r="H681" s="10">
        <v>1</v>
      </c>
      <c r="I681" s="11">
        <f t="shared" si="60"/>
        <v>0.7</v>
      </c>
      <c r="J681" s="11">
        <f t="shared" si="61"/>
        <v>0.09</v>
      </c>
      <c r="K681" s="11">
        <v>534.20000000000005</v>
      </c>
      <c r="L681" s="10">
        <f t="shared" si="62"/>
        <v>1.6648455664280182</v>
      </c>
      <c r="M681">
        <f t="shared" si="63"/>
        <v>2054</v>
      </c>
      <c r="N681">
        <f t="shared" si="64"/>
        <v>3</v>
      </c>
      <c r="O681">
        <f t="shared" si="65"/>
        <v>0.4</v>
      </c>
    </row>
    <row r="682" spans="1:15">
      <c r="A682" s="10" t="s">
        <v>68</v>
      </c>
      <c r="B682" s="10">
        <v>6460</v>
      </c>
      <c r="C682" s="60">
        <v>0.39709058200000003</v>
      </c>
      <c r="D682" s="11">
        <v>0.30299999999999999</v>
      </c>
      <c r="E682" s="11">
        <v>48.29</v>
      </c>
      <c r="F682" s="11">
        <v>0</v>
      </c>
      <c r="G682" s="11">
        <v>0</v>
      </c>
      <c r="H682" s="10">
        <v>1</v>
      </c>
      <c r="I682" s="11">
        <f t="shared" si="60"/>
        <v>0</v>
      </c>
      <c r="J682" s="11">
        <f t="shared" si="61"/>
        <v>0</v>
      </c>
      <c r="K682" s="11">
        <v>155.4</v>
      </c>
      <c r="L682" s="10">
        <f t="shared" si="62"/>
        <v>0.48418148117069504</v>
      </c>
      <c r="M682">
        <f t="shared" si="63"/>
        <v>597</v>
      </c>
      <c r="N682">
        <f t="shared" si="64"/>
        <v>0</v>
      </c>
      <c r="O682">
        <f t="shared" si="65"/>
        <v>0</v>
      </c>
    </row>
    <row r="683" spans="1:15">
      <c r="A683" s="10" t="s">
        <v>68</v>
      </c>
      <c r="B683" s="10">
        <v>6410</v>
      </c>
      <c r="C683" s="60">
        <v>4.9089447000000001E-2</v>
      </c>
      <c r="D683" s="11">
        <v>0.30299999999999999</v>
      </c>
      <c r="E683" s="11">
        <v>48.29</v>
      </c>
      <c r="F683" s="11">
        <v>0</v>
      </c>
      <c r="G683" s="11">
        <v>0</v>
      </c>
      <c r="H683" s="10">
        <v>1</v>
      </c>
      <c r="I683" s="11">
        <f t="shared" si="60"/>
        <v>0</v>
      </c>
      <c r="J683" s="11">
        <f t="shared" si="61"/>
        <v>0</v>
      </c>
      <c r="K683" s="11">
        <v>19.2</v>
      </c>
      <c r="L683" s="10">
        <f t="shared" si="62"/>
        <v>5.9855867239657495E-2</v>
      </c>
      <c r="M683">
        <f t="shared" si="63"/>
        <v>74</v>
      </c>
      <c r="N683">
        <f t="shared" si="64"/>
        <v>0</v>
      </c>
      <c r="O683">
        <f t="shared" si="65"/>
        <v>0</v>
      </c>
    </row>
    <row r="684" spans="1:15">
      <c r="A684" s="10" t="s">
        <v>68</v>
      </c>
      <c r="B684" s="10">
        <v>1610</v>
      </c>
      <c r="C684" s="60">
        <v>0.60804920200000001</v>
      </c>
      <c r="D684" s="11">
        <v>0.30399999999999999</v>
      </c>
      <c r="E684" s="11">
        <v>48.29</v>
      </c>
      <c r="F684" s="11">
        <v>1.18</v>
      </c>
      <c r="G684" s="11">
        <v>0.15</v>
      </c>
      <c r="H684" s="10">
        <v>1</v>
      </c>
      <c r="I684" s="11">
        <f t="shared" si="60"/>
        <v>1.18</v>
      </c>
      <c r="J684" s="11">
        <f t="shared" si="61"/>
        <v>0.15</v>
      </c>
      <c r="K684" s="11">
        <v>730.3</v>
      </c>
      <c r="L684" s="10">
        <f t="shared" si="62"/>
        <v>0.74385496443602672</v>
      </c>
      <c r="M684">
        <f t="shared" si="63"/>
        <v>918</v>
      </c>
      <c r="N684">
        <f t="shared" si="64"/>
        <v>2</v>
      </c>
      <c r="O684">
        <f t="shared" si="65"/>
        <v>0.3</v>
      </c>
    </row>
    <row r="685" spans="1:15">
      <c r="A685" s="10" t="s">
        <v>68</v>
      </c>
      <c r="B685" s="10">
        <v>6410</v>
      </c>
      <c r="C685" s="60">
        <v>3.7933201E-2</v>
      </c>
      <c r="D685" s="11">
        <v>0.30299999999999999</v>
      </c>
      <c r="E685" s="11">
        <v>48.29</v>
      </c>
      <c r="F685" s="11">
        <v>0</v>
      </c>
      <c r="G685" s="11">
        <v>0</v>
      </c>
      <c r="H685" s="10">
        <v>1</v>
      </c>
      <c r="I685" s="11">
        <f t="shared" si="60"/>
        <v>0</v>
      </c>
      <c r="J685" s="11">
        <f t="shared" si="61"/>
        <v>0</v>
      </c>
      <c r="K685" s="11">
        <v>14.8</v>
      </c>
      <c r="L685" s="10">
        <f t="shared" si="62"/>
        <v>4.6252805476322496E-2</v>
      </c>
      <c r="M685">
        <f t="shared" si="63"/>
        <v>57</v>
      </c>
      <c r="N685">
        <f t="shared" si="64"/>
        <v>0</v>
      </c>
      <c r="O685">
        <f t="shared" si="65"/>
        <v>0</v>
      </c>
    </row>
    <row r="686" spans="1:15">
      <c r="A686" s="10" t="s">
        <v>68</v>
      </c>
      <c r="B686" s="10">
        <v>1920</v>
      </c>
      <c r="C686" s="60">
        <v>1.4030259999999999E-3</v>
      </c>
      <c r="D686" s="11">
        <v>0.27600000000000002</v>
      </c>
      <c r="E686" s="11">
        <v>48.29</v>
      </c>
      <c r="F686" s="11">
        <v>1.2</v>
      </c>
      <c r="G686" s="11">
        <v>7.5999999999999998E-2</v>
      </c>
      <c r="H686" s="10">
        <v>1</v>
      </c>
      <c r="I686" s="11">
        <f t="shared" si="60"/>
        <v>1.2</v>
      </c>
      <c r="J686" s="11">
        <f t="shared" si="61"/>
        <v>7.5999999999999998E-2</v>
      </c>
      <c r="K686" s="11">
        <v>0.5</v>
      </c>
      <c r="L686" s="10">
        <f t="shared" si="62"/>
        <v>1.55829888742E-3</v>
      </c>
      <c r="M686">
        <f t="shared" si="63"/>
        <v>2</v>
      </c>
      <c r="N686">
        <f t="shared" si="64"/>
        <v>0</v>
      </c>
      <c r="O686">
        <f t="shared" si="65"/>
        <v>0</v>
      </c>
    </row>
    <row r="687" spans="1:15">
      <c r="A687" s="10" t="s">
        <v>68</v>
      </c>
      <c r="B687" s="10">
        <v>6460</v>
      </c>
      <c r="C687" s="60">
        <v>0.45418104999999998</v>
      </c>
      <c r="D687" s="11">
        <v>0.30299999999999999</v>
      </c>
      <c r="E687" s="11">
        <v>48.29</v>
      </c>
      <c r="F687" s="11">
        <v>0</v>
      </c>
      <c r="G687" s="11">
        <v>0</v>
      </c>
      <c r="H687" s="10">
        <v>1</v>
      </c>
      <c r="I687" s="11">
        <f t="shared" si="60"/>
        <v>0</v>
      </c>
      <c r="J687" s="11">
        <f t="shared" si="61"/>
        <v>0</v>
      </c>
      <c r="K687" s="11">
        <v>177.7</v>
      </c>
      <c r="L687" s="10">
        <f t="shared" si="62"/>
        <v>0.55379317333862488</v>
      </c>
      <c r="M687">
        <f t="shared" si="63"/>
        <v>683</v>
      </c>
      <c r="N687">
        <f t="shared" si="64"/>
        <v>0</v>
      </c>
      <c r="O687">
        <f t="shared" si="65"/>
        <v>0</v>
      </c>
    </row>
    <row r="688" spans="1:15">
      <c r="A688" s="10" t="s">
        <v>68</v>
      </c>
      <c r="B688" s="10">
        <v>6410</v>
      </c>
      <c r="C688" s="60">
        <v>1.4364539000000001E-2</v>
      </c>
      <c r="D688" s="11">
        <v>0.30299999999999999</v>
      </c>
      <c r="E688" s="11">
        <v>48.29</v>
      </c>
      <c r="F688" s="11">
        <v>0</v>
      </c>
      <c r="G688" s="11">
        <v>0</v>
      </c>
      <c r="H688" s="10">
        <v>1</v>
      </c>
      <c r="I688" s="11">
        <f t="shared" si="60"/>
        <v>0</v>
      </c>
      <c r="J688" s="11">
        <f t="shared" si="61"/>
        <v>0</v>
      </c>
      <c r="K688" s="11">
        <v>5.6</v>
      </c>
      <c r="L688" s="10">
        <f t="shared" si="62"/>
        <v>1.7515005604827501E-2</v>
      </c>
      <c r="M688">
        <f t="shared" si="63"/>
        <v>22</v>
      </c>
      <c r="N688">
        <f t="shared" si="64"/>
        <v>0</v>
      </c>
      <c r="O688">
        <f t="shared" si="65"/>
        <v>0</v>
      </c>
    </row>
    <row r="689" spans="1:15">
      <c r="A689" s="10" t="s">
        <v>68</v>
      </c>
      <c r="B689" s="10">
        <v>6210</v>
      </c>
      <c r="C689" s="60">
        <v>1.5930527999999999E-2</v>
      </c>
      <c r="D689" s="11">
        <v>0.30299999999999999</v>
      </c>
      <c r="E689" s="11">
        <v>48.29</v>
      </c>
      <c r="F689" s="11">
        <v>0</v>
      </c>
      <c r="G689" s="11">
        <v>0</v>
      </c>
      <c r="H689" s="10">
        <v>1</v>
      </c>
      <c r="I689" s="11">
        <f t="shared" si="60"/>
        <v>0</v>
      </c>
      <c r="J689" s="11">
        <f t="shared" si="61"/>
        <v>0</v>
      </c>
      <c r="K689" s="11">
        <v>6.2</v>
      </c>
      <c r="L689" s="10">
        <f t="shared" si="62"/>
        <v>1.9424451227279999E-2</v>
      </c>
      <c r="M689">
        <f t="shared" si="63"/>
        <v>24</v>
      </c>
      <c r="N689">
        <f t="shared" si="64"/>
        <v>0</v>
      </c>
      <c r="O689">
        <f t="shared" si="65"/>
        <v>0</v>
      </c>
    </row>
    <row r="690" spans="1:15">
      <c r="A690" s="10" t="s">
        <v>68</v>
      </c>
      <c r="B690" s="10">
        <v>6410</v>
      </c>
      <c r="C690" s="60">
        <v>4.4064777999999999E-2</v>
      </c>
      <c r="D690" s="11">
        <v>0.30299999999999999</v>
      </c>
      <c r="E690" s="11">
        <v>48.29</v>
      </c>
      <c r="F690" s="11">
        <v>0</v>
      </c>
      <c r="G690" s="11">
        <v>0</v>
      </c>
      <c r="H690" s="10">
        <v>1</v>
      </c>
      <c r="I690" s="11">
        <f t="shared" si="60"/>
        <v>0</v>
      </c>
      <c r="J690" s="11">
        <f t="shared" si="61"/>
        <v>0</v>
      </c>
      <c r="K690" s="11">
        <v>65.099999999999994</v>
      </c>
      <c r="L690" s="10">
        <f t="shared" si="62"/>
        <v>5.3729175272904994E-2</v>
      </c>
      <c r="M690">
        <f t="shared" si="63"/>
        <v>66</v>
      </c>
      <c r="N690">
        <f t="shared" si="64"/>
        <v>0</v>
      </c>
      <c r="O690">
        <f t="shared" si="65"/>
        <v>0</v>
      </c>
    </row>
    <row r="691" spans="1:15">
      <c r="A691" s="10" t="s">
        <v>68</v>
      </c>
      <c r="B691" s="10">
        <v>3200</v>
      </c>
      <c r="C691" s="60">
        <v>0.98377782700000005</v>
      </c>
      <c r="D691" s="11">
        <v>0.4</v>
      </c>
      <c r="E691" s="11">
        <v>48.29</v>
      </c>
      <c r="F691" s="11">
        <v>1.2</v>
      </c>
      <c r="G691" s="11">
        <v>6.4000000000000001E-2</v>
      </c>
      <c r="H691" s="10">
        <v>1</v>
      </c>
      <c r="I691" s="11">
        <f t="shared" si="60"/>
        <v>1.2</v>
      </c>
      <c r="J691" s="11">
        <f t="shared" si="61"/>
        <v>6.4000000000000001E-2</v>
      </c>
      <c r="K691" s="11">
        <v>14208.2</v>
      </c>
      <c r="L691" s="10">
        <f t="shared" si="62"/>
        <v>1.5835543755276671</v>
      </c>
      <c r="M691">
        <f t="shared" si="63"/>
        <v>1953</v>
      </c>
      <c r="N691">
        <f t="shared" si="64"/>
        <v>5</v>
      </c>
      <c r="O691">
        <f t="shared" si="65"/>
        <v>0.3</v>
      </c>
    </row>
    <row r="692" spans="1:15">
      <c r="A692" s="10" t="s">
        <v>68</v>
      </c>
      <c r="B692" s="10">
        <v>6210</v>
      </c>
      <c r="C692" s="60">
        <v>7.187277742</v>
      </c>
      <c r="D692" s="11">
        <v>0.30299999999999999</v>
      </c>
      <c r="E692" s="11">
        <v>48.29</v>
      </c>
      <c r="F692" s="11">
        <v>0</v>
      </c>
      <c r="G692" s="11">
        <v>0</v>
      </c>
      <c r="H692" s="10">
        <v>1</v>
      </c>
      <c r="I692" s="11">
        <f t="shared" si="60"/>
        <v>0</v>
      </c>
      <c r="J692" s="11">
        <f t="shared" si="61"/>
        <v>0</v>
      </c>
      <c r="K692" s="11">
        <v>2812.1</v>
      </c>
      <c r="L692" s="10">
        <f t="shared" si="62"/>
        <v>8.7636094645697948</v>
      </c>
      <c r="M692">
        <f t="shared" si="63"/>
        <v>10810</v>
      </c>
      <c r="N692">
        <f t="shared" si="64"/>
        <v>0</v>
      </c>
      <c r="O692">
        <f t="shared" si="65"/>
        <v>0</v>
      </c>
    </row>
    <row r="693" spans="1:15">
      <c r="A693" s="10" t="s">
        <v>68</v>
      </c>
      <c r="B693" s="10">
        <v>1100</v>
      </c>
      <c r="C693" s="60">
        <v>3.7834350140000002</v>
      </c>
      <c r="D693" s="11">
        <v>0.34200000000000003</v>
      </c>
      <c r="E693" s="11">
        <v>48.29</v>
      </c>
      <c r="F693" s="11">
        <v>1.85</v>
      </c>
      <c r="G693" s="11">
        <v>0.22</v>
      </c>
      <c r="H693" s="10">
        <v>1</v>
      </c>
      <c r="I693" s="11">
        <f t="shared" si="60"/>
        <v>1.85</v>
      </c>
      <c r="J693" s="11">
        <f t="shared" si="61"/>
        <v>0.22</v>
      </c>
      <c r="K693" s="11">
        <v>1670.8</v>
      </c>
      <c r="L693" s="10">
        <f t="shared" si="62"/>
        <v>5.2070091895427106</v>
      </c>
      <c r="M693">
        <f t="shared" si="63"/>
        <v>6423</v>
      </c>
      <c r="N693">
        <f t="shared" si="64"/>
        <v>26</v>
      </c>
      <c r="O693">
        <f t="shared" si="65"/>
        <v>3.1</v>
      </c>
    </row>
    <row r="694" spans="1:15">
      <c r="A694" s="10" t="s">
        <v>68</v>
      </c>
      <c r="B694" s="10">
        <v>4110</v>
      </c>
      <c r="C694" s="60">
        <v>0.598141111</v>
      </c>
      <c r="D694" s="11">
        <v>0.41299999999999998</v>
      </c>
      <c r="E694" s="11">
        <v>48.29</v>
      </c>
      <c r="F694" s="11">
        <v>0.7</v>
      </c>
      <c r="G694" s="11">
        <v>0.09</v>
      </c>
      <c r="H694" s="10">
        <v>1</v>
      </c>
      <c r="I694" s="11">
        <f t="shared" si="60"/>
        <v>0.7</v>
      </c>
      <c r="J694" s="11">
        <f t="shared" si="61"/>
        <v>0.09</v>
      </c>
      <c r="K694" s="11">
        <v>1204.5</v>
      </c>
      <c r="L694" s="10">
        <f t="shared" si="62"/>
        <v>0.99409906211070576</v>
      </c>
      <c r="M694">
        <f t="shared" si="63"/>
        <v>1226</v>
      </c>
      <c r="N694">
        <f t="shared" si="64"/>
        <v>2</v>
      </c>
      <c r="O694">
        <f t="shared" si="65"/>
        <v>0.2</v>
      </c>
    </row>
    <row r="695" spans="1:15">
      <c r="A695" s="10" t="s">
        <v>68</v>
      </c>
      <c r="B695" s="10">
        <v>6410</v>
      </c>
      <c r="C695" s="60">
        <v>1.6536041939999999</v>
      </c>
      <c r="D695" s="11">
        <v>0.30299999999999999</v>
      </c>
      <c r="E695" s="11">
        <v>48.29</v>
      </c>
      <c r="F695" s="11">
        <v>0</v>
      </c>
      <c r="G695" s="11">
        <v>0</v>
      </c>
      <c r="H695" s="10">
        <v>1</v>
      </c>
      <c r="I695" s="11">
        <f t="shared" si="60"/>
        <v>0</v>
      </c>
      <c r="J695" s="11">
        <f t="shared" si="61"/>
        <v>0</v>
      </c>
      <c r="K695" s="11">
        <v>2443</v>
      </c>
      <c r="L695" s="10">
        <f t="shared" si="62"/>
        <v>2.0162767998385647</v>
      </c>
      <c r="M695">
        <f t="shared" si="63"/>
        <v>2487</v>
      </c>
      <c r="N695">
        <f t="shared" si="64"/>
        <v>0</v>
      </c>
      <c r="O695">
        <f t="shared" si="65"/>
        <v>0</v>
      </c>
    </row>
    <row r="696" spans="1:15">
      <c r="A696" s="10" t="s">
        <v>68</v>
      </c>
      <c r="B696" s="10">
        <v>6210</v>
      </c>
      <c r="C696" s="60">
        <v>0.82611270599999997</v>
      </c>
      <c r="D696" s="11">
        <v>0.30299999999999999</v>
      </c>
      <c r="E696" s="11">
        <v>48.29</v>
      </c>
      <c r="F696" s="11">
        <v>0</v>
      </c>
      <c r="G696" s="11">
        <v>0</v>
      </c>
      <c r="H696" s="10">
        <v>1</v>
      </c>
      <c r="I696" s="11">
        <f t="shared" si="60"/>
        <v>0</v>
      </c>
      <c r="J696" s="11">
        <f t="shared" si="61"/>
        <v>0</v>
      </c>
      <c r="K696" s="11">
        <v>323.2</v>
      </c>
      <c r="L696" s="10">
        <f t="shared" si="62"/>
        <v>1.0072978099616849</v>
      </c>
      <c r="M696">
        <f t="shared" si="63"/>
        <v>1242</v>
      </c>
      <c r="N696">
        <f t="shared" si="64"/>
        <v>0</v>
      </c>
      <c r="O696">
        <f t="shared" si="65"/>
        <v>0</v>
      </c>
    </row>
    <row r="697" spans="1:15">
      <c r="A697" s="10" t="s">
        <v>68</v>
      </c>
      <c r="B697" s="10">
        <v>4110</v>
      </c>
      <c r="C697" s="60">
        <v>0.18483675599999999</v>
      </c>
      <c r="D697" s="11">
        <v>0.41299999999999998</v>
      </c>
      <c r="E697" s="11">
        <v>48.29</v>
      </c>
      <c r="F697" s="11">
        <v>0.7</v>
      </c>
      <c r="G697" s="11">
        <v>0.09</v>
      </c>
      <c r="H697" s="10">
        <v>1</v>
      </c>
      <c r="I697" s="11">
        <f t="shared" si="60"/>
        <v>0.7</v>
      </c>
      <c r="J697" s="11">
        <f t="shared" si="61"/>
        <v>0.09</v>
      </c>
      <c r="K697" s="11">
        <v>98.6</v>
      </c>
      <c r="L697" s="10">
        <f t="shared" si="62"/>
        <v>0.30719514576750995</v>
      </c>
      <c r="M697">
        <f t="shared" si="63"/>
        <v>379</v>
      </c>
      <c r="N697">
        <f t="shared" si="64"/>
        <v>1</v>
      </c>
      <c r="O697">
        <f t="shared" si="65"/>
        <v>0.1</v>
      </c>
    </row>
    <row r="698" spans="1:15">
      <c r="A698" s="10" t="s">
        <v>68</v>
      </c>
      <c r="B698" s="10">
        <v>4110</v>
      </c>
      <c r="C698" s="60">
        <v>0.14845905600000001</v>
      </c>
      <c r="D698" s="11">
        <v>0.41299999999999998</v>
      </c>
      <c r="E698" s="11">
        <v>48.29</v>
      </c>
      <c r="F698" s="11">
        <v>0.7</v>
      </c>
      <c r="G698" s="11">
        <v>0.09</v>
      </c>
      <c r="H698" s="10">
        <v>1</v>
      </c>
      <c r="I698" s="11">
        <f t="shared" si="60"/>
        <v>0.7</v>
      </c>
      <c r="J698" s="11">
        <f t="shared" si="61"/>
        <v>0.09</v>
      </c>
      <c r="K698" s="11">
        <v>298.89999999999998</v>
      </c>
      <c r="L698" s="10">
        <f t="shared" si="62"/>
        <v>0.24673610560675996</v>
      </c>
      <c r="M698">
        <f t="shared" si="63"/>
        <v>304</v>
      </c>
      <c r="N698">
        <f t="shared" si="64"/>
        <v>0</v>
      </c>
      <c r="O698">
        <f t="shared" si="65"/>
        <v>0.1</v>
      </c>
    </row>
    <row r="699" spans="1:15">
      <c r="A699" s="10" t="s">
        <v>68</v>
      </c>
      <c r="B699" s="10">
        <v>3100</v>
      </c>
      <c r="C699" s="60">
        <v>0.31015340299999999</v>
      </c>
      <c r="D699" s="11">
        <v>0.41099999999999998</v>
      </c>
      <c r="E699" s="11">
        <v>48.29</v>
      </c>
      <c r="F699" s="11">
        <v>1.2</v>
      </c>
      <c r="G699" s="11">
        <v>6.4000000000000001E-2</v>
      </c>
      <c r="H699" s="10">
        <v>1</v>
      </c>
      <c r="I699" s="11">
        <f t="shared" si="60"/>
        <v>1.2</v>
      </c>
      <c r="J699" s="11">
        <f t="shared" si="61"/>
        <v>6.4000000000000001E-2</v>
      </c>
      <c r="K699" s="11">
        <v>621.5</v>
      </c>
      <c r="L699" s="10">
        <f t="shared" si="62"/>
        <v>0.51297279320729749</v>
      </c>
      <c r="M699">
        <f t="shared" si="63"/>
        <v>633</v>
      </c>
      <c r="N699">
        <f t="shared" si="64"/>
        <v>2</v>
      </c>
      <c r="O699">
        <f t="shared" si="65"/>
        <v>0.1</v>
      </c>
    </row>
    <row r="700" spans="1:15">
      <c r="A700" s="10" t="s">
        <v>68</v>
      </c>
      <c r="B700" s="10">
        <v>4110</v>
      </c>
      <c r="C700" s="60">
        <v>0.158794984</v>
      </c>
      <c r="D700" s="11">
        <v>0.41299999999999998</v>
      </c>
      <c r="E700" s="11">
        <v>48.29</v>
      </c>
      <c r="F700" s="11">
        <v>0.7</v>
      </c>
      <c r="G700" s="11">
        <v>0.09</v>
      </c>
      <c r="H700" s="10">
        <v>1</v>
      </c>
      <c r="I700" s="11">
        <f t="shared" si="60"/>
        <v>0.7</v>
      </c>
      <c r="J700" s="11">
        <f t="shared" si="61"/>
        <v>0.09</v>
      </c>
      <c r="K700" s="11">
        <v>319.8</v>
      </c>
      <c r="L700" s="10">
        <f t="shared" si="62"/>
        <v>0.26391421983747326</v>
      </c>
      <c r="M700">
        <f t="shared" si="63"/>
        <v>326</v>
      </c>
      <c r="N700">
        <f t="shared" si="64"/>
        <v>1</v>
      </c>
      <c r="O700">
        <f t="shared" si="65"/>
        <v>0.1</v>
      </c>
    </row>
    <row r="701" spans="1:15">
      <c r="A701" s="10" t="s">
        <v>68</v>
      </c>
      <c r="B701" s="10">
        <v>6210</v>
      </c>
      <c r="C701" s="60">
        <v>24.161650660999999</v>
      </c>
      <c r="D701" s="11">
        <v>0.30299999999999999</v>
      </c>
      <c r="E701" s="11">
        <v>48.29</v>
      </c>
      <c r="F701" s="11">
        <v>0</v>
      </c>
      <c r="G701" s="11">
        <v>0</v>
      </c>
      <c r="H701" s="10">
        <v>1</v>
      </c>
      <c r="I701" s="11">
        <f t="shared" si="60"/>
        <v>0</v>
      </c>
      <c r="J701" s="11">
        <f t="shared" si="61"/>
        <v>0</v>
      </c>
      <c r="K701" s="11">
        <v>9512.6</v>
      </c>
      <c r="L701" s="10">
        <f t="shared" si="62"/>
        <v>29.460844288097167</v>
      </c>
      <c r="M701">
        <f t="shared" si="63"/>
        <v>36339</v>
      </c>
      <c r="N701">
        <f t="shared" si="64"/>
        <v>0</v>
      </c>
      <c r="O701">
        <f t="shared" si="65"/>
        <v>0</v>
      </c>
    </row>
    <row r="702" spans="1:15">
      <c r="A702" s="10" t="s">
        <v>68</v>
      </c>
      <c r="B702" s="10">
        <v>1100</v>
      </c>
      <c r="C702" s="60">
        <v>3.1897707770000001</v>
      </c>
      <c r="D702" s="11">
        <v>0.34200000000000003</v>
      </c>
      <c r="E702" s="11">
        <v>48.29</v>
      </c>
      <c r="F702" s="11">
        <v>1.85</v>
      </c>
      <c r="G702" s="11">
        <v>0.22</v>
      </c>
      <c r="H702" s="10">
        <v>1</v>
      </c>
      <c r="I702" s="11">
        <f t="shared" si="60"/>
        <v>1.85</v>
      </c>
      <c r="J702" s="11">
        <f t="shared" si="61"/>
        <v>0.22</v>
      </c>
      <c r="K702" s="11">
        <v>1408.7</v>
      </c>
      <c r="L702" s="10">
        <f t="shared" si="62"/>
        <v>4.3899698784079053</v>
      </c>
      <c r="M702">
        <f t="shared" si="63"/>
        <v>5415</v>
      </c>
      <c r="N702">
        <f t="shared" si="64"/>
        <v>22</v>
      </c>
      <c r="O702">
        <f t="shared" si="65"/>
        <v>2.6</v>
      </c>
    </row>
    <row r="703" spans="1:15">
      <c r="A703" s="10" t="s">
        <v>68</v>
      </c>
      <c r="B703" s="10">
        <v>3100</v>
      </c>
      <c r="C703" s="60">
        <v>1.0063614009999999</v>
      </c>
      <c r="D703" s="11">
        <v>0.41099999999999998</v>
      </c>
      <c r="E703" s="11">
        <v>48.29</v>
      </c>
      <c r="F703" s="11">
        <v>1.2</v>
      </c>
      <c r="G703" s="11">
        <v>6.4000000000000001E-2</v>
      </c>
      <c r="H703" s="10">
        <v>1</v>
      </c>
      <c r="I703" s="11">
        <f t="shared" si="60"/>
        <v>1.2</v>
      </c>
      <c r="J703" s="11">
        <f t="shared" si="61"/>
        <v>6.4000000000000001E-2</v>
      </c>
      <c r="K703" s="11">
        <v>2016.7</v>
      </c>
      <c r="L703" s="10">
        <f t="shared" si="62"/>
        <v>1.6644538278594323</v>
      </c>
      <c r="M703">
        <f t="shared" si="63"/>
        <v>2053</v>
      </c>
      <c r="N703">
        <f t="shared" si="64"/>
        <v>5</v>
      </c>
      <c r="O703">
        <f t="shared" si="65"/>
        <v>0.3</v>
      </c>
    </row>
    <row r="704" spans="1:15">
      <c r="A704" s="10" t="s">
        <v>68</v>
      </c>
      <c r="B704" s="10">
        <v>1920</v>
      </c>
      <c r="C704" s="60">
        <v>1.5827343000000001E-2</v>
      </c>
      <c r="D704" s="11">
        <v>0.193</v>
      </c>
      <c r="E704" s="11">
        <v>48.29</v>
      </c>
      <c r="F704" s="11">
        <v>1.2</v>
      </c>
      <c r="G704" s="11">
        <v>7.5999999999999998E-2</v>
      </c>
      <c r="H704" s="10">
        <v>1</v>
      </c>
      <c r="I704" s="11">
        <f t="shared" si="60"/>
        <v>1.2</v>
      </c>
      <c r="J704" s="11">
        <f t="shared" si="61"/>
        <v>7.5999999999999998E-2</v>
      </c>
      <c r="K704" s="11">
        <v>3.9</v>
      </c>
      <c r="L704" s="10">
        <f t="shared" si="62"/>
        <v>1.2292530161642501E-2</v>
      </c>
      <c r="M704">
        <f t="shared" si="63"/>
        <v>15</v>
      </c>
      <c r="N704">
        <f t="shared" si="64"/>
        <v>0</v>
      </c>
      <c r="O704">
        <f t="shared" si="65"/>
        <v>0</v>
      </c>
    </row>
    <row r="705" spans="1:15">
      <c r="A705" s="10" t="s">
        <v>68</v>
      </c>
      <c r="B705" s="10">
        <v>6210</v>
      </c>
      <c r="C705" s="60">
        <v>5.6659144570000004</v>
      </c>
      <c r="D705" s="11">
        <v>0.30299999999999999</v>
      </c>
      <c r="E705" s="11">
        <v>48.29</v>
      </c>
      <c r="F705" s="11">
        <v>0</v>
      </c>
      <c r="G705" s="11">
        <v>0</v>
      </c>
      <c r="H705" s="10">
        <v>1</v>
      </c>
      <c r="I705" s="11">
        <f t="shared" si="60"/>
        <v>0</v>
      </c>
      <c r="J705" s="11">
        <f t="shared" si="61"/>
        <v>0</v>
      </c>
      <c r="K705" s="11">
        <v>2216.9</v>
      </c>
      <c r="L705" s="10">
        <f t="shared" si="62"/>
        <v>6.9085769804953827</v>
      </c>
      <c r="M705">
        <f t="shared" si="63"/>
        <v>8522</v>
      </c>
      <c r="N705">
        <f t="shared" si="64"/>
        <v>0</v>
      </c>
      <c r="O705">
        <f t="shared" si="65"/>
        <v>0</v>
      </c>
    </row>
    <row r="706" spans="1:15">
      <c r="A706" s="10" t="s">
        <v>68</v>
      </c>
      <c r="B706" s="10">
        <v>1920</v>
      </c>
      <c r="C706" s="60">
        <v>4.3470861999999999E-2</v>
      </c>
      <c r="D706" s="11">
        <v>0.193</v>
      </c>
      <c r="E706" s="11">
        <v>48.29</v>
      </c>
      <c r="F706" s="11">
        <v>1.2</v>
      </c>
      <c r="G706" s="11">
        <v>7.5999999999999998E-2</v>
      </c>
      <c r="H706" s="10">
        <v>1</v>
      </c>
      <c r="I706" s="11">
        <f t="shared" si="60"/>
        <v>1.2</v>
      </c>
      <c r="J706" s="11">
        <f t="shared" si="61"/>
        <v>7.5999999999999998E-2</v>
      </c>
      <c r="K706" s="11">
        <v>10.8</v>
      </c>
      <c r="L706" s="10">
        <f t="shared" si="62"/>
        <v>3.3762260809511661E-2</v>
      </c>
      <c r="M706">
        <f t="shared" si="63"/>
        <v>42</v>
      </c>
      <c r="N706">
        <f t="shared" si="64"/>
        <v>0</v>
      </c>
      <c r="O706">
        <f t="shared" si="65"/>
        <v>0</v>
      </c>
    </row>
    <row r="707" spans="1:15">
      <c r="A707" s="10" t="s">
        <v>68</v>
      </c>
      <c r="B707" s="10">
        <v>6410</v>
      </c>
      <c r="C707" s="60">
        <v>1.3470866999999999E-2</v>
      </c>
      <c r="D707" s="11">
        <v>0.30299999999999999</v>
      </c>
      <c r="E707" s="11">
        <v>48.29</v>
      </c>
      <c r="F707" s="11">
        <v>0</v>
      </c>
      <c r="G707" s="11">
        <v>0</v>
      </c>
      <c r="H707" s="10">
        <v>1</v>
      </c>
      <c r="I707" s="11">
        <f t="shared" ref="I707:I770" si="66">F707</f>
        <v>0</v>
      </c>
      <c r="J707" s="11">
        <f t="shared" ref="J707:J770" si="67">G707</f>
        <v>0</v>
      </c>
      <c r="K707" s="11">
        <v>5.3</v>
      </c>
      <c r="L707" s="10">
        <f t="shared" ref="L707:L770" si="68">E707*D707*C707/12</f>
        <v>1.64253312276075E-2</v>
      </c>
      <c r="M707">
        <f t="shared" ref="M707:M770" si="69">ROUND(E707*D707*C707*102.79,0)</f>
        <v>20</v>
      </c>
      <c r="N707">
        <f t="shared" ref="N707:N770" si="70">ROUND(I707*M707*0.002205,0)</f>
        <v>0</v>
      </c>
      <c r="O707">
        <f t="shared" ref="O707:O770" si="71">ROUND(J707*M707*0.002205,1)</f>
        <v>0</v>
      </c>
    </row>
    <row r="708" spans="1:15">
      <c r="A708" s="10" t="s">
        <v>68</v>
      </c>
      <c r="B708" s="10">
        <v>6410</v>
      </c>
      <c r="C708" s="60">
        <v>1.9769608000000001E-2</v>
      </c>
      <c r="D708" s="11">
        <v>0.30299999999999999</v>
      </c>
      <c r="E708" s="11">
        <v>48.29</v>
      </c>
      <c r="F708" s="11">
        <v>0</v>
      </c>
      <c r="G708" s="11">
        <v>0</v>
      </c>
      <c r="H708" s="10">
        <v>1</v>
      </c>
      <c r="I708" s="11">
        <f t="shared" si="66"/>
        <v>0</v>
      </c>
      <c r="J708" s="11">
        <f t="shared" si="67"/>
        <v>0</v>
      </c>
      <c r="K708" s="11">
        <v>7.7</v>
      </c>
      <c r="L708" s="10">
        <f t="shared" si="68"/>
        <v>2.410552785058E-2</v>
      </c>
      <c r="M708">
        <f t="shared" si="69"/>
        <v>30</v>
      </c>
      <c r="N708">
        <f t="shared" si="70"/>
        <v>0</v>
      </c>
      <c r="O708">
        <f t="shared" si="71"/>
        <v>0</v>
      </c>
    </row>
    <row r="709" spans="1:15">
      <c r="A709" s="10" t="s">
        <v>68</v>
      </c>
      <c r="B709" s="10">
        <v>6210</v>
      </c>
      <c r="C709" s="60">
        <v>3.8732439E-2</v>
      </c>
      <c r="D709" s="11">
        <v>0.30299999999999999</v>
      </c>
      <c r="E709" s="11">
        <v>48.29</v>
      </c>
      <c r="F709" s="11">
        <v>0</v>
      </c>
      <c r="G709" s="11">
        <v>0</v>
      </c>
      <c r="H709" s="10">
        <v>1</v>
      </c>
      <c r="I709" s="11">
        <f t="shared" si="66"/>
        <v>0</v>
      </c>
      <c r="J709" s="11">
        <f t="shared" si="67"/>
        <v>0</v>
      </c>
      <c r="K709" s="11">
        <v>57.2</v>
      </c>
      <c r="L709" s="10">
        <f t="shared" si="68"/>
        <v>4.7227334352577498E-2</v>
      </c>
      <c r="M709">
        <f t="shared" si="69"/>
        <v>58</v>
      </c>
      <c r="N709">
        <f t="shared" si="70"/>
        <v>0</v>
      </c>
      <c r="O709">
        <f t="shared" si="71"/>
        <v>0</v>
      </c>
    </row>
    <row r="710" spans="1:15">
      <c r="A710" s="10" t="s">
        <v>68</v>
      </c>
      <c r="B710" s="10">
        <v>6410</v>
      </c>
      <c r="C710" s="60">
        <v>2.2683455000000002E-2</v>
      </c>
      <c r="D710" s="11">
        <v>0.30299999999999999</v>
      </c>
      <c r="E710" s="11">
        <v>48.29</v>
      </c>
      <c r="F710" s="11">
        <v>0</v>
      </c>
      <c r="G710" s="11">
        <v>0</v>
      </c>
      <c r="H710" s="10">
        <v>1</v>
      </c>
      <c r="I710" s="11">
        <f t="shared" si="66"/>
        <v>0</v>
      </c>
      <c r="J710" s="11">
        <f t="shared" si="67"/>
        <v>0</v>
      </c>
      <c r="K710" s="11">
        <v>8.9</v>
      </c>
      <c r="L710" s="10">
        <f t="shared" si="68"/>
        <v>2.7658447059237503E-2</v>
      </c>
      <c r="M710">
        <f t="shared" si="69"/>
        <v>34</v>
      </c>
      <c r="N710">
        <f t="shared" si="70"/>
        <v>0</v>
      </c>
      <c r="O710">
        <f t="shared" si="71"/>
        <v>0</v>
      </c>
    </row>
    <row r="711" spans="1:15">
      <c r="A711" s="10" t="s">
        <v>68</v>
      </c>
      <c r="B711" s="10">
        <v>6210</v>
      </c>
      <c r="C711" s="60">
        <v>1.466472475</v>
      </c>
      <c r="D711" s="11">
        <v>0.30299999999999999</v>
      </c>
      <c r="E711" s="11">
        <v>48.29</v>
      </c>
      <c r="F711" s="11">
        <v>0</v>
      </c>
      <c r="G711" s="11">
        <v>0</v>
      </c>
      <c r="H711" s="10">
        <v>1</v>
      </c>
      <c r="I711" s="11">
        <f t="shared" si="66"/>
        <v>0</v>
      </c>
      <c r="J711" s="11">
        <f t="shared" si="67"/>
        <v>0</v>
      </c>
      <c r="K711" s="11">
        <v>2166.5</v>
      </c>
      <c r="L711" s="10">
        <f t="shared" si="68"/>
        <v>1.7881028843981872</v>
      </c>
      <c r="M711">
        <f t="shared" si="69"/>
        <v>2206</v>
      </c>
      <c r="N711">
        <f t="shared" si="70"/>
        <v>0</v>
      </c>
      <c r="O711">
        <f t="shared" si="71"/>
        <v>0</v>
      </c>
    </row>
    <row r="712" spans="1:15">
      <c r="A712" s="10" t="s">
        <v>68</v>
      </c>
      <c r="B712" s="10">
        <v>6210</v>
      </c>
      <c r="C712" s="60">
        <v>1.0623930450000001</v>
      </c>
      <c r="D712" s="11">
        <v>0.30299999999999999</v>
      </c>
      <c r="E712" s="11">
        <v>48.29</v>
      </c>
      <c r="F712" s="11">
        <v>0</v>
      </c>
      <c r="G712" s="11">
        <v>0</v>
      </c>
      <c r="H712" s="10">
        <v>1</v>
      </c>
      <c r="I712" s="11">
        <f t="shared" si="66"/>
        <v>0</v>
      </c>
      <c r="J712" s="11">
        <f t="shared" si="67"/>
        <v>0</v>
      </c>
      <c r="K712" s="11">
        <v>415.7</v>
      </c>
      <c r="L712" s="10">
        <f t="shared" si="68"/>
        <v>1.2953997436120126</v>
      </c>
      <c r="M712">
        <f t="shared" si="69"/>
        <v>1598</v>
      </c>
      <c r="N712">
        <f t="shared" si="70"/>
        <v>0</v>
      </c>
      <c r="O712">
        <f t="shared" si="71"/>
        <v>0</v>
      </c>
    </row>
    <row r="713" spans="1:15">
      <c r="A713" s="10" t="s">
        <v>68</v>
      </c>
      <c r="B713" s="10">
        <v>1920</v>
      </c>
      <c r="C713" s="60">
        <v>6.8221061E-2</v>
      </c>
      <c r="D713" s="11">
        <v>0.193</v>
      </c>
      <c r="E713" s="11">
        <v>48.29</v>
      </c>
      <c r="F713" s="11">
        <v>1.2</v>
      </c>
      <c r="G713" s="11">
        <v>7.5999999999999998E-2</v>
      </c>
      <c r="H713" s="10">
        <v>1</v>
      </c>
      <c r="I713" s="11">
        <f t="shared" si="66"/>
        <v>1.2</v>
      </c>
      <c r="J713" s="11">
        <f t="shared" si="67"/>
        <v>7.5999999999999998E-2</v>
      </c>
      <c r="K713" s="11">
        <v>40.5</v>
      </c>
      <c r="L713" s="10">
        <f t="shared" si="68"/>
        <v>5.2984853490680828E-2</v>
      </c>
      <c r="M713">
        <f t="shared" si="69"/>
        <v>65</v>
      </c>
      <c r="N713">
        <f t="shared" si="70"/>
        <v>0</v>
      </c>
      <c r="O713">
        <f t="shared" si="71"/>
        <v>0</v>
      </c>
    </row>
    <row r="714" spans="1:15">
      <c r="A714" s="10" t="s">
        <v>68</v>
      </c>
      <c r="B714" s="10">
        <v>6210</v>
      </c>
      <c r="C714" s="60">
        <v>2.8076178E-2</v>
      </c>
      <c r="D714" s="11">
        <v>0.30299999999999999</v>
      </c>
      <c r="E714" s="11">
        <v>48.29</v>
      </c>
      <c r="F714" s="11">
        <v>0</v>
      </c>
      <c r="G714" s="11">
        <v>0</v>
      </c>
      <c r="H714" s="10">
        <v>1</v>
      </c>
      <c r="I714" s="11">
        <f t="shared" si="66"/>
        <v>0</v>
      </c>
      <c r="J714" s="11">
        <f t="shared" si="67"/>
        <v>0</v>
      </c>
      <c r="K714" s="11">
        <v>41.5</v>
      </c>
      <c r="L714" s="10">
        <f t="shared" si="68"/>
        <v>3.4233915549404997E-2</v>
      </c>
      <c r="M714">
        <f t="shared" si="69"/>
        <v>42</v>
      </c>
      <c r="N714">
        <f t="shared" si="70"/>
        <v>0</v>
      </c>
      <c r="O714">
        <f t="shared" si="71"/>
        <v>0</v>
      </c>
    </row>
    <row r="715" spans="1:15">
      <c r="A715" s="10" t="s">
        <v>68</v>
      </c>
      <c r="B715" s="10">
        <v>1920</v>
      </c>
      <c r="C715" s="60">
        <v>2.8846719999999999E-2</v>
      </c>
      <c r="D715" s="11">
        <v>0.193</v>
      </c>
      <c r="E715" s="11">
        <v>48.29</v>
      </c>
      <c r="F715" s="11">
        <v>1.2</v>
      </c>
      <c r="G715" s="11">
        <v>7.5999999999999998E-2</v>
      </c>
      <c r="H715" s="10">
        <v>1</v>
      </c>
      <c r="I715" s="11">
        <f t="shared" si="66"/>
        <v>1.2</v>
      </c>
      <c r="J715" s="11">
        <f t="shared" si="67"/>
        <v>7.5999999999999998E-2</v>
      </c>
      <c r="K715" s="11">
        <v>7.2</v>
      </c>
      <c r="L715" s="10">
        <f t="shared" si="68"/>
        <v>2.2404213749866665E-2</v>
      </c>
      <c r="M715">
        <f t="shared" si="69"/>
        <v>28</v>
      </c>
      <c r="N715">
        <f t="shared" si="70"/>
        <v>0</v>
      </c>
      <c r="O715">
        <f t="shared" si="71"/>
        <v>0</v>
      </c>
    </row>
    <row r="716" spans="1:15">
      <c r="A716" s="10" t="s">
        <v>68</v>
      </c>
      <c r="B716" s="10">
        <v>6460</v>
      </c>
      <c r="C716" s="60">
        <v>1.0189273050000001</v>
      </c>
      <c r="D716" s="11">
        <v>0.30299999999999999</v>
      </c>
      <c r="E716" s="11">
        <v>48.29</v>
      </c>
      <c r="F716" s="11">
        <v>0</v>
      </c>
      <c r="G716" s="11">
        <v>0</v>
      </c>
      <c r="H716" s="10">
        <v>1</v>
      </c>
      <c r="I716" s="11">
        <f t="shared" si="66"/>
        <v>0</v>
      </c>
      <c r="J716" s="11">
        <f t="shared" si="67"/>
        <v>0</v>
      </c>
      <c r="K716" s="11">
        <v>398.7</v>
      </c>
      <c r="L716" s="10">
        <f t="shared" si="68"/>
        <v>1.2424009888508625</v>
      </c>
      <c r="M716">
        <f t="shared" si="69"/>
        <v>1532</v>
      </c>
      <c r="N716">
        <f t="shared" si="70"/>
        <v>0</v>
      </c>
      <c r="O716">
        <f t="shared" si="71"/>
        <v>0</v>
      </c>
    </row>
    <row r="717" spans="1:15">
      <c r="A717" s="10" t="s">
        <v>68</v>
      </c>
      <c r="B717" s="10">
        <v>4110</v>
      </c>
      <c r="C717" s="60">
        <v>1.2466593999999999E-2</v>
      </c>
      <c r="D717" s="11">
        <v>0.41299999999999998</v>
      </c>
      <c r="E717" s="11">
        <v>48.29</v>
      </c>
      <c r="F717" s="11">
        <v>0.7</v>
      </c>
      <c r="G717" s="11">
        <v>0.09</v>
      </c>
      <c r="H717" s="10">
        <v>1</v>
      </c>
      <c r="I717" s="11">
        <f t="shared" si="66"/>
        <v>0.7</v>
      </c>
      <c r="J717" s="11">
        <f t="shared" si="67"/>
        <v>0.09</v>
      </c>
      <c r="K717" s="11">
        <v>25.1</v>
      </c>
      <c r="L717" s="10">
        <f t="shared" si="68"/>
        <v>2.0719240284948329E-2</v>
      </c>
      <c r="M717">
        <f t="shared" si="69"/>
        <v>26</v>
      </c>
      <c r="N717">
        <f t="shared" si="70"/>
        <v>0</v>
      </c>
      <c r="O717">
        <f t="shared" si="71"/>
        <v>0</v>
      </c>
    </row>
    <row r="718" spans="1:15">
      <c r="A718" s="10" t="s">
        <v>68</v>
      </c>
      <c r="B718" s="10">
        <v>4110</v>
      </c>
      <c r="C718" s="60">
        <v>0.22913129500000001</v>
      </c>
      <c r="D718" s="11">
        <v>0.41299999999999998</v>
      </c>
      <c r="E718" s="11">
        <v>48.29</v>
      </c>
      <c r="F718" s="11">
        <v>0.7</v>
      </c>
      <c r="G718" s="11">
        <v>0.09</v>
      </c>
      <c r="H718" s="10">
        <v>1</v>
      </c>
      <c r="I718" s="11">
        <f t="shared" si="66"/>
        <v>0.7</v>
      </c>
      <c r="J718" s="11">
        <f t="shared" si="67"/>
        <v>0.09</v>
      </c>
      <c r="K718" s="11">
        <v>461.4</v>
      </c>
      <c r="L718" s="10">
        <f t="shared" si="68"/>
        <v>0.38081182060684582</v>
      </c>
      <c r="M718">
        <f t="shared" si="69"/>
        <v>470</v>
      </c>
      <c r="N718">
        <f t="shared" si="70"/>
        <v>1</v>
      </c>
      <c r="O718">
        <f t="shared" si="71"/>
        <v>0.1</v>
      </c>
    </row>
    <row r="719" spans="1:15">
      <c r="A719" s="10" t="s">
        <v>68</v>
      </c>
      <c r="B719" s="10">
        <v>2210</v>
      </c>
      <c r="C719" s="60">
        <v>18.875829500999998</v>
      </c>
      <c r="D719" s="11">
        <v>0.26800000000000002</v>
      </c>
      <c r="E719" s="11">
        <v>48.29</v>
      </c>
      <c r="F719" s="11">
        <v>1.92</v>
      </c>
      <c r="G719" s="11">
        <v>0.50600000000000001</v>
      </c>
      <c r="H719" s="10">
        <v>1</v>
      </c>
      <c r="I719" s="11">
        <f t="shared" si="66"/>
        <v>1.92</v>
      </c>
      <c r="J719" s="11">
        <f t="shared" si="67"/>
        <v>0.50600000000000001</v>
      </c>
      <c r="K719" s="11">
        <v>19975.099999999999</v>
      </c>
      <c r="L719" s="10">
        <f t="shared" si="68"/>
        <v>20.357141680806809</v>
      </c>
      <c r="M719">
        <f t="shared" si="69"/>
        <v>25110</v>
      </c>
      <c r="N719">
        <f t="shared" si="70"/>
        <v>106</v>
      </c>
      <c r="O719">
        <f t="shared" si="71"/>
        <v>28</v>
      </c>
    </row>
    <row r="720" spans="1:15">
      <c r="A720" s="10" t="s">
        <v>68</v>
      </c>
      <c r="B720" s="10">
        <v>1920</v>
      </c>
      <c r="C720" s="60">
        <v>1.3604000000000001E-5</v>
      </c>
      <c r="D720" s="11">
        <v>0.27600000000000002</v>
      </c>
      <c r="E720" s="11">
        <v>48.29</v>
      </c>
      <c r="F720" s="11">
        <v>1.2</v>
      </c>
      <c r="G720" s="11">
        <v>7.5999999999999998E-2</v>
      </c>
      <c r="H720" s="10">
        <v>1</v>
      </c>
      <c r="I720" s="11">
        <f t="shared" si="66"/>
        <v>1.2</v>
      </c>
      <c r="J720" s="11">
        <f t="shared" si="67"/>
        <v>7.5999999999999998E-2</v>
      </c>
      <c r="K720" s="11">
        <v>0</v>
      </c>
      <c r="L720" s="10">
        <f t="shared" si="68"/>
        <v>1.5109554680000003E-5</v>
      </c>
      <c r="M720">
        <f t="shared" si="69"/>
        <v>0</v>
      </c>
      <c r="N720">
        <f t="shared" si="70"/>
        <v>0</v>
      </c>
      <c r="O720">
        <f t="shared" si="71"/>
        <v>0</v>
      </c>
    </row>
    <row r="721" spans="1:15">
      <c r="A721" s="10" t="s">
        <v>68</v>
      </c>
      <c r="B721" s="10">
        <v>4110</v>
      </c>
      <c r="C721" s="60">
        <v>0.749912154</v>
      </c>
      <c r="D721" s="11">
        <v>0.41299999999999998</v>
      </c>
      <c r="E721" s="11">
        <v>48.29</v>
      </c>
      <c r="F721" s="11">
        <v>0.7</v>
      </c>
      <c r="G721" s="11">
        <v>0.09</v>
      </c>
      <c r="H721" s="10">
        <v>1</v>
      </c>
      <c r="I721" s="11">
        <f t="shared" si="66"/>
        <v>0.7</v>
      </c>
      <c r="J721" s="11">
        <f t="shared" si="67"/>
        <v>0.09</v>
      </c>
      <c r="K721" s="11">
        <v>399.9</v>
      </c>
      <c r="L721" s="10">
        <f t="shared" si="68"/>
        <v>1.2463396266317148</v>
      </c>
      <c r="M721">
        <f t="shared" si="69"/>
        <v>1537</v>
      </c>
      <c r="N721">
        <f t="shared" si="70"/>
        <v>2</v>
      </c>
      <c r="O721">
        <f t="shared" si="71"/>
        <v>0.3</v>
      </c>
    </row>
    <row r="722" spans="1:15">
      <c r="A722" s="10" t="s">
        <v>68</v>
      </c>
      <c r="B722" s="10">
        <v>6410</v>
      </c>
      <c r="C722" s="60">
        <v>5.2673236999999998E-2</v>
      </c>
      <c r="D722" s="11">
        <v>0.30299999999999999</v>
      </c>
      <c r="E722" s="11">
        <v>48.29</v>
      </c>
      <c r="F722" s="11">
        <v>0</v>
      </c>
      <c r="G722" s="11">
        <v>0</v>
      </c>
      <c r="H722" s="10">
        <v>1</v>
      </c>
      <c r="I722" s="11">
        <f t="shared" si="66"/>
        <v>0</v>
      </c>
      <c r="J722" s="11">
        <f t="shared" si="67"/>
        <v>0</v>
      </c>
      <c r="K722" s="11">
        <v>20.6</v>
      </c>
      <c r="L722" s="10">
        <f t="shared" si="68"/>
        <v>6.4225663021932486E-2</v>
      </c>
      <c r="M722">
        <f t="shared" si="69"/>
        <v>79</v>
      </c>
      <c r="N722">
        <f t="shared" si="70"/>
        <v>0</v>
      </c>
      <c r="O722">
        <f t="shared" si="71"/>
        <v>0</v>
      </c>
    </row>
    <row r="723" spans="1:15">
      <c r="A723" s="10" t="s">
        <v>68</v>
      </c>
      <c r="B723" s="10">
        <v>4110</v>
      </c>
      <c r="C723" s="60">
        <v>6.4017076130000001</v>
      </c>
      <c r="D723" s="11">
        <v>0.41299999999999998</v>
      </c>
      <c r="E723" s="11">
        <v>48.29</v>
      </c>
      <c r="F723" s="11">
        <v>0.7</v>
      </c>
      <c r="G723" s="11">
        <v>0.09</v>
      </c>
      <c r="H723" s="10">
        <v>1</v>
      </c>
      <c r="I723" s="11">
        <f t="shared" si="66"/>
        <v>0.7</v>
      </c>
      <c r="J723" s="11">
        <f t="shared" si="67"/>
        <v>0.09</v>
      </c>
      <c r="K723" s="11">
        <v>3414.1</v>
      </c>
      <c r="L723" s="10">
        <f t="shared" si="68"/>
        <v>10.639515353410083</v>
      </c>
      <c r="M723">
        <f t="shared" si="69"/>
        <v>13124</v>
      </c>
      <c r="N723">
        <f t="shared" si="70"/>
        <v>20</v>
      </c>
      <c r="O723">
        <f t="shared" si="71"/>
        <v>2.6</v>
      </c>
    </row>
    <row r="724" spans="1:15">
      <c r="A724" s="10" t="s">
        <v>68</v>
      </c>
      <c r="B724" s="10">
        <v>6210</v>
      </c>
      <c r="C724" s="60">
        <v>5.987226E-3</v>
      </c>
      <c r="D724" s="11">
        <v>0.30299999999999999</v>
      </c>
      <c r="E724" s="11">
        <v>48.29</v>
      </c>
      <c r="F724" s="11">
        <v>0</v>
      </c>
      <c r="G724" s="11">
        <v>0</v>
      </c>
      <c r="H724" s="10">
        <v>1</v>
      </c>
      <c r="I724" s="11">
        <f t="shared" si="66"/>
        <v>0</v>
      </c>
      <c r="J724" s="11">
        <f t="shared" si="67"/>
        <v>0</v>
      </c>
      <c r="K724" s="11">
        <v>2.2999999999999998</v>
      </c>
      <c r="L724" s="10">
        <f t="shared" si="68"/>
        <v>7.3003593743849989E-3</v>
      </c>
      <c r="M724">
        <f t="shared" si="69"/>
        <v>9</v>
      </c>
      <c r="N724">
        <f t="shared" si="70"/>
        <v>0</v>
      </c>
      <c r="O724">
        <f t="shared" si="71"/>
        <v>0</v>
      </c>
    </row>
    <row r="725" spans="1:15">
      <c r="A725" s="10" t="s">
        <v>68</v>
      </c>
      <c r="B725" s="10">
        <v>2210</v>
      </c>
      <c r="C725" s="60">
        <v>13.804713701000001</v>
      </c>
      <c r="D725" s="11">
        <v>0.26800000000000002</v>
      </c>
      <c r="E725" s="11">
        <v>48.29</v>
      </c>
      <c r="F725" s="11">
        <v>1.92</v>
      </c>
      <c r="G725" s="11">
        <v>0.50600000000000001</v>
      </c>
      <c r="H725" s="10">
        <v>1</v>
      </c>
      <c r="I725" s="11">
        <f t="shared" si="66"/>
        <v>1.92</v>
      </c>
      <c r="J725" s="11">
        <f t="shared" si="67"/>
        <v>0.50600000000000001</v>
      </c>
      <c r="K725" s="11">
        <v>14608.6</v>
      </c>
      <c r="L725" s="10">
        <f t="shared" si="68"/>
        <v>14.888061616542144</v>
      </c>
      <c r="M725">
        <f t="shared" si="69"/>
        <v>18364</v>
      </c>
      <c r="N725">
        <f t="shared" si="70"/>
        <v>78</v>
      </c>
      <c r="O725">
        <f t="shared" si="71"/>
        <v>20.5</v>
      </c>
    </row>
    <row r="726" spans="1:15">
      <c r="A726" s="10" t="s">
        <v>68</v>
      </c>
      <c r="B726" s="10">
        <v>6410</v>
      </c>
      <c r="C726" s="60">
        <v>0.174486642</v>
      </c>
      <c r="D726" s="11">
        <v>0.30299999999999999</v>
      </c>
      <c r="E726" s="11">
        <v>48.29</v>
      </c>
      <c r="F726" s="11">
        <v>0</v>
      </c>
      <c r="G726" s="11">
        <v>0</v>
      </c>
      <c r="H726" s="10">
        <v>1</v>
      </c>
      <c r="I726" s="11">
        <f t="shared" si="66"/>
        <v>0</v>
      </c>
      <c r="J726" s="11">
        <f t="shared" si="67"/>
        <v>0</v>
      </c>
      <c r="K726" s="11">
        <v>257.8</v>
      </c>
      <c r="L726" s="10">
        <f t="shared" si="68"/>
        <v>0.212755488540045</v>
      </c>
      <c r="M726">
        <f t="shared" si="69"/>
        <v>262</v>
      </c>
      <c r="N726">
        <f t="shared" si="70"/>
        <v>0</v>
      </c>
      <c r="O726">
        <f t="shared" si="71"/>
        <v>0</v>
      </c>
    </row>
    <row r="727" spans="1:15">
      <c r="A727" s="10" t="s">
        <v>68</v>
      </c>
      <c r="B727" s="10">
        <v>6210</v>
      </c>
      <c r="C727" s="60">
        <v>0.124651636</v>
      </c>
      <c r="D727" s="11">
        <v>0.30299999999999999</v>
      </c>
      <c r="E727" s="11">
        <v>48.29</v>
      </c>
      <c r="F727" s="11">
        <v>0</v>
      </c>
      <c r="G727" s="11">
        <v>0</v>
      </c>
      <c r="H727" s="10">
        <v>1</v>
      </c>
      <c r="I727" s="11">
        <f t="shared" si="66"/>
        <v>0</v>
      </c>
      <c r="J727" s="11">
        <f t="shared" si="67"/>
        <v>0</v>
      </c>
      <c r="K727" s="11">
        <v>184.1</v>
      </c>
      <c r="L727" s="10">
        <f t="shared" si="68"/>
        <v>0.15199054443661</v>
      </c>
      <c r="M727">
        <f t="shared" si="69"/>
        <v>187</v>
      </c>
      <c r="N727">
        <f t="shared" si="70"/>
        <v>0</v>
      </c>
      <c r="O727">
        <f t="shared" si="71"/>
        <v>0</v>
      </c>
    </row>
    <row r="728" spans="1:15">
      <c r="A728" s="10" t="s">
        <v>68</v>
      </c>
      <c r="B728" s="10">
        <v>4110</v>
      </c>
      <c r="C728" s="60">
        <v>0.39002153899999997</v>
      </c>
      <c r="D728" s="11">
        <v>0.41299999999999998</v>
      </c>
      <c r="E728" s="11">
        <v>48.29</v>
      </c>
      <c r="F728" s="11">
        <v>0.7</v>
      </c>
      <c r="G728" s="11">
        <v>0.09</v>
      </c>
      <c r="H728" s="10">
        <v>1</v>
      </c>
      <c r="I728" s="11">
        <f t="shared" si="66"/>
        <v>0.7</v>
      </c>
      <c r="J728" s="11">
        <f t="shared" si="67"/>
        <v>0.09</v>
      </c>
      <c r="K728" s="11">
        <v>785.4</v>
      </c>
      <c r="L728" s="10">
        <f t="shared" si="68"/>
        <v>0.64820832240516901</v>
      </c>
      <c r="M728">
        <f t="shared" si="69"/>
        <v>800</v>
      </c>
      <c r="N728">
        <f t="shared" si="70"/>
        <v>1</v>
      </c>
      <c r="O728">
        <f t="shared" si="71"/>
        <v>0.2</v>
      </c>
    </row>
    <row r="729" spans="1:15">
      <c r="A729" s="10" t="s">
        <v>68</v>
      </c>
      <c r="B729" s="10">
        <v>6210</v>
      </c>
      <c r="C729" s="60">
        <v>0.15439159899999999</v>
      </c>
      <c r="D729" s="11">
        <v>0.30299999999999999</v>
      </c>
      <c r="E729" s="11">
        <v>48.29</v>
      </c>
      <c r="F729" s="11">
        <v>0</v>
      </c>
      <c r="G729" s="11">
        <v>0</v>
      </c>
      <c r="H729" s="10">
        <v>1</v>
      </c>
      <c r="I729" s="11">
        <f t="shared" si="66"/>
        <v>0</v>
      </c>
      <c r="J729" s="11">
        <f t="shared" si="67"/>
        <v>0</v>
      </c>
      <c r="K729" s="11">
        <v>60.4</v>
      </c>
      <c r="L729" s="10">
        <f t="shared" si="68"/>
        <v>0.18825315047167748</v>
      </c>
      <c r="M729">
        <f t="shared" si="69"/>
        <v>232</v>
      </c>
      <c r="N729">
        <f t="shared" si="70"/>
        <v>0</v>
      </c>
      <c r="O729">
        <f t="shared" si="71"/>
        <v>0</v>
      </c>
    </row>
    <row r="730" spans="1:15">
      <c r="A730" s="10" t="s">
        <v>68</v>
      </c>
      <c r="B730" s="10">
        <v>1100</v>
      </c>
      <c r="C730" s="60">
        <v>0.36668749899999997</v>
      </c>
      <c r="D730" s="11">
        <v>0.34200000000000003</v>
      </c>
      <c r="E730" s="11">
        <v>48.29</v>
      </c>
      <c r="F730" s="11">
        <v>1.85</v>
      </c>
      <c r="G730" s="11">
        <v>0.22</v>
      </c>
      <c r="H730" s="10">
        <v>1</v>
      </c>
      <c r="I730" s="11">
        <f t="shared" si="66"/>
        <v>1.85</v>
      </c>
      <c r="J730" s="11">
        <f t="shared" si="67"/>
        <v>0.22</v>
      </c>
      <c r="K730" s="11">
        <v>161.9</v>
      </c>
      <c r="L730" s="10">
        <f t="shared" si="68"/>
        <v>0.50465917081123501</v>
      </c>
      <c r="M730">
        <f t="shared" si="69"/>
        <v>622</v>
      </c>
      <c r="N730">
        <f t="shared" si="70"/>
        <v>3</v>
      </c>
      <c r="O730">
        <f t="shared" si="71"/>
        <v>0.3</v>
      </c>
    </row>
    <row r="731" spans="1:15">
      <c r="A731" s="10" t="s">
        <v>68</v>
      </c>
      <c r="B731" s="10">
        <v>1920</v>
      </c>
      <c r="C731" s="60">
        <v>4.3984642999999997E-2</v>
      </c>
      <c r="D731" s="11">
        <v>0.27600000000000002</v>
      </c>
      <c r="E731" s="11">
        <v>48.29</v>
      </c>
      <c r="F731" s="11">
        <v>1.2</v>
      </c>
      <c r="G731" s="11">
        <v>7.5999999999999998E-2</v>
      </c>
      <c r="H731" s="10">
        <v>1</v>
      </c>
      <c r="I731" s="11">
        <f t="shared" si="66"/>
        <v>1.2</v>
      </c>
      <c r="J731" s="11">
        <f t="shared" si="67"/>
        <v>7.5999999999999998E-2</v>
      </c>
      <c r="K731" s="11">
        <v>15.7</v>
      </c>
      <c r="L731" s="10">
        <f t="shared" si="68"/>
        <v>4.8852423440810006E-2</v>
      </c>
      <c r="M731">
        <f t="shared" si="69"/>
        <v>60</v>
      </c>
      <c r="N731">
        <f t="shared" si="70"/>
        <v>0</v>
      </c>
      <c r="O731">
        <f t="shared" si="71"/>
        <v>0</v>
      </c>
    </row>
    <row r="732" spans="1:15">
      <c r="A732" s="10" t="s">
        <v>68</v>
      </c>
      <c r="B732" s="10">
        <v>6430</v>
      </c>
      <c r="C732" s="60">
        <v>2.5934838330000001</v>
      </c>
      <c r="D732" s="11">
        <v>0.30299999999999999</v>
      </c>
      <c r="E732" s="11">
        <v>48.29</v>
      </c>
      <c r="F732" s="11">
        <v>0</v>
      </c>
      <c r="G732" s="11">
        <v>0</v>
      </c>
      <c r="H732" s="10">
        <v>1</v>
      </c>
      <c r="I732" s="11">
        <f t="shared" si="66"/>
        <v>0</v>
      </c>
      <c r="J732" s="11">
        <f t="shared" si="67"/>
        <v>0</v>
      </c>
      <c r="K732" s="11">
        <v>3103</v>
      </c>
      <c r="L732" s="10">
        <f t="shared" si="68"/>
        <v>3.1622931909631422</v>
      </c>
      <c r="M732">
        <f t="shared" si="69"/>
        <v>3901</v>
      </c>
      <c r="N732">
        <f t="shared" si="70"/>
        <v>0</v>
      </c>
      <c r="O732">
        <f t="shared" si="71"/>
        <v>0</v>
      </c>
    </row>
    <row r="733" spans="1:15">
      <c r="A733" s="10" t="s">
        <v>68</v>
      </c>
      <c r="B733" s="10">
        <v>4110</v>
      </c>
      <c r="C733" s="60">
        <v>0.62746890399999999</v>
      </c>
      <c r="D733" s="11">
        <v>0.41299999999999998</v>
      </c>
      <c r="E733" s="11">
        <v>48.29</v>
      </c>
      <c r="F733" s="11">
        <v>0.7</v>
      </c>
      <c r="G733" s="11">
        <v>0.09</v>
      </c>
      <c r="H733" s="10">
        <v>1</v>
      </c>
      <c r="I733" s="11">
        <f t="shared" si="66"/>
        <v>0.7</v>
      </c>
      <c r="J733" s="11">
        <f t="shared" si="67"/>
        <v>0.09</v>
      </c>
      <c r="K733" s="11">
        <v>1263.5</v>
      </c>
      <c r="L733" s="10">
        <f t="shared" si="68"/>
        <v>1.0428412919606731</v>
      </c>
      <c r="M733">
        <f t="shared" si="69"/>
        <v>1286</v>
      </c>
      <c r="N733">
        <f t="shared" si="70"/>
        <v>2</v>
      </c>
      <c r="O733">
        <f t="shared" si="71"/>
        <v>0.3</v>
      </c>
    </row>
    <row r="734" spans="1:15">
      <c r="A734" s="10" t="s">
        <v>68</v>
      </c>
      <c r="B734" s="10">
        <v>3100</v>
      </c>
      <c r="C734" s="60">
        <v>4.9140082000000002E-2</v>
      </c>
      <c r="D734" s="11">
        <v>0.41099999999999998</v>
      </c>
      <c r="E734" s="11">
        <v>48.29</v>
      </c>
      <c r="F734" s="11">
        <v>1.2</v>
      </c>
      <c r="G734" s="11">
        <v>6.4000000000000001E-2</v>
      </c>
      <c r="H734" s="10">
        <v>1</v>
      </c>
      <c r="I734" s="11">
        <f t="shared" si="66"/>
        <v>1.2</v>
      </c>
      <c r="J734" s="11">
        <f t="shared" si="67"/>
        <v>6.4000000000000001E-2</v>
      </c>
      <c r="K734" s="11">
        <v>98.5</v>
      </c>
      <c r="L734" s="10">
        <f t="shared" si="68"/>
        <v>8.1274378672464995E-2</v>
      </c>
      <c r="M734">
        <f t="shared" si="69"/>
        <v>100</v>
      </c>
      <c r="N734">
        <f t="shared" si="70"/>
        <v>0</v>
      </c>
      <c r="O734">
        <f t="shared" si="71"/>
        <v>0</v>
      </c>
    </row>
    <row r="735" spans="1:15">
      <c r="A735" s="10" t="s">
        <v>68</v>
      </c>
      <c r="B735" s="10">
        <v>6210</v>
      </c>
      <c r="C735" s="60">
        <v>0.54846651800000001</v>
      </c>
      <c r="D735" s="11">
        <v>0.30299999999999999</v>
      </c>
      <c r="E735" s="11">
        <v>48.29</v>
      </c>
      <c r="F735" s="11">
        <v>0</v>
      </c>
      <c r="G735" s="11">
        <v>0</v>
      </c>
      <c r="H735" s="10">
        <v>1</v>
      </c>
      <c r="I735" s="11">
        <f t="shared" si="66"/>
        <v>0</v>
      </c>
      <c r="J735" s="11">
        <f t="shared" si="67"/>
        <v>0</v>
      </c>
      <c r="K735" s="11">
        <v>810.3</v>
      </c>
      <c r="L735" s="10">
        <f t="shared" si="68"/>
        <v>0.66875756589405499</v>
      </c>
      <c r="M735">
        <f t="shared" si="69"/>
        <v>825</v>
      </c>
      <c r="N735">
        <f t="shared" si="70"/>
        <v>0</v>
      </c>
      <c r="O735">
        <f t="shared" si="71"/>
        <v>0</v>
      </c>
    </row>
    <row r="736" spans="1:15">
      <c r="A736" s="10" t="s">
        <v>68</v>
      </c>
      <c r="B736" s="10">
        <v>6460</v>
      </c>
      <c r="C736" s="60">
        <v>0.38934191899999998</v>
      </c>
      <c r="D736" s="11">
        <v>0.30299999999999999</v>
      </c>
      <c r="E736" s="11">
        <v>48.29</v>
      </c>
      <c r="F736" s="11">
        <v>0</v>
      </c>
      <c r="G736" s="11">
        <v>0</v>
      </c>
      <c r="H736" s="10">
        <v>1</v>
      </c>
      <c r="I736" s="11">
        <f t="shared" si="66"/>
        <v>0</v>
      </c>
      <c r="J736" s="11">
        <f t="shared" si="67"/>
        <v>0</v>
      </c>
      <c r="K736" s="11">
        <v>152.30000000000001</v>
      </c>
      <c r="L736" s="10">
        <f t="shared" si="68"/>
        <v>0.47473336202987748</v>
      </c>
      <c r="M736">
        <f t="shared" si="69"/>
        <v>586</v>
      </c>
      <c r="N736">
        <f t="shared" si="70"/>
        <v>0</v>
      </c>
      <c r="O736">
        <f t="shared" si="71"/>
        <v>0</v>
      </c>
    </row>
    <row r="737" spans="1:15">
      <c r="A737" s="10" t="s">
        <v>68</v>
      </c>
      <c r="B737" s="10">
        <v>6210</v>
      </c>
      <c r="C737" s="60">
        <v>0.119563128</v>
      </c>
      <c r="D737" s="11">
        <v>0.30299999999999999</v>
      </c>
      <c r="E737" s="11">
        <v>48.29</v>
      </c>
      <c r="F737" s="11">
        <v>0</v>
      </c>
      <c r="G737" s="11">
        <v>0</v>
      </c>
      <c r="H737" s="10">
        <v>1</v>
      </c>
      <c r="I737" s="11">
        <f t="shared" si="66"/>
        <v>0</v>
      </c>
      <c r="J737" s="11">
        <f t="shared" si="67"/>
        <v>0</v>
      </c>
      <c r="K737" s="11">
        <v>176.6</v>
      </c>
      <c r="L737" s="10">
        <f t="shared" si="68"/>
        <v>0.14578601214077999</v>
      </c>
      <c r="M737">
        <f t="shared" si="69"/>
        <v>180</v>
      </c>
      <c r="N737">
        <f t="shared" si="70"/>
        <v>0</v>
      </c>
      <c r="O737">
        <f t="shared" si="71"/>
        <v>0</v>
      </c>
    </row>
    <row r="738" spans="1:15">
      <c r="A738" s="10" t="s">
        <v>68</v>
      </c>
      <c r="B738" s="10">
        <v>1610</v>
      </c>
      <c r="C738" s="60">
        <v>6.8104346999999996E-2</v>
      </c>
      <c r="D738" s="11">
        <v>0.30399999999999999</v>
      </c>
      <c r="E738" s="11">
        <v>48.29</v>
      </c>
      <c r="F738" s="11">
        <v>1.18</v>
      </c>
      <c r="G738" s="11">
        <v>0.15</v>
      </c>
      <c r="H738" s="10">
        <v>1</v>
      </c>
      <c r="I738" s="11">
        <f t="shared" si="66"/>
        <v>1.18</v>
      </c>
      <c r="J738" s="11">
        <f t="shared" si="67"/>
        <v>0.15</v>
      </c>
      <c r="K738" s="11">
        <v>81.7</v>
      </c>
      <c r="L738" s="10">
        <f t="shared" si="68"/>
        <v>8.331522588795999E-2</v>
      </c>
      <c r="M738">
        <f t="shared" si="69"/>
        <v>103</v>
      </c>
      <c r="N738">
        <f t="shared" si="70"/>
        <v>0</v>
      </c>
      <c r="O738">
        <f t="shared" si="71"/>
        <v>0</v>
      </c>
    </row>
    <row r="739" spans="1:15">
      <c r="A739" s="10" t="s">
        <v>68</v>
      </c>
      <c r="B739" s="10">
        <v>6410</v>
      </c>
      <c r="C739" s="60">
        <v>2.1733929999999999E-2</v>
      </c>
      <c r="D739" s="11">
        <v>0.30299999999999999</v>
      </c>
      <c r="E739" s="11">
        <v>48.29</v>
      </c>
      <c r="F739" s="11">
        <v>0</v>
      </c>
      <c r="G739" s="11">
        <v>0</v>
      </c>
      <c r="H739" s="10">
        <v>1</v>
      </c>
      <c r="I739" s="11">
        <f t="shared" si="66"/>
        <v>0</v>
      </c>
      <c r="J739" s="11">
        <f t="shared" si="67"/>
        <v>0</v>
      </c>
      <c r="K739" s="11">
        <v>8.5</v>
      </c>
      <c r="L739" s="10">
        <f t="shared" si="68"/>
        <v>2.6500669862424997E-2</v>
      </c>
      <c r="M739">
        <f t="shared" si="69"/>
        <v>33</v>
      </c>
      <c r="N739">
        <f t="shared" si="70"/>
        <v>0</v>
      </c>
      <c r="O739">
        <f t="shared" si="71"/>
        <v>0</v>
      </c>
    </row>
    <row r="740" spans="1:15">
      <c r="A740" s="10" t="s">
        <v>68</v>
      </c>
      <c r="B740" s="10">
        <v>1920</v>
      </c>
      <c r="C740" s="60">
        <v>3.2881223000000001E-2</v>
      </c>
      <c r="D740" s="11">
        <v>0.193</v>
      </c>
      <c r="E740" s="11">
        <v>48.29</v>
      </c>
      <c r="F740" s="11">
        <v>1.2</v>
      </c>
      <c r="G740" s="11">
        <v>7.5999999999999998E-2</v>
      </c>
      <c r="H740" s="10">
        <v>1</v>
      </c>
      <c r="I740" s="11">
        <f t="shared" si="66"/>
        <v>1.2</v>
      </c>
      <c r="J740" s="11">
        <f t="shared" si="67"/>
        <v>7.5999999999999998E-2</v>
      </c>
      <c r="K740" s="11">
        <v>8.1999999999999993</v>
      </c>
      <c r="L740" s="10">
        <f t="shared" si="68"/>
        <v>2.5537667660275834E-2</v>
      </c>
      <c r="M740">
        <f t="shared" si="69"/>
        <v>32</v>
      </c>
      <c r="N740">
        <f t="shared" si="70"/>
        <v>0</v>
      </c>
      <c r="O740">
        <f t="shared" si="71"/>
        <v>0</v>
      </c>
    </row>
    <row r="741" spans="1:15">
      <c r="A741" s="10" t="s">
        <v>68</v>
      </c>
      <c r="B741" s="10">
        <v>2110</v>
      </c>
      <c r="C741" s="60">
        <v>1.445992524</v>
      </c>
      <c r="D741" s="11">
        <v>0.40500000000000003</v>
      </c>
      <c r="E741" s="11">
        <v>48.29</v>
      </c>
      <c r="F741" s="11">
        <v>2.7</v>
      </c>
      <c r="G741" s="11">
        <v>0.57599999999999996</v>
      </c>
      <c r="H741" s="10">
        <v>1</v>
      </c>
      <c r="I741" s="11">
        <f t="shared" si="66"/>
        <v>2.7</v>
      </c>
      <c r="J741" s="11">
        <f t="shared" si="67"/>
        <v>0.57599999999999996</v>
      </c>
      <c r="K741" s="11">
        <v>2312.4</v>
      </c>
      <c r="L741" s="10">
        <f t="shared" si="68"/>
        <v>2.3566605407086501</v>
      </c>
      <c r="M741">
        <f t="shared" si="69"/>
        <v>2907</v>
      </c>
      <c r="N741">
        <f t="shared" si="70"/>
        <v>17</v>
      </c>
      <c r="O741">
        <f t="shared" si="71"/>
        <v>3.7</v>
      </c>
    </row>
    <row r="742" spans="1:15">
      <c r="A742" s="10" t="s">
        <v>68</v>
      </c>
      <c r="B742" s="10">
        <v>2110</v>
      </c>
      <c r="C742" s="60">
        <v>33.177395863999998</v>
      </c>
      <c r="D742" s="11">
        <v>0.40500000000000003</v>
      </c>
      <c r="E742" s="11">
        <v>48.29</v>
      </c>
      <c r="F742" s="11">
        <v>2.7</v>
      </c>
      <c r="G742" s="11">
        <v>0.57599999999999996</v>
      </c>
      <c r="H742" s="10">
        <v>1</v>
      </c>
      <c r="I742" s="11">
        <f t="shared" si="66"/>
        <v>2.7</v>
      </c>
      <c r="J742" s="11">
        <f t="shared" si="67"/>
        <v>0.57599999999999996</v>
      </c>
      <c r="K742" s="11">
        <v>53057.4</v>
      </c>
      <c r="L742" s="10">
        <f t="shared" si="68"/>
        <v>54.072105061698892</v>
      </c>
      <c r="M742">
        <f t="shared" si="69"/>
        <v>66697</v>
      </c>
      <c r="N742">
        <f t="shared" si="70"/>
        <v>397</v>
      </c>
      <c r="O742">
        <f t="shared" si="71"/>
        <v>84.7</v>
      </c>
    </row>
    <row r="743" spans="1:15">
      <c r="A743" s="10" t="s">
        <v>68</v>
      </c>
      <c r="B743" s="10">
        <v>2110</v>
      </c>
      <c r="C743" s="60">
        <v>3.3516565999999998E-2</v>
      </c>
      <c r="D743" s="11">
        <v>0.40500000000000003</v>
      </c>
      <c r="E743" s="11">
        <v>48.29</v>
      </c>
      <c r="F743" s="11">
        <v>2.7</v>
      </c>
      <c r="G743" s="11">
        <v>0.57599999999999996</v>
      </c>
      <c r="H743" s="10">
        <v>1</v>
      </c>
      <c r="I743" s="11">
        <f t="shared" si="66"/>
        <v>2.7</v>
      </c>
      <c r="J743" s="11">
        <f t="shared" si="67"/>
        <v>0.57599999999999996</v>
      </c>
      <c r="K743" s="11">
        <v>53.6</v>
      </c>
      <c r="L743" s="10">
        <f t="shared" si="68"/>
        <v>5.4624880309724989E-2</v>
      </c>
      <c r="M743">
        <f t="shared" si="69"/>
        <v>67</v>
      </c>
      <c r="N743">
        <f t="shared" si="70"/>
        <v>0</v>
      </c>
      <c r="O743">
        <f t="shared" si="71"/>
        <v>0.1</v>
      </c>
    </row>
    <row r="744" spans="1:15">
      <c r="A744" s="10" t="s">
        <v>68</v>
      </c>
      <c r="B744" s="10">
        <v>2210</v>
      </c>
      <c r="C744" s="60">
        <v>6.7481373509999996</v>
      </c>
      <c r="D744" s="11">
        <v>0.28499999999999998</v>
      </c>
      <c r="E744" s="11">
        <v>48.29</v>
      </c>
      <c r="F744" s="11">
        <v>1.92</v>
      </c>
      <c r="G744" s="11">
        <v>0.50600000000000001</v>
      </c>
      <c r="H744" s="10">
        <v>1</v>
      </c>
      <c r="I744" s="11">
        <f t="shared" si="66"/>
        <v>1.92</v>
      </c>
      <c r="J744" s="11">
        <f t="shared" si="67"/>
        <v>0.50600000000000001</v>
      </c>
      <c r="K744" s="11">
        <v>7594.1</v>
      </c>
      <c r="L744" s="10">
        <f t="shared" si="68"/>
        <v>7.7393543761450116</v>
      </c>
      <c r="M744">
        <f t="shared" si="69"/>
        <v>9546</v>
      </c>
      <c r="N744">
        <f t="shared" si="70"/>
        <v>40</v>
      </c>
      <c r="O744">
        <f t="shared" si="71"/>
        <v>10.7</v>
      </c>
    </row>
    <row r="745" spans="1:15">
      <c r="A745" s="10" t="s">
        <v>68</v>
      </c>
      <c r="B745" s="10">
        <v>1920</v>
      </c>
      <c r="C745" s="60">
        <v>5.8774873999999998E-2</v>
      </c>
      <c r="D745" s="11">
        <v>0.193</v>
      </c>
      <c r="E745" s="11">
        <v>48.29</v>
      </c>
      <c r="F745" s="11">
        <v>1.2</v>
      </c>
      <c r="G745" s="11">
        <v>7.5999999999999998E-2</v>
      </c>
      <c r="H745" s="10">
        <v>1</v>
      </c>
      <c r="I745" s="11">
        <f t="shared" si="66"/>
        <v>1.2</v>
      </c>
      <c r="J745" s="11">
        <f t="shared" si="67"/>
        <v>7.5999999999999998E-2</v>
      </c>
      <c r="K745" s="11">
        <v>14.6</v>
      </c>
      <c r="L745" s="10">
        <f t="shared" si="68"/>
        <v>4.5648338536148331E-2</v>
      </c>
      <c r="M745">
        <f t="shared" si="69"/>
        <v>56</v>
      </c>
      <c r="N745">
        <f t="shared" si="70"/>
        <v>0</v>
      </c>
      <c r="O745">
        <f t="shared" si="71"/>
        <v>0</v>
      </c>
    </row>
    <row r="746" spans="1:15">
      <c r="A746" s="10" t="s">
        <v>68</v>
      </c>
      <c r="B746" s="10">
        <v>1100</v>
      </c>
      <c r="C746" s="60">
        <v>1.5630176410000001</v>
      </c>
      <c r="D746" s="11">
        <v>0.34200000000000003</v>
      </c>
      <c r="E746" s="11">
        <v>48.29</v>
      </c>
      <c r="F746" s="11">
        <v>1.85</v>
      </c>
      <c r="G746" s="11">
        <v>0.22</v>
      </c>
      <c r="H746" s="10">
        <v>1</v>
      </c>
      <c r="I746" s="11">
        <f t="shared" si="66"/>
        <v>1.85</v>
      </c>
      <c r="J746" s="11">
        <f t="shared" si="67"/>
        <v>0.22</v>
      </c>
      <c r="K746" s="11">
        <v>690.3</v>
      </c>
      <c r="L746" s="10">
        <f t="shared" si="68"/>
        <v>2.1511264736908653</v>
      </c>
      <c r="M746">
        <f t="shared" si="69"/>
        <v>2653</v>
      </c>
      <c r="N746">
        <f t="shared" si="70"/>
        <v>11</v>
      </c>
      <c r="O746">
        <f t="shared" si="71"/>
        <v>1.3</v>
      </c>
    </row>
    <row r="747" spans="1:15">
      <c r="A747" s="10" t="s">
        <v>68</v>
      </c>
      <c r="B747" s="10">
        <v>6460</v>
      </c>
      <c r="C747" s="60">
        <v>5.2245045230000002</v>
      </c>
      <c r="D747" s="11">
        <v>0.30299999999999999</v>
      </c>
      <c r="E747" s="11">
        <v>48.29</v>
      </c>
      <c r="F747" s="11">
        <v>0</v>
      </c>
      <c r="G747" s="11">
        <v>0</v>
      </c>
      <c r="H747" s="10">
        <v>1</v>
      </c>
      <c r="I747" s="11">
        <f t="shared" si="66"/>
        <v>0</v>
      </c>
      <c r="J747" s="11">
        <f t="shared" si="67"/>
        <v>0</v>
      </c>
      <c r="K747" s="11">
        <v>13315.1</v>
      </c>
      <c r="L747" s="10">
        <f t="shared" si="68"/>
        <v>6.3703559162456678</v>
      </c>
      <c r="M747">
        <f t="shared" si="69"/>
        <v>7858</v>
      </c>
      <c r="N747">
        <f t="shared" si="70"/>
        <v>0</v>
      </c>
      <c r="O747">
        <f t="shared" si="71"/>
        <v>0</v>
      </c>
    </row>
    <row r="748" spans="1:15">
      <c r="A748" s="10" t="s">
        <v>68</v>
      </c>
      <c r="B748" s="10">
        <v>4110</v>
      </c>
      <c r="C748" s="60">
        <v>4.0485341000000001E-2</v>
      </c>
      <c r="D748" s="11">
        <v>0.41299999999999998</v>
      </c>
      <c r="E748" s="11">
        <v>48.29</v>
      </c>
      <c r="F748" s="11">
        <v>0.7</v>
      </c>
      <c r="G748" s="11">
        <v>0.09</v>
      </c>
      <c r="H748" s="10">
        <v>1</v>
      </c>
      <c r="I748" s="11">
        <f t="shared" si="66"/>
        <v>0.7</v>
      </c>
      <c r="J748" s="11">
        <f t="shared" si="67"/>
        <v>0.09</v>
      </c>
      <c r="K748" s="11">
        <v>21.6</v>
      </c>
      <c r="L748" s="10">
        <f t="shared" si="68"/>
        <v>6.7285860772964154E-2</v>
      </c>
      <c r="M748">
        <f t="shared" si="69"/>
        <v>83</v>
      </c>
      <c r="N748">
        <f t="shared" si="70"/>
        <v>0</v>
      </c>
      <c r="O748">
        <f t="shared" si="71"/>
        <v>0</v>
      </c>
    </row>
    <row r="749" spans="1:15">
      <c r="A749" s="10" t="s">
        <v>68</v>
      </c>
      <c r="B749" s="10">
        <v>3100</v>
      </c>
      <c r="C749" s="60">
        <v>3.33895242</v>
      </c>
      <c r="D749" s="11">
        <v>0.41099999999999998</v>
      </c>
      <c r="E749" s="11">
        <v>48.29</v>
      </c>
      <c r="F749" s="11">
        <v>1.2</v>
      </c>
      <c r="G749" s="11">
        <v>6.4000000000000001E-2</v>
      </c>
      <c r="H749" s="10">
        <v>1</v>
      </c>
      <c r="I749" s="11">
        <f t="shared" si="66"/>
        <v>1.2</v>
      </c>
      <c r="J749" s="11">
        <f t="shared" si="67"/>
        <v>6.4000000000000001E-2</v>
      </c>
      <c r="K749" s="11">
        <v>5418.7</v>
      </c>
      <c r="L749" s="10">
        <f t="shared" si="68"/>
        <v>5.5224019233916488</v>
      </c>
      <c r="M749">
        <f t="shared" si="69"/>
        <v>6812</v>
      </c>
      <c r="N749">
        <f t="shared" si="70"/>
        <v>18</v>
      </c>
      <c r="O749">
        <f t="shared" si="71"/>
        <v>1</v>
      </c>
    </row>
    <row r="750" spans="1:15">
      <c r="A750" s="10" t="s">
        <v>68</v>
      </c>
      <c r="B750" s="10">
        <v>1610</v>
      </c>
      <c r="C750" s="60">
        <v>0.100431601</v>
      </c>
      <c r="D750" s="11">
        <v>0.30399999999999999</v>
      </c>
      <c r="E750" s="11">
        <v>48.29</v>
      </c>
      <c r="F750" s="11">
        <v>1.18</v>
      </c>
      <c r="G750" s="11">
        <v>0.15</v>
      </c>
      <c r="H750" s="10">
        <v>1</v>
      </c>
      <c r="I750" s="11">
        <f t="shared" si="66"/>
        <v>1.18</v>
      </c>
      <c r="J750" s="11">
        <f t="shared" si="67"/>
        <v>0.15</v>
      </c>
      <c r="K750" s="11">
        <v>120.6</v>
      </c>
      <c r="L750" s="10">
        <f t="shared" si="68"/>
        <v>0.12286266431134664</v>
      </c>
      <c r="M750">
        <f t="shared" si="69"/>
        <v>152</v>
      </c>
      <c r="N750">
        <f t="shared" si="70"/>
        <v>0</v>
      </c>
      <c r="O750">
        <f t="shared" si="71"/>
        <v>0.1</v>
      </c>
    </row>
    <row r="751" spans="1:15">
      <c r="A751" s="10" t="s">
        <v>68</v>
      </c>
      <c r="B751" s="10">
        <v>6210</v>
      </c>
      <c r="C751" s="60">
        <v>1.11E-7</v>
      </c>
      <c r="D751" s="11">
        <v>0.30299999999999999</v>
      </c>
      <c r="E751" s="11">
        <v>48.29</v>
      </c>
      <c r="F751" s="11">
        <v>0</v>
      </c>
      <c r="G751" s="11">
        <v>0</v>
      </c>
      <c r="H751" s="10">
        <v>1</v>
      </c>
      <c r="I751" s="11">
        <f t="shared" si="66"/>
        <v>0</v>
      </c>
      <c r="J751" s="11">
        <f t="shared" si="67"/>
        <v>0</v>
      </c>
      <c r="K751" s="11">
        <v>0</v>
      </c>
      <c r="L751" s="10">
        <f t="shared" si="68"/>
        <v>1.3534479750000001E-7</v>
      </c>
      <c r="M751">
        <f t="shared" si="69"/>
        <v>0</v>
      </c>
      <c r="N751">
        <f t="shared" si="70"/>
        <v>0</v>
      </c>
      <c r="O751">
        <f t="shared" si="71"/>
        <v>0</v>
      </c>
    </row>
    <row r="752" spans="1:15">
      <c r="A752" s="10" t="s">
        <v>68</v>
      </c>
      <c r="B752" s="10">
        <v>6460</v>
      </c>
      <c r="C752" s="60">
        <v>7.2399999999999997E-7</v>
      </c>
      <c r="D752" s="11">
        <v>0.30299999999999999</v>
      </c>
      <c r="E752" s="11">
        <v>48.29</v>
      </c>
      <c r="F752" s="11">
        <v>0</v>
      </c>
      <c r="G752" s="11">
        <v>0</v>
      </c>
      <c r="H752" s="10">
        <v>1</v>
      </c>
      <c r="I752" s="11">
        <f t="shared" si="66"/>
        <v>0</v>
      </c>
      <c r="J752" s="11">
        <f t="shared" si="67"/>
        <v>0</v>
      </c>
      <c r="K752" s="11">
        <v>0</v>
      </c>
      <c r="L752" s="10">
        <f t="shared" si="68"/>
        <v>8.8278948999999993E-7</v>
      </c>
      <c r="M752">
        <f t="shared" si="69"/>
        <v>0</v>
      </c>
      <c r="N752">
        <f t="shared" si="70"/>
        <v>0</v>
      </c>
      <c r="O752">
        <f t="shared" si="71"/>
        <v>0</v>
      </c>
    </row>
    <row r="753" spans="1:15">
      <c r="A753" s="10" t="s">
        <v>68</v>
      </c>
      <c r="B753" s="10">
        <v>4110</v>
      </c>
      <c r="C753" s="60">
        <v>0.32374216</v>
      </c>
      <c r="D753" s="11">
        <v>0.41299999999999998</v>
      </c>
      <c r="E753" s="11">
        <v>48.29</v>
      </c>
      <c r="F753" s="11">
        <v>0.7</v>
      </c>
      <c r="G753" s="11">
        <v>0.09</v>
      </c>
      <c r="H753" s="10">
        <v>1</v>
      </c>
      <c r="I753" s="11">
        <f t="shared" si="66"/>
        <v>0.7</v>
      </c>
      <c r="J753" s="11">
        <f t="shared" si="67"/>
        <v>0.09</v>
      </c>
      <c r="K753" s="11">
        <v>172.7</v>
      </c>
      <c r="L753" s="10">
        <f t="shared" si="68"/>
        <v>0.53805326486193328</v>
      </c>
      <c r="M753">
        <f t="shared" si="69"/>
        <v>664</v>
      </c>
      <c r="N753">
        <f t="shared" si="70"/>
        <v>1</v>
      </c>
      <c r="O753">
        <f t="shared" si="71"/>
        <v>0.1</v>
      </c>
    </row>
    <row r="754" spans="1:15">
      <c r="A754" s="10" t="s">
        <v>68</v>
      </c>
      <c r="B754" s="10">
        <v>4110</v>
      </c>
      <c r="C754" s="60">
        <v>1.0250189329999999</v>
      </c>
      <c r="D754" s="11">
        <v>0.41299999999999998</v>
      </c>
      <c r="E754" s="11">
        <v>48.29</v>
      </c>
      <c r="F754" s="11">
        <v>0.7</v>
      </c>
      <c r="G754" s="11">
        <v>0.09</v>
      </c>
      <c r="H754" s="10">
        <v>1</v>
      </c>
      <c r="I754" s="11">
        <f t="shared" si="66"/>
        <v>0.7</v>
      </c>
      <c r="J754" s="11">
        <f t="shared" si="67"/>
        <v>0.09</v>
      </c>
      <c r="K754" s="11">
        <v>546.70000000000005</v>
      </c>
      <c r="L754" s="10">
        <f t="shared" si="68"/>
        <v>1.703561820449784</v>
      </c>
      <c r="M754">
        <f t="shared" si="69"/>
        <v>2101</v>
      </c>
      <c r="N754">
        <f t="shared" si="70"/>
        <v>3</v>
      </c>
      <c r="O754">
        <f t="shared" si="71"/>
        <v>0.4</v>
      </c>
    </row>
    <row r="755" spans="1:15">
      <c r="A755" s="10" t="s">
        <v>68</v>
      </c>
      <c r="B755" s="10">
        <v>4110</v>
      </c>
      <c r="C755" s="60">
        <v>0.52706720100000004</v>
      </c>
      <c r="D755" s="11">
        <v>0.41299999999999998</v>
      </c>
      <c r="E755" s="11">
        <v>48.29</v>
      </c>
      <c r="F755" s="11">
        <v>0.7</v>
      </c>
      <c r="G755" s="11">
        <v>0.09</v>
      </c>
      <c r="H755" s="10">
        <v>1</v>
      </c>
      <c r="I755" s="11">
        <f t="shared" si="66"/>
        <v>0.7</v>
      </c>
      <c r="J755" s="11">
        <f t="shared" si="67"/>
        <v>0.09</v>
      </c>
      <c r="K755" s="11">
        <v>281.10000000000002</v>
      </c>
      <c r="L755" s="10">
        <f t="shared" si="68"/>
        <v>0.87597558594064751</v>
      </c>
      <c r="M755">
        <f t="shared" si="69"/>
        <v>1080</v>
      </c>
      <c r="N755">
        <f t="shared" si="70"/>
        <v>2</v>
      </c>
      <c r="O755">
        <f t="shared" si="71"/>
        <v>0.2</v>
      </c>
    </row>
    <row r="756" spans="1:15">
      <c r="A756" s="10" t="s">
        <v>68</v>
      </c>
      <c r="B756" s="10">
        <v>1100</v>
      </c>
      <c r="C756" s="60">
        <v>0.24997873800000001</v>
      </c>
      <c r="D756" s="11">
        <v>0.34200000000000003</v>
      </c>
      <c r="E756" s="11">
        <v>48.29</v>
      </c>
      <c r="F756" s="11">
        <v>1.85</v>
      </c>
      <c r="G756" s="11">
        <v>0.22</v>
      </c>
      <c r="H756" s="10">
        <v>1</v>
      </c>
      <c r="I756" s="11">
        <f t="shared" si="66"/>
        <v>1.85</v>
      </c>
      <c r="J756" s="11">
        <f t="shared" si="67"/>
        <v>0.22</v>
      </c>
      <c r="K756" s="11">
        <v>110.4</v>
      </c>
      <c r="L756" s="10">
        <f t="shared" si="68"/>
        <v>0.34403698785357001</v>
      </c>
      <c r="M756">
        <f t="shared" si="69"/>
        <v>424</v>
      </c>
      <c r="N756">
        <f t="shared" si="70"/>
        <v>2</v>
      </c>
      <c r="O756">
        <f t="shared" si="71"/>
        <v>0.2</v>
      </c>
    </row>
    <row r="757" spans="1:15">
      <c r="A757" s="10" t="s">
        <v>68</v>
      </c>
      <c r="B757" s="10">
        <v>6410</v>
      </c>
      <c r="C757" s="60">
        <v>5.2315590000000002E-2</v>
      </c>
      <c r="D757" s="11">
        <v>0.30299999999999999</v>
      </c>
      <c r="E757" s="11">
        <v>48.29</v>
      </c>
      <c r="F757" s="11">
        <v>0</v>
      </c>
      <c r="G757" s="11">
        <v>0</v>
      </c>
      <c r="H757" s="10">
        <v>1</v>
      </c>
      <c r="I757" s="11">
        <f t="shared" si="66"/>
        <v>0</v>
      </c>
      <c r="J757" s="11">
        <f t="shared" si="67"/>
        <v>0</v>
      </c>
      <c r="K757" s="11">
        <v>20.5</v>
      </c>
      <c r="L757" s="10">
        <f t="shared" si="68"/>
        <v>6.3789575987775002E-2</v>
      </c>
      <c r="M757">
        <f t="shared" si="69"/>
        <v>79</v>
      </c>
      <c r="N757">
        <f t="shared" si="70"/>
        <v>0</v>
      </c>
      <c r="O757">
        <f t="shared" si="71"/>
        <v>0</v>
      </c>
    </row>
    <row r="758" spans="1:15">
      <c r="A758" s="10" t="s">
        <v>68</v>
      </c>
      <c r="B758" s="10">
        <v>6410</v>
      </c>
      <c r="C758" s="60">
        <v>1.6392080000000001E-3</v>
      </c>
      <c r="D758" s="11">
        <v>0.30299999999999999</v>
      </c>
      <c r="E758" s="11">
        <v>48.29</v>
      </c>
      <c r="F758" s="11">
        <v>0</v>
      </c>
      <c r="G758" s="11">
        <v>0</v>
      </c>
      <c r="H758" s="10">
        <v>1</v>
      </c>
      <c r="I758" s="11">
        <f t="shared" si="66"/>
        <v>0</v>
      </c>
      <c r="J758" s="11">
        <f t="shared" si="67"/>
        <v>0</v>
      </c>
      <c r="K758" s="11">
        <v>0.6</v>
      </c>
      <c r="L758" s="10">
        <f t="shared" si="68"/>
        <v>1.9987231965800001E-3</v>
      </c>
      <c r="M758">
        <f t="shared" si="69"/>
        <v>2</v>
      </c>
      <c r="N758">
        <f t="shared" si="70"/>
        <v>0</v>
      </c>
      <c r="O758">
        <f t="shared" si="71"/>
        <v>0</v>
      </c>
    </row>
    <row r="759" spans="1:15">
      <c r="A759" s="10" t="s">
        <v>68</v>
      </c>
      <c r="B759" s="10">
        <v>4110</v>
      </c>
      <c r="C759" s="60">
        <v>0.57580593499999999</v>
      </c>
      <c r="D759" s="11">
        <v>0.41299999999999998</v>
      </c>
      <c r="E759" s="11">
        <v>48.29</v>
      </c>
      <c r="F759" s="11">
        <v>0.7</v>
      </c>
      <c r="G759" s="11">
        <v>0.09</v>
      </c>
      <c r="H759" s="10">
        <v>1</v>
      </c>
      <c r="I759" s="11">
        <f t="shared" si="66"/>
        <v>0.7</v>
      </c>
      <c r="J759" s="11">
        <f t="shared" si="67"/>
        <v>0.09</v>
      </c>
      <c r="K759" s="11">
        <v>307.10000000000002</v>
      </c>
      <c r="L759" s="10">
        <f t="shared" si="68"/>
        <v>0.95697842768957908</v>
      </c>
      <c r="M759">
        <f t="shared" si="69"/>
        <v>1180</v>
      </c>
      <c r="N759">
        <f t="shared" si="70"/>
        <v>2</v>
      </c>
      <c r="O759">
        <f t="shared" si="71"/>
        <v>0.2</v>
      </c>
    </row>
    <row r="760" spans="1:15">
      <c r="A760" s="10" t="s">
        <v>68</v>
      </c>
      <c r="B760" s="10">
        <v>1920</v>
      </c>
      <c r="C760" s="60">
        <v>0.120793792</v>
      </c>
      <c r="D760" s="11">
        <v>0.193</v>
      </c>
      <c r="E760" s="11">
        <v>48.29</v>
      </c>
      <c r="F760" s="11">
        <v>1.2</v>
      </c>
      <c r="G760" s="11">
        <v>7.5999999999999998E-2</v>
      </c>
      <c r="H760" s="10">
        <v>1</v>
      </c>
      <c r="I760" s="11">
        <f t="shared" si="66"/>
        <v>1.2</v>
      </c>
      <c r="J760" s="11">
        <f t="shared" si="67"/>
        <v>7.5999999999999998E-2</v>
      </c>
      <c r="K760" s="11">
        <v>30.1</v>
      </c>
      <c r="L760" s="10">
        <f t="shared" si="68"/>
        <v>9.3816209802186648E-2</v>
      </c>
      <c r="M760">
        <f t="shared" si="69"/>
        <v>116</v>
      </c>
      <c r="N760">
        <f t="shared" si="70"/>
        <v>0</v>
      </c>
      <c r="O760">
        <f t="shared" si="71"/>
        <v>0</v>
      </c>
    </row>
    <row r="761" spans="1:15">
      <c r="A761" s="10" t="s">
        <v>68</v>
      </c>
      <c r="B761" s="10">
        <v>4110</v>
      </c>
      <c r="C761" s="60">
        <v>3.0266799999999999E-3</v>
      </c>
      <c r="D761" s="11">
        <v>0.41299999999999998</v>
      </c>
      <c r="E761" s="11">
        <v>48.29</v>
      </c>
      <c r="F761" s="11">
        <v>0.7</v>
      </c>
      <c r="G761" s="11">
        <v>0.09</v>
      </c>
      <c r="H761" s="10">
        <v>1</v>
      </c>
      <c r="I761" s="11">
        <f t="shared" si="66"/>
        <v>0.7</v>
      </c>
      <c r="J761" s="11">
        <f t="shared" si="67"/>
        <v>0.09</v>
      </c>
      <c r="K761" s="11">
        <v>6.1</v>
      </c>
      <c r="L761" s="10">
        <f t="shared" si="68"/>
        <v>5.0302841486333325E-3</v>
      </c>
      <c r="M761">
        <f t="shared" si="69"/>
        <v>6</v>
      </c>
      <c r="N761">
        <f t="shared" si="70"/>
        <v>0</v>
      </c>
      <c r="O761">
        <f t="shared" si="71"/>
        <v>0</v>
      </c>
    </row>
    <row r="762" spans="1:15">
      <c r="A762" s="10" t="s">
        <v>68</v>
      </c>
      <c r="B762" s="10">
        <v>4110</v>
      </c>
      <c r="C762" s="60">
        <v>0.32961646999999999</v>
      </c>
      <c r="D762" s="11">
        <v>0.309</v>
      </c>
      <c r="E762" s="11">
        <v>48.29</v>
      </c>
      <c r="F762" s="11">
        <v>0.7</v>
      </c>
      <c r="G762" s="11">
        <v>0.09</v>
      </c>
      <c r="H762" s="10">
        <v>1</v>
      </c>
      <c r="I762" s="11">
        <f t="shared" si="66"/>
        <v>0.7</v>
      </c>
      <c r="J762" s="11">
        <f t="shared" si="67"/>
        <v>0.09</v>
      </c>
      <c r="K762" s="11">
        <v>496.6</v>
      </c>
      <c r="L762" s="10">
        <f t="shared" si="68"/>
        <v>0.40986736790972494</v>
      </c>
      <c r="M762">
        <f t="shared" si="69"/>
        <v>506</v>
      </c>
      <c r="N762">
        <f t="shared" si="70"/>
        <v>1</v>
      </c>
      <c r="O762">
        <f t="shared" si="71"/>
        <v>0.1</v>
      </c>
    </row>
    <row r="763" spans="1:15">
      <c r="A763" s="10" t="s">
        <v>68</v>
      </c>
      <c r="B763" s="10">
        <v>3200</v>
      </c>
      <c r="C763" s="60">
        <v>8.0679384000000007E-2</v>
      </c>
      <c r="D763" s="11">
        <v>0.4</v>
      </c>
      <c r="E763" s="11">
        <v>48.29</v>
      </c>
      <c r="F763" s="11">
        <v>1.2</v>
      </c>
      <c r="G763" s="11">
        <v>6.4000000000000001E-2</v>
      </c>
      <c r="H763" s="10">
        <v>1</v>
      </c>
      <c r="I763" s="11">
        <f t="shared" si="66"/>
        <v>1.2</v>
      </c>
      <c r="J763" s="11">
        <f t="shared" si="67"/>
        <v>6.4000000000000001E-2</v>
      </c>
      <c r="K763" s="11">
        <v>821.8</v>
      </c>
      <c r="L763" s="10">
        <f t="shared" si="68"/>
        <v>0.12986691511200002</v>
      </c>
      <c r="M763">
        <f t="shared" si="69"/>
        <v>160</v>
      </c>
      <c r="N763">
        <f t="shared" si="70"/>
        <v>0</v>
      </c>
      <c r="O763">
        <f t="shared" si="71"/>
        <v>0</v>
      </c>
    </row>
    <row r="764" spans="1:15">
      <c r="A764" s="10" t="s">
        <v>68</v>
      </c>
      <c r="B764" s="10">
        <v>6410</v>
      </c>
      <c r="C764" s="60">
        <v>7.2717900000000002E-2</v>
      </c>
      <c r="D764" s="11">
        <v>0.30299999999999999</v>
      </c>
      <c r="E764" s="11">
        <v>48.29</v>
      </c>
      <c r="F764" s="11">
        <v>0</v>
      </c>
      <c r="G764" s="11">
        <v>0</v>
      </c>
      <c r="H764" s="10">
        <v>1</v>
      </c>
      <c r="I764" s="11">
        <f t="shared" si="66"/>
        <v>0</v>
      </c>
      <c r="J764" s="11">
        <f t="shared" si="67"/>
        <v>0</v>
      </c>
      <c r="K764" s="11">
        <v>28.5</v>
      </c>
      <c r="L764" s="10">
        <f t="shared" si="68"/>
        <v>8.866657162274999E-2</v>
      </c>
      <c r="M764">
        <f t="shared" si="69"/>
        <v>109</v>
      </c>
      <c r="N764">
        <f t="shared" si="70"/>
        <v>0</v>
      </c>
      <c r="O764">
        <f t="shared" si="71"/>
        <v>0</v>
      </c>
    </row>
    <row r="765" spans="1:15">
      <c r="A765" s="10" t="s">
        <v>68</v>
      </c>
      <c r="B765" s="10">
        <v>6410</v>
      </c>
      <c r="C765" s="60">
        <v>3.4166726000000001E-2</v>
      </c>
      <c r="D765" s="11">
        <v>0.30299999999999999</v>
      </c>
      <c r="E765" s="11">
        <v>48.29</v>
      </c>
      <c r="F765" s="11">
        <v>0</v>
      </c>
      <c r="G765" s="11">
        <v>0</v>
      </c>
      <c r="H765" s="10">
        <v>1</v>
      </c>
      <c r="I765" s="11">
        <f t="shared" si="66"/>
        <v>0</v>
      </c>
      <c r="J765" s="11">
        <f t="shared" si="67"/>
        <v>0</v>
      </c>
      <c r="K765" s="11">
        <v>50.5</v>
      </c>
      <c r="L765" s="10">
        <f t="shared" si="68"/>
        <v>4.1660257763134999E-2</v>
      </c>
      <c r="M765">
        <f t="shared" si="69"/>
        <v>51</v>
      </c>
      <c r="N765">
        <f t="shared" si="70"/>
        <v>0</v>
      </c>
      <c r="O765">
        <f t="shared" si="71"/>
        <v>0</v>
      </c>
    </row>
    <row r="766" spans="1:15">
      <c r="A766" s="10" t="s">
        <v>68</v>
      </c>
      <c r="B766" s="10">
        <v>4110</v>
      </c>
      <c r="C766" s="60">
        <v>8.6108384339999997</v>
      </c>
      <c r="D766" s="11">
        <v>0.41299999999999998</v>
      </c>
      <c r="E766" s="11">
        <v>48.29</v>
      </c>
      <c r="F766" s="11">
        <v>0.7</v>
      </c>
      <c r="G766" s="11">
        <v>0.09</v>
      </c>
      <c r="H766" s="10">
        <v>1</v>
      </c>
      <c r="I766" s="11">
        <f t="shared" si="66"/>
        <v>0.7</v>
      </c>
      <c r="J766" s="11">
        <f t="shared" si="67"/>
        <v>0.09</v>
      </c>
      <c r="K766" s="11">
        <v>4592.2</v>
      </c>
      <c r="L766" s="10">
        <f t="shared" si="68"/>
        <v>14.311048436238012</v>
      </c>
      <c r="M766">
        <f t="shared" si="69"/>
        <v>17652</v>
      </c>
      <c r="N766">
        <f t="shared" si="70"/>
        <v>27</v>
      </c>
      <c r="O766">
        <f t="shared" si="71"/>
        <v>3.5</v>
      </c>
    </row>
    <row r="767" spans="1:15">
      <c r="A767" s="10" t="s">
        <v>68</v>
      </c>
      <c r="B767" s="10">
        <v>4110</v>
      </c>
      <c r="C767" s="60">
        <v>6.8466800000000004E-4</v>
      </c>
      <c r="D767" s="11">
        <v>0.41299999999999998</v>
      </c>
      <c r="E767" s="11">
        <v>48.29</v>
      </c>
      <c r="F767" s="11">
        <v>0.7</v>
      </c>
      <c r="G767" s="11">
        <v>0.09</v>
      </c>
      <c r="H767" s="10">
        <v>1</v>
      </c>
      <c r="I767" s="11">
        <f t="shared" si="66"/>
        <v>0.7</v>
      </c>
      <c r="J767" s="11">
        <f t="shared" si="67"/>
        <v>0.09</v>
      </c>
      <c r="K767" s="11">
        <v>0.4</v>
      </c>
      <c r="L767" s="10">
        <f t="shared" si="68"/>
        <v>1.1379050931966666E-3</v>
      </c>
      <c r="M767">
        <f t="shared" si="69"/>
        <v>1</v>
      </c>
      <c r="N767">
        <f t="shared" si="70"/>
        <v>0</v>
      </c>
      <c r="O767">
        <f t="shared" si="71"/>
        <v>0</v>
      </c>
    </row>
    <row r="768" spans="1:15">
      <c r="A768" s="10" t="s">
        <v>68</v>
      </c>
      <c r="B768" s="10">
        <v>4110</v>
      </c>
      <c r="C768" s="60">
        <v>4.8289334000000003E-2</v>
      </c>
      <c r="D768" s="11">
        <v>0.41299999999999998</v>
      </c>
      <c r="E768" s="11">
        <v>48.29</v>
      </c>
      <c r="F768" s="11">
        <v>0.7</v>
      </c>
      <c r="G768" s="11">
        <v>0.09</v>
      </c>
      <c r="H768" s="10">
        <v>1</v>
      </c>
      <c r="I768" s="11">
        <f t="shared" si="66"/>
        <v>0.7</v>
      </c>
      <c r="J768" s="11">
        <f t="shared" si="67"/>
        <v>0.09</v>
      </c>
      <c r="K768" s="11">
        <v>25.7</v>
      </c>
      <c r="L768" s="10">
        <f t="shared" si="68"/>
        <v>8.0255947562431665E-2</v>
      </c>
      <c r="M768">
        <f t="shared" si="69"/>
        <v>99</v>
      </c>
      <c r="N768">
        <f t="shared" si="70"/>
        <v>0</v>
      </c>
      <c r="O768">
        <f t="shared" si="71"/>
        <v>0</v>
      </c>
    </row>
    <row r="769" spans="1:15">
      <c r="A769" s="10" t="s">
        <v>68</v>
      </c>
      <c r="B769" s="10">
        <v>1100</v>
      </c>
      <c r="C769" s="60">
        <v>0.36982562499999999</v>
      </c>
      <c r="D769" s="11">
        <v>0.34200000000000003</v>
      </c>
      <c r="E769" s="11">
        <v>48.29</v>
      </c>
      <c r="F769" s="11">
        <v>1.85</v>
      </c>
      <c r="G769" s="11">
        <v>0.22</v>
      </c>
      <c r="H769" s="10">
        <v>1</v>
      </c>
      <c r="I769" s="11">
        <f t="shared" si="66"/>
        <v>1.85</v>
      </c>
      <c r="J769" s="11">
        <f t="shared" si="67"/>
        <v>0.22</v>
      </c>
      <c r="K769" s="11">
        <v>163.30000000000001</v>
      </c>
      <c r="L769" s="10">
        <f t="shared" si="68"/>
        <v>0.50897806379062505</v>
      </c>
      <c r="M769">
        <f t="shared" si="69"/>
        <v>628</v>
      </c>
      <c r="N769">
        <f t="shared" si="70"/>
        <v>3</v>
      </c>
      <c r="O769">
        <f t="shared" si="71"/>
        <v>0.3</v>
      </c>
    </row>
    <row r="770" spans="1:15">
      <c r="A770" s="10" t="s">
        <v>68</v>
      </c>
      <c r="B770" s="10">
        <v>1100</v>
      </c>
      <c r="C770" s="60">
        <v>0.30305684100000002</v>
      </c>
      <c r="D770" s="11">
        <v>0.34200000000000003</v>
      </c>
      <c r="E770" s="11">
        <v>48.29</v>
      </c>
      <c r="F770" s="11">
        <v>1.85</v>
      </c>
      <c r="G770" s="11">
        <v>0.22</v>
      </c>
      <c r="H770" s="10">
        <v>1</v>
      </c>
      <c r="I770" s="11">
        <f t="shared" si="66"/>
        <v>1.85</v>
      </c>
      <c r="J770" s="11">
        <f t="shared" si="67"/>
        <v>0.22</v>
      </c>
      <c r="K770" s="11">
        <v>133.80000000000001</v>
      </c>
      <c r="L770" s="10">
        <f t="shared" si="68"/>
        <v>0.41708652327886503</v>
      </c>
      <c r="M770">
        <f t="shared" si="69"/>
        <v>514</v>
      </c>
      <c r="N770">
        <f t="shared" si="70"/>
        <v>2</v>
      </c>
      <c r="O770">
        <f t="shared" si="71"/>
        <v>0.2</v>
      </c>
    </row>
    <row r="771" spans="1:15">
      <c r="A771" s="10" t="s">
        <v>68</v>
      </c>
      <c r="B771" s="10">
        <v>1100</v>
      </c>
      <c r="C771" s="60">
        <v>5.8186887999999999E-2</v>
      </c>
      <c r="D771" s="11">
        <v>0.34200000000000003</v>
      </c>
      <c r="E771" s="11">
        <v>48.29</v>
      </c>
      <c r="F771" s="11">
        <v>1.85</v>
      </c>
      <c r="G771" s="11">
        <v>0.22</v>
      </c>
      <c r="H771" s="10">
        <v>1</v>
      </c>
      <c r="I771" s="11">
        <f t="shared" ref="I771:I834" si="72">F771</f>
        <v>1.85</v>
      </c>
      <c r="J771" s="11">
        <f t="shared" ref="J771:J834" si="73">G771</f>
        <v>0.22</v>
      </c>
      <c r="K771" s="11">
        <v>25.7</v>
      </c>
      <c r="L771" s="10">
        <f t="shared" ref="L771:L834" si="74">E771*D771*C771/12</f>
        <v>8.0080577413320003E-2</v>
      </c>
      <c r="M771">
        <f t="shared" ref="M771:M834" si="75">ROUND(E771*D771*C771*102.79,0)</f>
        <v>99</v>
      </c>
      <c r="N771">
        <f t="shared" ref="N771:N834" si="76">ROUND(I771*M771*0.002205,0)</f>
        <v>0</v>
      </c>
      <c r="O771">
        <f t="shared" ref="O771:O834" si="77">ROUND(J771*M771*0.002205,1)</f>
        <v>0</v>
      </c>
    </row>
    <row r="772" spans="1:15">
      <c r="A772" s="10" t="s">
        <v>68</v>
      </c>
      <c r="B772" s="10">
        <v>1920</v>
      </c>
      <c r="C772" s="60">
        <v>7.3240850000000001E-3</v>
      </c>
      <c r="D772" s="11">
        <v>0.193</v>
      </c>
      <c r="E772" s="11">
        <v>48.29</v>
      </c>
      <c r="F772" s="11">
        <v>1.2</v>
      </c>
      <c r="G772" s="11">
        <v>7.5999999999999998E-2</v>
      </c>
      <c r="H772" s="10">
        <v>1</v>
      </c>
      <c r="I772" s="11">
        <f t="shared" si="72"/>
        <v>1.2</v>
      </c>
      <c r="J772" s="11">
        <f t="shared" si="73"/>
        <v>7.5999999999999998E-2</v>
      </c>
      <c r="K772" s="11">
        <v>1.8</v>
      </c>
      <c r="L772" s="10">
        <f t="shared" si="74"/>
        <v>5.6883543731208333E-3</v>
      </c>
      <c r="M772">
        <f t="shared" si="75"/>
        <v>7</v>
      </c>
      <c r="N772">
        <f t="shared" si="76"/>
        <v>0</v>
      </c>
      <c r="O772">
        <f t="shared" si="77"/>
        <v>0</v>
      </c>
    </row>
    <row r="773" spans="1:15">
      <c r="A773" s="10" t="s">
        <v>68</v>
      </c>
      <c r="B773" s="10">
        <v>4130</v>
      </c>
      <c r="C773" s="60">
        <v>4.160892434</v>
      </c>
      <c r="D773" s="11">
        <v>0.41299999999999998</v>
      </c>
      <c r="E773" s="11">
        <v>48.29</v>
      </c>
      <c r="F773" s="11">
        <v>0.7</v>
      </c>
      <c r="G773" s="11">
        <v>0.09</v>
      </c>
      <c r="H773" s="10">
        <v>1</v>
      </c>
      <c r="I773" s="11">
        <f t="shared" si="72"/>
        <v>0.7</v>
      </c>
      <c r="J773" s="11">
        <f t="shared" si="73"/>
        <v>0.09</v>
      </c>
      <c r="K773" s="11">
        <v>2219</v>
      </c>
      <c r="L773" s="10">
        <f t="shared" si="74"/>
        <v>6.9153234748696804</v>
      </c>
      <c r="M773">
        <f t="shared" si="75"/>
        <v>8530</v>
      </c>
      <c r="N773">
        <f t="shared" si="76"/>
        <v>13</v>
      </c>
      <c r="O773">
        <f t="shared" si="77"/>
        <v>1.7</v>
      </c>
    </row>
    <row r="774" spans="1:15">
      <c r="A774" s="10" t="s">
        <v>68</v>
      </c>
      <c r="B774" s="10">
        <v>4130</v>
      </c>
      <c r="C774" s="60">
        <v>0.39034490199999999</v>
      </c>
      <c r="D774" s="11">
        <v>0.41299999999999998</v>
      </c>
      <c r="E774" s="11">
        <v>48.29</v>
      </c>
      <c r="F774" s="11">
        <v>0.7</v>
      </c>
      <c r="G774" s="11">
        <v>0.09</v>
      </c>
      <c r="H774" s="10">
        <v>1</v>
      </c>
      <c r="I774" s="11">
        <f t="shared" si="72"/>
        <v>0.7</v>
      </c>
      <c r="J774" s="11">
        <f t="shared" si="73"/>
        <v>0.09</v>
      </c>
      <c r="K774" s="11">
        <v>208.2</v>
      </c>
      <c r="L774" s="10">
        <f t="shared" si="74"/>
        <v>0.64874574551337816</v>
      </c>
      <c r="M774">
        <f t="shared" si="75"/>
        <v>800</v>
      </c>
      <c r="N774">
        <f t="shared" si="76"/>
        <v>1</v>
      </c>
      <c r="O774">
        <f t="shared" si="77"/>
        <v>0.2</v>
      </c>
    </row>
    <row r="775" spans="1:15">
      <c r="A775" s="10" t="s">
        <v>68</v>
      </c>
      <c r="B775" s="10">
        <v>1100</v>
      </c>
      <c r="C775" s="60">
        <v>1.004502E-3</v>
      </c>
      <c r="D775" s="11">
        <v>0.34200000000000003</v>
      </c>
      <c r="E775" s="11">
        <v>48.29</v>
      </c>
      <c r="F775" s="11">
        <v>1.85</v>
      </c>
      <c r="G775" s="11">
        <v>0.22</v>
      </c>
      <c r="H775" s="10">
        <v>1</v>
      </c>
      <c r="I775" s="11">
        <f t="shared" si="72"/>
        <v>1.85</v>
      </c>
      <c r="J775" s="11">
        <f t="shared" si="73"/>
        <v>0.22</v>
      </c>
      <c r="K775" s="11">
        <v>0.4</v>
      </c>
      <c r="L775" s="10">
        <f t="shared" si="74"/>
        <v>1.3824609450300001E-3</v>
      </c>
      <c r="M775">
        <f t="shared" si="75"/>
        <v>2</v>
      </c>
      <c r="N775">
        <f t="shared" si="76"/>
        <v>0</v>
      </c>
      <c r="O775">
        <f t="shared" si="77"/>
        <v>0</v>
      </c>
    </row>
    <row r="776" spans="1:15">
      <c r="A776" s="10" t="s">
        <v>68</v>
      </c>
      <c r="B776" s="10">
        <v>1100</v>
      </c>
      <c r="C776" s="60">
        <v>1.726302961</v>
      </c>
      <c r="D776" s="11">
        <v>0.34200000000000003</v>
      </c>
      <c r="E776" s="11">
        <v>48.29</v>
      </c>
      <c r="F776" s="11">
        <v>1.85</v>
      </c>
      <c r="G776" s="11">
        <v>0.22</v>
      </c>
      <c r="H776" s="10">
        <v>1</v>
      </c>
      <c r="I776" s="11">
        <f t="shared" si="72"/>
        <v>1.85</v>
      </c>
      <c r="J776" s="11">
        <f t="shared" si="73"/>
        <v>0.22</v>
      </c>
      <c r="K776" s="11">
        <v>762.4</v>
      </c>
      <c r="L776" s="10">
        <f t="shared" si="74"/>
        <v>2.3758503446206651</v>
      </c>
      <c r="M776">
        <f t="shared" si="75"/>
        <v>2931</v>
      </c>
      <c r="N776">
        <f t="shared" si="76"/>
        <v>12</v>
      </c>
      <c r="O776">
        <f t="shared" si="77"/>
        <v>1.4</v>
      </c>
    </row>
    <row r="777" spans="1:15">
      <c r="A777" s="10" t="s">
        <v>68</v>
      </c>
      <c r="B777" s="10">
        <v>4110</v>
      </c>
      <c r="C777" s="60">
        <v>4.3089579000000003E-2</v>
      </c>
      <c r="D777" s="11">
        <v>0.41299999999999998</v>
      </c>
      <c r="E777" s="11">
        <v>48.29</v>
      </c>
      <c r="F777" s="11">
        <v>0.7</v>
      </c>
      <c r="G777" s="11">
        <v>0.09</v>
      </c>
      <c r="H777" s="10">
        <v>1</v>
      </c>
      <c r="I777" s="11">
        <f t="shared" si="72"/>
        <v>0.7</v>
      </c>
      <c r="J777" s="11">
        <f t="shared" si="73"/>
        <v>0.09</v>
      </c>
      <c r="K777" s="11">
        <v>23</v>
      </c>
      <c r="L777" s="10">
        <f t="shared" si="74"/>
        <v>7.1614054414402495E-2</v>
      </c>
      <c r="M777">
        <f t="shared" si="75"/>
        <v>88</v>
      </c>
      <c r="N777">
        <f t="shared" si="76"/>
        <v>0</v>
      </c>
      <c r="O777">
        <f t="shared" si="77"/>
        <v>0</v>
      </c>
    </row>
    <row r="778" spans="1:15">
      <c r="A778" s="10" t="s">
        <v>68</v>
      </c>
      <c r="B778" s="10">
        <v>2210</v>
      </c>
      <c r="C778" s="60">
        <v>9.3776650000000003E-2</v>
      </c>
      <c r="D778" s="11">
        <v>0.26800000000000002</v>
      </c>
      <c r="E778" s="11">
        <v>48.29</v>
      </c>
      <c r="F778" s="11">
        <v>1.92</v>
      </c>
      <c r="G778" s="11">
        <v>0.50600000000000001</v>
      </c>
      <c r="H778" s="10">
        <v>1</v>
      </c>
      <c r="I778" s="11">
        <f t="shared" si="72"/>
        <v>1.92</v>
      </c>
      <c r="J778" s="11">
        <f t="shared" si="73"/>
        <v>0.50600000000000001</v>
      </c>
      <c r="K778" s="11">
        <v>32.5</v>
      </c>
      <c r="L778" s="10">
        <f t="shared" si="74"/>
        <v>0.10113592890316668</v>
      </c>
      <c r="M778">
        <f t="shared" si="75"/>
        <v>125</v>
      </c>
      <c r="N778">
        <f t="shared" si="76"/>
        <v>1</v>
      </c>
      <c r="O778">
        <f t="shared" si="77"/>
        <v>0.1</v>
      </c>
    </row>
    <row r="779" spans="1:15">
      <c r="A779" s="10" t="s">
        <v>68</v>
      </c>
      <c r="B779" s="10">
        <v>2210</v>
      </c>
      <c r="C779" s="60">
        <v>3.363792471</v>
      </c>
      <c r="D779" s="11">
        <v>0.26800000000000002</v>
      </c>
      <c r="E779" s="11">
        <v>48.29</v>
      </c>
      <c r="F779" s="11">
        <v>1.92</v>
      </c>
      <c r="G779" s="11">
        <v>0.50600000000000001</v>
      </c>
      <c r="H779" s="10">
        <v>1</v>
      </c>
      <c r="I779" s="11">
        <f t="shared" si="72"/>
        <v>1.92</v>
      </c>
      <c r="J779" s="11">
        <f t="shared" si="73"/>
        <v>0.50600000000000001</v>
      </c>
      <c r="K779" s="11">
        <v>1164.0999999999999</v>
      </c>
      <c r="L779" s="10">
        <f t="shared" si="74"/>
        <v>3.62777169148251</v>
      </c>
      <c r="M779">
        <f t="shared" si="75"/>
        <v>4475</v>
      </c>
      <c r="N779">
        <f t="shared" si="76"/>
        <v>19</v>
      </c>
      <c r="O779">
        <f t="shared" si="77"/>
        <v>5</v>
      </c>
    </row>
    <row r="780" spans="1:15">
      <c r="A780" s="10" t="s">
        <v>68</v>
      </c>
      <c r="B780" s="10">
        <v>6210</v>
      </c>
      <c r="C780" s="60">
        <v>2.6631116069999998</v>
      </c>
      <c r="D780" s="11">
        <v>0.30299999999999999</v>
      </c>
      <c r="E780" s="11">
        <v>48.29</v>
      </c>
      <c r="F780" s="11">
        <v>0</v>
      </c>
      <c r="G780" s="11">
        <v>0</v>
      </c>
      <c r="H780" s="10">
        <v>1</v>
      </c>
      <c r="I780" s="11">
        <f t="shared" si="72"/>
        <v>0</v>
      </c>
      <c r="J780" s="11">
        <f t="shared" si="73"/>
        <v>0</v>
      </c>
      <c r="K780" s="11">
        <v>1042</v>
      </c>
      <c r="L780" s="10">
        <f t="shared" si="74"/>
        <v>3.2471919024262572</v>
      </c>
      <c r="M780">
        <f t="shared" si="75"/>
        <v>4005</v>
      </c>
      <c r="N780">
        <f t="shared" si="76"/>
        <v>0</v>
      </c>
      <c r="O780">
        <f t="shared" si="77"/>
        <v>0</v>
      </c>
    </row>
    <row r="781" spans="1:15">
      <c r="A781" s="10" t="s">
        <v>68</v>
      </c>
      <c r="B781" s="10">
        <v>2210</v>
      </c>
      <c r="C781" s="60">
        <v>101.14697925199999</v>
      </c>
      <c r="D781" s="11">
        <v>0.26800000000000002</v>
      </c>
      <c r="E781" s="11">
        <v>48.29</v>
      </c>
      <c r="F781" s="11">
        <v>1.92</v>
      </c>
      <c r="G781" s="11">
        <v>0.50600000000000001</v>
      </c>
      <c r="H781" s="10">
        <v>1</v>
      </c>
      <c r="I781" s="11">
        <f t="shared" si="72"/>
        <v>1.92</v>
      </c>
      <c r="J781" s="11">
        <f t="shared" si="73"/>
        <v>0.50600000000000001</v>
      </c>
      <c r="K781" s="11">
        <v>35003.699999999997</v>
      </c>
      <c r="L781" s="10">
        <f t="shared" si="74"/>
        <v>109.08465702709945</v>
      </c>
      <c r="M781">
        <f t="shared" si="75"/>
        <v>134554</v>
      </c>
      <c r="N781">
        <f t="shared" si="76"/>
        <v>570</v>
      </c>
      <c r="O781">
        <f t="shared" si="77"/>
        <v>150.1</v>
      </c>
    </row>
    <row r="782" spans="1:15">
      <c r="A782" s="10" t="s">
        <v>68</v>
      </c>
      <c r="B782" s="10">
        <v>2110</v>
      </c>
      <c r="C782" s="60">
        <v>3.3490231000000002E-2</v>
      </c>
      <c r="D782" s="11">
        <v>0.40500000000000003</v>
      </c>
      <c r="E782" s="11">
        <v>48.29</v>
      </c>
      <c r="F782" s="11">
        <v>2.7</v>
      </c>
      <c r="G782" s="11">
        <v>0.57599999999999996</v>
      </c>
      <c r="H782" s="10">
        <v>1</v>
      </c>
      <c r="I782" s="11">
        <f t="shared" si="72"/>
        <v>2.7</v>
      </c>
      <c r="J782" s="11">
        <f t="shared" si="73"/>
        <v>0.57599999999999996</v>
      </c>
      <c r="K782" s="11">
        <v>53.6</v>
      </c>
      <c r="L782" s="10">
        <f t="shared" si="74"/>
        <v>5.45819598559125E-2</v>
      </c>
      <c r="M782">
        <f t="shared" si="75"/>
        <v>67</v>
      </c>
      <c r="N782">
        <f t="shared" si="76"/>
        <v>0</v>
      </c>
      <c r="O782">
        <f t="shared" si="77"/>
        <v>0.1</v>
      </c>
    </row>
    <row r="783" spans="1:15">
      <c r="A783" s="10" t="s">
        <v>68</v>
      </c>
      <c r="B783" s="10">
        <v>3100</v>
      </c>
      <c r="C783" s="60">
        <v>10.709765077</v>
      </c>
      <c r="D783" s="11">
        <v>0.41099999999999998</v>
      </c>
      <c r="E783" s="11">
        <v>48.29</v>
      </c>
      <c r="F783" s="11">
        <v>1.2</v>
      </c>
      <c r="G783" s="11">
        <v>6.4000000000000001E-2</v>
      </c>
      <c r="H783" s="10">
        <v>1</v>
      </c>
      <c r="I783" s="11">
        <f t="shared" si="72"/>
        <v>1.2</v>
      </c>
      <c r="J783" s="11">
        <f t="shared" si="73"/>
        <v>6.4000000000000001E-2</v>
      </c>
      <c r="K783" s="11">
        <v>21461.7</v>
      </c>
      <c r="L783" s="10">
        <f t="shared" si="74"/>
        <v>17.7132285282153</v>
      </c>
      <c r="M783">
        <f t="shared" si="75"/>
        <v>21849</v>
      </c>
      <c r="N783">
        <f t="shared" si="76"/>
        <v>58</v>
      </c>
      <c r="O783">
        <f t="shared" si="77"/>
        <v>3.1</v>
      </c>
    </row>
    <row r="784" spans="1:15">
      <c r="A784" s="10" t="s">
        <v>68</v>
      </c>
      <c r="B784" s="10">
        <v>6410</v>
      </c>
      <c r="C784" s="60">
        <v>0.52305346900000005</v>
      </c>
      <c r="D784" s="11">
        <v>0.30299999999999999</v>
      </c>
      <c r="E784" s="11">
        <v>48.29</v>
      </c>
      <c r="F784" s="11">
        <v>0</v>
      </c>
      <c r="G784" s="11">
        <v>0</v>
      </c>
      <c r="H784" s="10">
        <v>1</v>
      </c>
      <c r="I784" s="11">
        <f t="shared" si="72"/>
        <v>0</v>
      </c>
      <c r="J784" s="11">
        <f t="shared" si="73"/>
        <v>0</v>
      </c>
      <c r="K784" s="11">
        <v>204.7</v>
      </c>
      <c r="L784" s="10">
        <f t="shared" si="74"/>
        <v>0.63777086345475253</v>
      </c>
      <c r="M784">
        <f t="shared" si="75"/>
        <v>787</v>
      </c>
      <c r="N784">
        <f t="shared" si="76"/>
        <v>0</v>
      </c>
      <c r="O784">
        <f t="shared" si="77"/>
        <v>0</v>
      </c>
    </row>
    <row r="785" spans="1:15">
      <c r="A785" s="10" t="s">
        <v>68</v>
      </c>
      <c r="B785" s="10">
        <v>6410</v>
      </c>
      <c r="C785" s="60">
        <v>5.5989725999999997E-2</v>
      </c>
      <c r="D785" s="11">
        <v>0.30299999999999999</v>
      </c>
      <c r="E785" s="11">
        <v>48.29</v>
      </c>
      <c r="F785" s="11">
        <v>0</v>
      </c>
      <c r="G785" s="11">
        <v>0</v>
      </c>
      <c r="H785" s="10">
        <v>1</v>
      </c>
      <c r="I785" s="11">
        <f t="shared" si="72"/>
        <v>0</v>
      </c>
      <c r="J785" s="11">
        <f t="shared" si="73"/>
        <v>0</v>
      </c>
      <c r="K785" s="11">
        <v>21.9</v>
      </c>
      <c r="L785" s="10">
        <f t="shared" si="74"/>
        <v>6.8269532680635001E-2</v>
      </c>
      <c r="M785">
        <f t="shared" si="75"/>
        <v>84</v>
      </c>
      <c r="N785">
        <f t="shared" si="76"/>
        <v>0</v>
      </c>
      <c r="O785">
        <f t="shared" si="77"/>
        <v>0</v>
      </c>
    </row>
    <row r="786" spans="1:15">
      <c r="A786" s="10" t="s">
        <v>68</v>
      </c>
      <c r="B786" s="10">
        <v>4110</v>
      </c>
      <c r="C786" s="60">
        <v>0.29026483600000003</v>
      </c>
      <c r="D786" s="11">
        <v>0.41299999999999998</v>
      </c>
      <c r="E786" s="11">
        <v>48.29</v>
      </c>
      <c r="F786" s="11">
        <v>0.7</v>
      </c>
      <c r="G786" s="11">
        <v>0.09</v>
      </c>
      <c r="H786" s="10">
        <v>1</v>
      </c>
      <c r="I786" s="11">
        <f t="shared" si="72"/>
        <v>0.7</v>
      </c>
      <c r="J786" s="11">
        <f t="shared" si="73"/>
        <v>0.09</v>
      </c>
      <c r="K786" s="11">
        <v>154.80000000000001</v>
      </c>
      <c r="L786" s="10">
        <f t="shared" si="74"/>
        <v>0.48241459402264336</v>
      </c>
      <c r="M786">
        <f t="shared" si="75"/>
        <v>595</v>
      </c>
      <c r="N786">
        <f t="shared" si="76"/>
        <v>1</v>
      </c>
      <c r="O786">
        <f t="shared" si="77"/>
        <v>0.1</v>
      </c>
    </row>
    <row r="787" spans="1:15">
      <c r="A787" s="10" t="s">
        <v>68</v>
      </c>
      <c r="B787" s="10">
        <v>4110</v>
      </c>
      <c r="C787" s="60">
        <v>4.7385104169999996</v>
      </c>
      <c r="D787" s="11">
        <v>0.41299999999999998</v>
      </c>
      <c r="E787" s="11">
        <v>48.29</v>
      </c>
      <c r="F787" s="11">
        <v>0.7</v>
      </c>
      <c r="G787" s="11">
        <v>0.09</v>
      </c>
      <c r="H787" s="10">
        <v>1</v>
      </c>
      <c r="I787" s="11">
        <f t="shared" si="72"/>
        <v>0.7</v>
      </c>
      <c r="J787" s="11">
        <f t="shared" si="73"/>
        <v>0.09</v>
      </c>
      <c r="K787" s="11">
        <v>2527.1</v>
      </c>
      <c r="L787" s="10">
        <f t="shared" si="74"/>
        <v>7.8753134916043388</v>
      </c>
      <c r="M787">
        <f t="shared" si="75"/>
        <v>9714</v>
      </c>
      <c r="N787">
        <f t="shared" si="76"/>
        <v>15</v>
      </c>
      <c r="O787">
        <f t="shared" si="77"/>
        <v>1.9</v>
      </c>
    </row>
    <row r="788" spans="1:15">
      <c r="A788" s="10" t="s">
        <v>68</v>
      </c>
      <c r="B788" s="10">
        <v>4130</v>
      </c>
      <c r="C788" s="60">
        <v>3.0618042230000002</v>
      </c>
      <c r="D788" s="11">
        <v>0.41299999999999998</v>
      </c>
      <c r="E788" s="11">
        <v>48.29</v>
      </c>
      <c r="F788" s="11">
        <v>0.7</v>
      </c>
      <c r="G788" s="11">
        <v>0.09</v>
      </c>
      <c r="H788" s="10">
        <v>1</v>
      </c>
      <c r="I788" s="11">
        <f t="shared" si="72"/>
        <v>0.7</v>
      </c>
      <c r="J788" s="11">
        <f t="shared" si="73"/>
        <v>0.09</v>
      </c>
      <c r="K788" s="11">
        <v>1632.9</v>
      </c>
      <c r="L788" s="10">
        <f t="shared" si="74"/>
        <v>5.0886599340450589</v>
      </c>
      <c r="M788">
        <f t="shared" si="75"/>
        <v>6277</v>
      </c>
      <c r="N788">
        <f t="shared" si="76"/>
        <v>10</v>
      </c>
      <c r="O788">
        <f t="shared" si="77"/>
        <v>1.2</v>
      </c>
    </row>
    <row r="789" spans="1:15">
      <c r="A789" s="10" t="s">
        <v>68</v>
      </c>
      <c r="B789" s="10">
        <v>1100</v>
      </c>
      <c r="C789" s="60">
        <v>0.55416303700000002</v>
      </c>
      <c r="D789" s="11">
        <v>0.34200000000000003</v>
      </c>
      <c r="E789" s="11">
        <v>48.29</v>
      </c>
      <c r="F789" s="11">
        <v>1.85</v>
      </c>
      <c r="G789" s="11">
        <v>0.22</v>
      </c>
      <c r="H789" s="10">
        <v>1</v>
      </c>
      <c r="I789" s="11">
        <f t="shared" si="72"/>
        <v>1.85</v>
      </c>
      <c r="J789" s="11">
        <f t="shared" si="73"/>
        <v>0.22</v>
      </c>
      <c r="K789" s="11">
        <v>244.7</v>
      </c>
      <c r="L789" s="10">
        <f t="shared" si="74"/>
        <v>0.76267519211680501</v>
      </c>
      <c r="M789">
        <f t="shared" si="75"/>
        <v>941</v>
      </c>
      <c r="N789">
        <f t="shared" si="76"/>
        <v>4</v>
      </c>
      <c r="O789">
        <f t="shared" si="77"/>
        <v>0.5</v>
      </c>
    </row>
    <row r="790" spans="1:15">
      <c r="A790" s="10" t="s">
        <v>68</v>
      </c>
      <c r="B790" s="10">
        <v>1920</v>
      </c>
      <c r="C790" s="60">
        <v>5.1909825999999999E-2</v>
      </c>
      <c r="D790" s="11">
        <v>0.27600000000000002</v>
      </c>
      <c r="E790" s="11">
        <v>48.29</v>
      </c>
      <c r="F790" s="11">
        <v>1.2</v>
      </c>
      <c r="G790" s="11">
        <v>7.5999999999999998E-2</v>
      </c>
      <c r="H790" s="10">
        <v>1</v>
      </c>
      <c r="I790" s="11">
        <f t="shared" si="72"/>
        <v>1.2</v>
      </c>
      <c r="J790" s="11">
        <f t="shared" si="73"/>
        <v>7.5999999999999998E-2</v>
      </c>
      <c r="K790" s="11">
        <v>18.5</v>
      </c>
      <c r="L790" s="10">
        <f t="shared" si="74"/>
        <v>5.7654686443420006E-2</v>
      </c>
      <c r="M790">
        <f t="shared" si="75"/>
        <v>71</v>
      </c>
      <c r="N790">
        <f t="shared" si="76"/>
        <v>0</v>
      </c>
      <c r="O790">
        <f t="shared" si="77"/>
        <v>0</v>
      </c>
    </row>
    <row r="791" spans="1:15">
      <c r="A791" s="10" t="s">
        <v>68</v>
      </c>
      <c r="B791" s="10">
        <v>2210</v>
      </c>
      <c r="C791" s="60">
        <v>0.70989902900000001</v>
      </c>
      <c r="D791" s="11">
        <v>0.30199999999999999</v>
      </c>
      <c r="E791" s="11">
        <v>48.29</v>
      </c>
      <c r="F791" s="11">
        <v>1.92</v>
      </c>
      <c r="G791" s="11">
        <v>0.50600000000000001</v>
      </c>
      <c r="H791" s="10">
        <v>1</v>
      </c>
      <c r="I791" s="11">
        <f t="shared" si="72"/>
        <v>1.92</v>
      </c>
      <c r="J791" s="11">
        <f t="shared" si="73"/>
        <v>0.50600000000000001</v>
      </c>
      <c r="K791" s="11">
        <v>276.8</v>
      </c>
      <c r="L791" s="10">
        <f t="shared" si="74"/>
        <v>0.86273910677865162</v>
      </c>
      <c r="M791">
        <f t="shared" si="75"/>
        <v>1064</v>
      </c>
      <c r="N791">
        <f t="shared" si="76"/>
        <v>5</v>
      </c>
      <c r="O791">
        <f t="shared" si="77"/>
        <v>1.2</v>
      </c>
    </row>
    <row r="792" spans="1:15">
      <c r="A792" s="10" t="s">
        <v>68</v>
      </c>
      <c r="B792" s="10">
        <v>4110</v>
      </c>
      <c r="C792" s="60">
        <v>9.1417931999999993E-2</v>
      </c>
      <c r="D792" s="11">
        <v>0.41299999999999998</v>
      </c>
      <c r="E792" s="11">
        <v>48.29</v>
      </c>
      <c r="F792" s="11">
        <v>0.7</v>
      </c>
      <c r="G792" s="11">
        <v>0.09</v>
      </c>
      <c r="H792" s="10">
        <v>1</v>
      </c>
      <c r="I792" s="11">
        <f t="shared" si="72"/>
        <v>0.7</v>
      </c>
      <c r="J792" s="11">
        <f t="shared" si="73"/>
        <v>0.09</v>
      </c>
      <c r="K792" s="11">
        <v>184.1</v>
      </c>
      <c r="L792" s="10">
        <f t="shared" si="74"/>
        <v>0.15193485080696997</v>
      </c>
      <c r="M792">
        <f t="shared" si="75"/>
        <v>187</v>
      </c>
      <c r="N792">
        <f t="shared" si="76"/>
        <v>0</v>
      </c>
      <c r="O792">
        <f t="shared" si="77"/>
        <v>0</v>
      </c>
    </row>
    <row r="793" spans="1:15">
      <c r="A793" s="10" t="s">
        <v>68</v>
      </c>
      <c r="B793" s="10">
        <v>4110</v>
      </c>
      <c r="C793" s="60">
        <v>0.10205965</v>
      </c>
      <c r="D793" s="11">
        <v>0.41299999999999998</v>
      </c>
      <c r="E793" s="11">
        <v>48.29</v>
      </c>
      <c r="F793" s="11">
        <v>0.7</v>
      </c>
      <c r="G793" s="11">
        <v>0.09</v>
      </c>
      <c r="H793" s="10">
        <v>1</v>
      </c>
      <c r="I793" s="11">
        <f t="shared" si="72"/>
        <v>0.7</v>
      </c>
      <c r="J793" s="11">
        <f t="shared" si="73"/>
        <v>0.09</v>
      </c>
      <c r="K793" s="11">
        <v>54.4</v>
      </c>
      <c r="L793" s="10">
        <f t="shared" si="74"/>
        <v>0.16962118215670829</v>
      </c>
      <c r="M793">
        <f t="shared" si="75"/>
        <v>209</v>
      </c>
      <c r="N793">
        <f t="shared" si="76"/>
        <v>0</v>
      </c>
      <c r="O793">
        <f t="shared" si="77"/>
        <v>0</v>
      </c>
    </row>
    <row r="794" spans="1:15">
      <c r="A794" s="10" t="s">
        <v>68</v>
      </c>
      <c r="B794" s="10">
        <v>3200</v>
      </c>
      <c r="C794" s="60">
        <v>4.5141271290000002</v>
      </c>
      <c r="D794" s="11">
        <v>0.4</v>
      </c>
      <c r="E794" s="11">
        <v>48.29</v>
      </c>
      <c r="F794" s="11">
        <v>1.2</v>
      </c>
      <c r="G794" s="11">
        <v>6.4000000000000001E-2</v>
      </c>
      <c r="H794" s="10">
        <v>1</v>
      </c>
      <c r="I794" s="11">
        <f t="shared" si="72"/>
        <v>1.2</v>
      </c>
      <c r="J794" s="11">
        <f t="shared" si="73"/>
        <v>6.4000000000000001E-2</v>
      </c>
      <c r="K794" s="11">
        <v>8803.9</v>
      </c>
      <c r="L794" s="10">
        <f t="shared" si="74"/>
        <v>7.2662399686470005</v>
      </c>
      <c r="M794">
        <f t="shared" si="75"/>
        <v>8963</v>
      </c>
      <c r="N794">
        <f t="shared" si="76"/>
        <v>24</v>
      </c>
      <c r="O794">
        <f t="shared" si="77"/>
        <v>1.3</v>
      </c>
    </row>
    <row r="795" spans="1:15">
      <c r="A795" s="10" t="s">
        <v>68</v>
      </c>
      <c r="B795" s="10">
        <v>4110</v>
      </c>
      <c r="C795" s="60">
        <v>3.3270808999999998E-2</v>
      </c>
      <c r="D795" s="11">
        <v>0.41299999999999998</v>
      </c>
      <c r="E795" s="11">
        <v>48.29</v>
      </c>
      <c r="F795" s="11">
        <v>0.7</v>
      </c>
      <c r="G795" s="11">
        <v>0.09</v>
      </c>
      <c r="H795" s="10">
        <v>1</v>
      </c>
      <c r="I795" s="11">
        <f t="shared" si="72"/>
        <v>0.7</v>
      </c>
      <c r="J795" s="11">
        <f t="shared" si="73"/>
        <v>0.09</v>
      </c>
      <c r="K795" s="11">
        <v>17.7</v>
      </c>
      <c r="L795" s="10">
        <f t="shared" si="74"/>
        <v>5.5295446867494158E-2</v>
      </c>
      <c r="M795">
        <f t="shared" si="75"/>
        <v>68</v>
      </c>
      <c r="N795">
        <f t="shared" si="76"/>
        <v>0</v>
      </c>
      <c r="O795">
        <f t="shared" si="77"/>
        <v>0</v>
      </c>
    </row>
    <row r="796" spans="1:15">
      <c r="A796" s="10" t="s">
        <v>68</v>
      </c>
      <c r="B796" s="10">
        <v>6410</v>
      </c>
      <c r="C796" s="60">
        <v>0.486992543</v>
      </c>
      <c r="D796" s="11">
        <v>0.30299999999999999</v>
      </c>
      <c r="E796" s="11">
        <v>48.29</v>
      </c>
      <c r="F796" s="11">
        <v>0</v>
      </c>
      <c r="G796" s="11">
        <v>0</v>
      </c>
      <c r="H796" s="10">
        <v>1</v>
      </c>
      <c r="I796" s="11">
        <f t="shared" si="72"/>
        <v>0</v>
      </c>
      <c r="J796" s="11">
        <f t="shared" si="73"/>
        <v>0</v>
      </c>
      <c r="K796" s="11">
        <v>719.5</v>
      </c>
      <c r="L796" s="10">
        <f t="shared" si="74"/>
        <v>0.59380096501211754</v>
      </c>
      <c r="M796">
        <f t="shared" si="75"/>
        <v>732</v>
      </c>
      <c r="N796">
        <f t="shared" si="76"/>
        <v>0</v>
      </c>
      <c r="O796">
        <f t="shared" si="77"/>
        <v>0</v>
      </c>
    </row>
    <row r="797" spans="1:15">
      <c r="A797" s="10" t="s">
        <v>68</v>
      </c>
      <c r="B797" s="10">
        <v>3100</v>
      </c>
      <c r="C797" s="60">
        <v>4.066314438</v>
      </c>
      <c r="D797" s="11">
        <v>0.3</v>
      </c>
      <c r="E797" s="11">
        <v>48.29</v>
      </c>
      <c r="F797" s="11">
        <v>1.2</v>
      </c>
      <c r="G797" s="11">
        <v>6.4000000000000001E-2</v>
      </c>
      <c r="H797" s="10">
        <v>1</v>
      </c>
      <c r="I797" s="11">
        <f t="shared" si="72"/>
        <v>1.2</v>
      </c>
      <c r="J797" s="11">
        <f t="shared" si="73"/>
        <v>6.4000000000000001E-2</v>
      </c>
      <c r="K797" s="11">
        <v>4816.8999999999996</v>
      </c>
      <c r="L797" s="10">
        <f t="shared" si="74"/>
        <v>4.9090581052754994</v>
      </c>
      <c r="M797">
        <f t="shared" si="75"/>
        <v>6055</v>
      </c>
      <c r="N797">
        <f t="shared" si="76"/>
        <v>16</v>
      </c>
      <c r="O797">
        <f t="shared" si="77"/>
        <v>0.9</v>
      </c>
    </row>
    <row r="798" spans="1:15">
      <c r="A798" s="10" t="s">
        <v>68</v>
      </c>
      <c r="B798" s="10">
        <v>2210</v>
      </c>
      <c r="C798" s="60">
        <v>0.156866856</v>
      </c>
      <c r="D798" s="11">
        <v>0.30199999999999999</v>
      </c>
      <c r="E798" s="11">
        <v>48.29</v>
      </c>
      <c r="F798" s="11">
        <v>1.92</v>
      </c>
      <c r="G798" s="11">
        <v>0.50600000000000001</v>
      </c>
      <c r="H798" s="10">
        <v>1</v>
      </c>
      <c r="I798" s="11">
        <f t="shared" si="72"/>
        <v>1.92</v>
      </c>
      <c r="J798" s="11">
        <f t="shared" si="73"/>
        <v>0.50600000000000001</v>
      </c>
      <c r="K798" s="11">
        <v>61.2</v>
      </c>
      <c r="L798" s="10">
        <f t="shared" si="74"/>
        <v>0.19064002865203999</v>
      </c>
      <c r="M798">
        <f t="shared" si="75"/>
        <v>235</v>
      </c>
      <c r="N798">
        <f t="shared" si="76"/>
        <v>1</v>
      </c>
      <c r="O798">
        <f t="shared" si="77"/>
        <v>0.3</v>
      </c>
    </row>
    <row r="799" spans="1:15">
      <c r="A799" s="10" t="s">
        <v>68</v>
      </c>
      <c r="B799" s="10">
        <v>4110</v>
      </c>
      <c r="C799" s="60">
        <v>7.3006481269999997</v>
      </c>
      <c r="D799" s="11">
        <v>0.41299999999999998</v>
      </c>
      <c r="E799" s="11">
        <v>48.29</v>
      </c>
      <c r="F799" s="11">
        <v>0.7</v>
      </c>
      <c r="G799" s="11">
        <v>0.09</v>
      </c>
      <c r="H799" s="10">
        <v>1</v>
      </c>
      <c r="I799" s="11">
        <f t="shared" si="72"/>
        <v>0.7</v>
      </c>
      <c r="J799" s="11">
        <f t="shared" si="73"/>
        <v>0.09</v>
      </c>
      <c r="K799" s="11">
        <v>3893.5</v>
      </c>
      <c r="L799" s="10">
        <f t="shared" si="74"/>
        <v>12.133537257984898</v>
      </c>
      <c r="M799">
        <f t="shared" si="75"/>
        <v>14966</v>
      </c>
      <c r="N799">
        <f t="shared" si="76"/>
        <v>23</v>
      </c>
      <c r="O799">
        <f t="shared" si="77"/>
        <v>3</v>
      </c>
    </row>
    <row r="800" spans="1:15">
      <c r="A800" s="10" t="s">
        <v>68</v>
      </c>
      <c r="B800" s="10">
        <v>6210</v>
      </c>
      <c r="C800" s="60">
        <v>2.7190091500000002</v>
      </c>
      <c r="D800" s="11">
        <v>0.30299999999999999</v>
      </c>
      <c r="E800" s="11">
        <v>48.29</v>
      </c>
      <c r="F800" s="11">
        <v>0</v>
      </c>
      <c r="G800" s="11">
        <v>0</v>
      </c>
      <c r="H800" s="10">
        <v>1</v>
      </c>
      <c r="I800" s="11">
        <f t="shared" si="72"/>
        <v>0</v>
      </c>
      <c r="J800" s="11">
        <f t="shared" si="73"/>
        <v>0</v>
      </c>
      <c r="K800" s="11">
        <v>1063.9000000000001</v>
      </c>
      <c r="L800" s="10">
        <f t="shared" si="74"/>
        <v>3.3153490343008749</v>
      </c>
      <c r="M800">
        <f t="shared" si="75"/>
        <v>4089</v>
      </c>
      <c r="N800">
        <f t="shared" si="76"/>
        <v>0</v>
      </c>
      <c r="O800">
        <f t="shared" si="77"/>
        <v>0</v>
      </c>
    </row>
    <row r="801" spans="1:15">
      <c r="A801" s="10" t="s">
        <v>68</v>
      </c>
      <c r="B801" s="10">
        <v>1610</v>
      </c>
      <c r="C801" s="60">
        <v>0.142058554</v>
      </c>
      <c r="D801" s="11">
        <v>0.30399999999999999</v>
      </c>
      <c r="E801" s="11">
        <v>48.29</v>
      </c>
      <c r="F801" s="11">
        <v>1.18</v>
      </c>
      <c r="G801" s="11">
        <v>0.15</v>
      </c>
      <c r="H801" s="10">
        <v>1</v>
      </c>
      <c r="I801" s="11">
        <f t="shared" si="72"/>
        <v>1.18</v>
      </c>
      <c r="J801" s="11">
        <f t="shared" si="73"/>
        <v>0.15</v>
      </c>
      <c r="K801" s="11">
        <v>170.5</v>
      </c>
      <c r="L801" s="10">
        <f t="shared" si="74"/>
        <v>0.17378685850738665</v>
      </c>
      <c r="M801">
        <f t="shared" si="75"/>
        <v>214</v>
      </c>
      <c r="N801">
        <f t="shared" si="76"/>
        <v>1</v>
      </c>
      <c r="O801">
        <f t="shared" si="77"/>
        <v>0.1</v>
      </c>
    </row>
    <row r="802" spans="1:15">
      <c r="A802" s="10" t="s">
        <v>68</v>
      </c>
      <c r="B802" s="10">
        <v>1100</v>
      </c>
      <c r="C802" s="60">
        <v>3.4017914000000003E-2</v>
      </c>
      <c r="D802" s="11">
        <v>0.34200000000000003</v>
      </c>
      <c r="E802" s="11">
        <v>48.29</v>
      </c>
      <c r="F802" s="11">
        <v>1.85</v>
      </c>
      <c r="G802" s="11">
        <v>0.22</v>
      </c>
      <c r="H802" s="10">
        <v>1</v>
      </c>
      <c r="I802" s="11">
        <f t="shared" si="72"/>
        <v>1.85</v>
      </c>
      <c r="J802" s="11">
        <f t="shared" si="73"/>
        <v>0.22</v>
      </c>
      <c r="K802" s="11">
        <v>15</v>
      </c>
      <c r="L802" s="10">
        <f t="shared" si="74"/>
        <v>4.6817664411210012E-2</v>
      </c>
      <c r="M802">
        <f t="shared" si="75"/>
        <v>58</v>
      </c>
      <c r="N802">
        <f t="shared" si="76"/>
        <v>0</v>
      </c>
      <c r="O802">
        <f t="shared" si="77"/>
        <v>0</v>
      </c>
    </row>
    <row r="803" spans="1:15">
      <c r="A803" s="10" t="s">
        <v>68</v>
      </c>
      <c r="B803" s="10">
        <v>3200</v>
      </c>
      <c r="C803" s="60">
        <v>0.62941056500000003</v>
      </c>
      <c r="D803" s="11">
        <v>0.4</v>
      </c>
      <c r="E803" s="11">
        <v>48.29</v>
      </c>
      <c r="F803" s="11">
        <v>1.2</v>
      </c>
      <c r="G803" s="11">
        <v>6.4000000000000001E-2</v>
      </c>
      <c r="H803" s="10">
        <v>1</v>
      </c>
      <c r="I803" s="11">
        <f t="shared" si="72"/>
        <v>1.2</v>
      </c>
      <c r="J803" s="11">
        <f t="shared" si="73"/>
        <v>6.4000000000000001E-2</v>
      </c>
      <c r="K803" s="11">
        <v>1227.5</v>
      </c>
      <c r="L803" s="10">
        <f t="shared" si="74"/>
        <v>1.0131412061283336</v>
      </c>
      <c r="M803">
        <f t="shared" si="75"/>
        <v>1250</v>
      </c>
      <c r="N803">
        <f t="shared" si="76"/>
        <v>3</v>
      </c>
      <c r="O803">
        <f t="shared" si="77"/>
        <v>0.2</v>
      </c>
    </row>
    <row r="804" spans="1:15">
      <c r="A804" s="10" t="s">
        <v>68</v>
      </c>
      <c r="B804" s="10">
        <v>6210</v>
      </c>
      <c r="C804" s="60">
        <v>0.159756075</v>
      </c>
      <c r="D804" s="11">
        <v>0.30299999999999999</v>
      </c>
      <c r="E804" s="11">
        <v>48.29</v>
      </c>
      <c r="F804" s="11">
        <v>0</v>
      </c>
      <c r="G804" s="11">
        <v>0</v>
      </c>
      <c r="H804" s="10">
        <v>1</v>
      </c>
      <c r="I804" s="11">
        <f t="shared" si="72"/>
        <v>0</v>
      </c>
      <c r="J804" s="11">
        <f t="shared" si="73"/>
        <v>0</v>
      </c>
      <c r="K804" s="11">
        <v>62.5</v>
      </c>
      <c r="L804" s="10">
        <f t="shared" si="74"/>
        <v>0.1947941767591875</v>
      </c>
      <c r="M804">
        <f t="shared" si="75"/>
        <v>240</v>
      </c>
      <c r="N804">
        <f t="shared" si="76"/>
        <v>0</v>
      </c>
      <c r="O804">
        <f t="shared" si="77"/>
        <v>0</v>
      </c>
    </row>
    <row r="805" spans="1:15">
      <c r="A805" s="10" t="s">
        <v>68</v>
      </c>
      <c r="B805" s="10">
        <v>6430</v>
      </c>
      <c r="C805" s="60">
        <v>0.15591259199999999</v>
      </c>
      <c r="D805" s="11">
        <v>0.30299999999999999</v>
      </c>
      <c r="E805" s="11">
        <v>48.29</v>
      </c>
      <c r="F805" s="11">
        <v>0</v>
      </c>
      <c r="G805" s="11">
        <v>0</v>
      </c>
      <c r="H805" s="10">
        <v>1</v>
      </c>
      <c r="I805" s="11">
        <f t="shared" si="72"/>
        <v>0</v>
      </c>
      <c r="J805" s="11">
        <f t="shared" si="73"/>
        <v>0</v>
      </c>
      <c r="K805" s="11">
        <v>230.3</v>
      </c>
      <c r="L805" s="10">
        <f t="shared" si="74"/>
        <v>0.19010773145891999</v>
      </c>
      <c r="M805">
        <f t="shared" si="75"/>
        <v>234</v>
      </c>
      <c r="N805">
        <f t="shared" si="76"/>
        <v>0</v>
      </c>
      <c r="O805">
        <f t="shared" si="77"/>
        <v>0</v>
      </c>
    </row>
    <row r="806" spans="1:15">
      <c r="A806" s="10" t="s">
        <v>68</v>
      </c>
      <c r="B806" s="10">
        <v>1100</v>
      </c>
      <c r="C806" s="60">
        <v>0.130119821</v>
      </c>
      <c r="D806" s="11">
        <v>0.34200000000000003</v>
      </c>
      <c r="E806" s="11">
        <v>48.29</v>
      </c>
      <c r="F806" s="11">
        <v>1.85</v>
      </c>
      <c r="G806" s="11">
        <v>0.22</v>
      </c>
      <c r="H806" s="10">
        <v>1</v>
      </c>
      <c r="I806" s="11">
        <f t="shared" si="72"/>
        <v>1.85</v>
      </c>
      <c r="J806" s="11">
        <f t="shared" si="73"/>
        <v>0.22</v>
      </c>
      <c r="K806" s="11">
        <v>57.5</v>
      </c>
      <c r="L806" s="10">
        <f t="shared" si="74"/>
        <v>0.17907935544856501</v>
      </c>
      <c r="M806">
        <f t="shared" si="75"/>
        <v>221</v>
      </c>
      <c r="N806">
        <f t="shared" si="76"/>
        <v>1</v>
      </c>
      <c r="O806">
        <f t="shared" si="77"/>
        <v>0.1</v>
      </c>
    </row>
    <row r="807" spans="1:15">
      <c r="A807" s="10" t="s">
        <v>68</v>
      </c>
      <c r="B807" s="10">
        <v>6460</v>
      </c>
      <c r="C807" s="60">
        <v>2.0390176910000002</v>
      </c>
      <c r="D807" s="11">
        <v>0.30299999999999999</v>
      </c>
      <c r="E807" s="11">
        <v>48.29</v>
      </c>
      <c r="F807" s="11">
        <v>0</v>
      </c>
      <c r="G807" s="11">
        <v>0</v>
      </c>
      <c r="H807" s="10">
        <v>1</v>
      </c>
      <c r="I807" s="11">
        <f t="shared" si="72"/>
        <v>0</v>
      </c>
      <c r="J807" s="11">
        <f t="shared" si="73"/>
        <v>0</v>
      </c>
      <c r="K807" s="11">
        <v>797.8</v>
      </c>
      <c r="L807" s="10">
        <f t="shared" si="74"/>
        <v>2.4862201485343474</v>
      </c>
      <c r="M807">
        <f t="shared" si="75"/>
        <v>3067</v>
      </c>
      <c r="N807">
        <f t="shared" si="76"/>
        <v>0</v>
      </c>
      <c r="O807">
        <f t="shared" si="77"/>
        <v>0</v>
      </c>
    </row>
    <row r="808" spans="1:15">
      <c r="A808" s="10" t="s">
        <v>68</v>
      </c>
      <c r="B808" s="10">
        <v>6430</v>
      </c>
      <c r="C808" s="60">
        <v>4.4959079290000004</v>
      </c>
      <c r="D808" s="11">
        <v>0.30299999999999999</v>
      </c>
      <c r="E808" s="11">
        <v>48.29</v>
      </c>
      <c r="F808" s="11">
        <v>0</v>
      </c>
      <c r="G808" s="11">
        <v>0</v>
      </c>
      <c r="H808" s="10">
        <v>1</v>
      </c>
      <c r="I808" s="11">
        <f t="shared" si="72"/>
        <v>0</v>
      </c>
      <c r="J808" s="11">
        <f t="shared" si="73"/>
        <v>0</v>
      </c>
      <c r="K808" s="11">
        <v>6642</v>
      </c>
      <c r="L808" s="10">
        <f t="shared" si="74"/>
        <v>5.4819616957581028</v>
      </c>
      <c r="M808">
        <f t="shared" si="75"/>
        <v>6762</v>
      </c>
      <c r="N808">
        <f t="shared" si="76"/>
        <v>0</v>
      </c>
      <c r="O808">
        <f t="shared" si="77"/>
        <v>0</v>
      </c>
    </row>
    <row r="809" spans="1:15">
      <c r="A809" s="10" t="s">
        <v>68</v>
      </c>
      <c r="B809" s="10">
        <v>6430</v>
      </c>
      <c r="C809" s="60">
        <v>1.058269E-2</v>
      </c>
      <c r="D809" s="11">
        <v>0.30299999999999999</v>
      </c>
      <c r="E809" s="11">
        <v>48.29</v>
      </c>
      <c r="F809" s="11">
        <v>0</v>
      </c>
      <c r="G809" s="11">
        <v>0</v>
      </c>
      <c r="H809" s="10">
        <v>1</v>
      </c>
      <c r="I809" s="11">
        <f t="shared" si="72"/>
        <v>0</v>
      </c>
      <c r="J809" s="11">
        <f t="shared" si="73"/>
        <v>0</v>
      </c>
      <c r="K809" s="11">
        <v>15.6</v>
      </c>
      <c r="L809" s="10">
        <f t="shared" si="74"/>
        <v>1.2903712027525001E-2</v>
      </c>
      <c r="M809">
        <f t="shared" si="75"/>
        <v>16</v>
      </c>
      <c r="N809">
        <f t="shared" si="76"/>
        <v>0</v>
      </c>
      <c r="O809">
        <f t="shared" si="77"/>
        <v>0</v>
      </c>
    </row>
    <row r="810" spans="1:15">
      <c r="A810" s="10" t="s">
        <v>68</v>
      </c>
      <c r="B810" s="10">
        <v>2110</v>
      </c>
      <c r="C810" s="60">
        <v>1.5381682000000001E-2</v>
      </c>
      <c r="D810" s="11">
        <v>0.40500000000000003</v>
      </c>
      <c r="E810" s="11">
        <v>48.29</v>
      </c>
      <c r="F810" s="11">
        <v>2.7</v>
      </c>
      <c r="G810" s="11">
        <v>0.57599999999999996</v>
      </c>
      <c r="H810" s="10">
        <v>1</v>
      </c>
      <c r="I810" s="11">
        <f t="shared" si="72"/>
        <v>2.7</v>
      </c>
      <c r="J810" s="11">
        <f t="shared" si="73"/>
        <v>0.57599999999999996</v>
      </c>
      <c r="K810" s="11">
        <v>24.6</v>
      </c>
      <c r="L810" s="10">
        <f t="shared" si="74"/>
        <v>2.5068873052575002E-2</v>
      </c>
      <c r="M810">
        <f t="shared" si="75"/>
        <v>31</v>
      </c>
      <c r="N810">
        <f t="shared" si="76"/>
        <v>0</v>
      </c>
      <c r="O810">
        <f t="shared" si="77"/>
        <v>0</v>
      </c>
    </row>
    <row r="811" spans="1:15">
      <c r="A811" s="10" t="s">
        <v>68</v>
      </c>
      <c r="B811" s="10">
        <v>6410</v>
      </c>
      <c r="C811" s="60">
        <v>1.266025E-3</v>
      </c>
      <c r="D811" s="11">
        <v>0.30299999999999999</v>
      </c>
      <c r="E811" s="11">
        <v>48.29</v>
      </c>
      <c r="F811" s="11">
        <v>0</v>
      </c>
      <c r="G811" s="11">
        <v>0</v>
      </c>
      <c r="H811" s="10">
        <v>1</v>
      </c>
      <c r="I811" s="11">
        <f t="shared" si="72"/>
        <v>0</v>
      </c>
      <c r="J811" s="11">
        <f t="shared" si="73"/>
        <v>0</v>
      </c>
      <c r="K811" s="11">
        <v>0.5</v>
      </c>
      <c r="L811" s="10">
        <f t="shared" si="74"/>
        <v>1.5436927680625E-3</v>
      </c>
      <c r="M811">
        <f t="shared" si="75"/>
        <v>2</v>
      </c>
      <c r="N811">
        <f t="shared" si="76"/>
        <v>0</v>
      </c>
      <c r="O811">
        <f t="shared" si="77"/>
        <v>0</v>
      </c>
    </row>
    <row r="812" spans="1:15">
      <c r="A812" s="10" t="s">
        <v>68</v>
      </c>
      <c r="B812" s="10">
        <v>4110</v>
      </c>
      <c r="C812" s="60">
        <v>5.615966E-3</v>
      </c>
      <c r="D812" s="11">
        <v>0.41299999999999998</v>
      </c>
      <c r="E812" s="11">
        <v>48.29</v>
      </c>
      <c r="F812" s="11">
        <v>0.7</v>
      </c>
      <c r="G812" s="11">
        <v>0.09</v>
      </c>
      <c r="H812" s="10">
        <v>1</v>
      </c>
      <c r="I812" s="11">
        <f t="shared" si="72"/>
        <v>0.7</v>
      </c>
      <c r="J812" s="11">
        <f t="shared" si="73"/>
        <v>0.09</v>
      </c>
      <c r="K812" s="11">
        <v>3</v>
      </c>
      <c r="L812" s="10">
        <f t="shared" si="74"/>
        <v>9.3336278526516651E-3</v>
      </c>
      <c r="M812">
        <f t="shared" si="75"/>
        <v>12</v>
      </c>
      <c r="N812">
        <f t="shared" si="76"/>
        <v>0</v>
      </c>
      <c r="O812">
        <f t="shared" si="77"/>
        <v>0</v>
      </c>
    </row>
    <row r="813" spans="1:15">
      <c r="A813" s="10" t="s">
        <v>68</v>
      </c>
      <c r="B813" s="10">
        <v>4110</v>
      </c>
      <c r="C813" s="60">
        <v>0.851255435</v>
      </c>
      <c r="D813" s="11">
        <v>0.41299999999999998</v>
      </c>
      <c r="E813" s="11">
        <v>48.29</v>
      </c>
      <c r="F813" s="11">
        <v>0.7</v>
      </c>
      <c r="G813" s="11">
        <v>0.09</v>
      </c>
      <c r="H813" s="10">
        <v>1</v>
      </c>
      <c r="I813" s="11">
        <f t="shared" si="72"/>
        <v>0.7</v>
      </c>
      <c r="J813" s="11">
        <f t="shared" si="73"/>
        <v>0.09</v>
      </c>
      <c r="K813" s="11">
        <v>1714.2</v>
      </c>
      <c r="L813" s="10">
        <f t="shared" si="74"/>
        <v>1.414770217240829</v>
      </c>
      <c r="M813">
        <f t="shared" si="75"/>
        <v>1745</v>
      </c>
      <c r="N813">
        <f t="shared" si="76"/>
        <v>3</v>
      </c>
      <c r="O813">
        <f t="shared" si="77"/>
        <v>0.3</v>
      </c>
    </row>
    <row r="814" spans="1:15">
      <c r="A814" s="10" t="s">
        <v>68</v>
      </c>
      <c r="B814" s="10">
        <v>1610</v>
      </c>
      <c r="C814" s="60">
        <v>0.122875714</v>
      </c>
      <c r="D814" s="11">
        <v>0.30399999999999999</v>
      </c>
      <c r="E814" s="11">
        <v>48.29</v>
      </c>
      <c r="F814" s="11">
        <v>1.18</v>
      </c>
      <c r="G814" s="11">
        <v>0.15</v>
      </c>
      <c r="H814" s="10">
        <v>1</v>
      </c>
      <c r="I814" s="11">
        <f t="shared" si="72"/>
        <v>1.18</v>
      </c>
      <c r="J814" s="11">
        <f t="shared" si="73"/>
        <v>0.15</v>
      </c>
      <c r="K814" s="11">
        <v>147.5</v>
      </c>
      <c r="L814" s="10">
        <f t="shared" si="74"/>
        <v>0.15031959513618665</v>
      </c>
      <c r="M814">
        <f t="shared" si="75"/>
        <v>185</v>
      </c>
      <c r="N814">
        <f t="shared" si="76"/>
        <v>0</v>
      </c>
      <c r="O814">
        <f t="shared" si="77"/>
        <v>0.1</v>
      </c>
    </row>
    <row r="815" spans="1:15">
      <c r="A815" s="10" t="s">
        <v>68</v>
      </c>
      <c r="B815" s="10">
        <v>4110</v>
      </c>
      <c r="C815" s="60">
        <v>0.24996670800000001</v>
      </c>
      <c r="D815" s="11">
        <v>0.41299999999999998</v>
      </c>
      <c r="E815" s="11">
        <v>48.29</v>
      </c>
      <c r="F815" s="11">
        <v>0.7</v>
      </c>
      <c r="G815" s="11">
        <v>0.09</v>
      </c>
      <c r="H815" s="10">
        <v>1</v>
      </c>
      <c r="I815" s="11">
        <f t="shared" si="72"/>
        <v>0.7</v>
      </c>
      <c r="J815" s="11">
        <f t="shared" si="73"/>
        <v>0.09</v>
      </c>
      <c r="K815" s="11">
        <v>133.30000000000001</v>
      </c>
      <c r="L815" s="10">
        <f t="shared" si="74"/>
        <v>0.41543987766742996</v>
      </c>
      <c r="M815">
        <f t="shared" si="75"/>
        <v>512</v>
      </c>
      <c r="N815">
        <f t="shared" si="76"/>
        <v>1</v>
      </c>
      <c r="O815">
        <f t="shared" si="77"/>
        <v>0.1</v>
      </c>
    </row>
    <row r="816" spans="1:15">
      <c r="A816" s="10" t="s">
        <v>68</v>
      </c>
      <c r="B816" s="10">
        <v>6210</v>
      </c>
      <c r="C816" s="60">
        <v>1.4998223E-2</v>
      </c>
      <c r="D816" s="11">
        <v>0.30299999999999999</v>
      </c>
      <c r="E816" s="11">
        <v>48.29</v>
      </c>
      <c r="F816" s="11">
        <v>0</v>
      </c>
      <c r="G816" s="11">
        <v>0</v>
      </c>
      <c r="H816" s="10">
        <v>1</v>
      </c>
      <c r="I816" s="11">
        <f t="shared" si="72"/>
        <v>0</v>
      </c>
      <c r="J816" s="11">
        <f t="shared" si="73"/>
        <v>0</v>
      </c>
      <c r="K816" s="11">
        <v>5.9</v>
      </c>
      <c r="L816" s="10">
        <f t="shared" si="74"/>
        <v>1.8287670763917501E-2</v>
      </c>
      <c r="M816">
        <f t="shared" si="75"/>
        <v>23</v>
      </c>
      <c r="N816">
        <f t="shared" si="76"/>
        <v>0</v>
      </c>
      <c r="O816">
        <f t="shared" si="77"/>
        <v>0</v>
      </c>
    </row>
    <row r="817" spans="1:15">
      <c r="A817" s="10" t="s">
        <v>68</v>
      </c>
      <c r="B817" s="10">
        <v>3200</v>
      </c>
      <c r="C817" s="60">
        <v>7.2135750999999998E-2</v>
      </c>
      <c r="D817" s="11">
        <v>0.4</v>
      </c>
      <c r="E817" s="11">
        <v>48.29</v>
      </c>
      <c r="F817" s="11">
        <v>1.2</v>
      </c>
      <c r="G817" s="11">
        <v>6.4000000000000001E-2</v>
      </c>
      <c r="H817" s="10">
        <v>1</v>
      </c>
      <c r="I817" s="11">
        <f t="shared" si="72"/>
        <v>1.2</v>
      </c>
      <c r="J817" s="11">
        <f t="shared" si="73"/>
        <v>6.4000000000000001E-2</v>
      </c>
      <c r="K817" s="11">
        <v>259</v>
      </c>
      <c r="L817" s="10">
        <f t="shared" si="74"/>
        <v>0.11611451385966669</v>
      </c>
      <c r="M817">
        <f t="shared" si="75"/>
        <v>143</v>
      </c>
      <c r="N817">
        <f t="shared" si="76"/>
        <v>0</v>
      </c>
      <c r="O817">
        <f t="shared" si="77"/>
        <v>0</v>
      </c>
    </row>
    <row r="818" spans="1:15">
      <c r="A818" s="10" t="s">
        <v>68</v>
      </c>
      <c r="B818" s="10">
        <v>3200</v>
      </c>
      <c r="C818" s="60">
        <v>45.872529219999997</v>
      </c>
      <c r="D818" s="11">
        <v>0.4</v>
      </c>
      <c r="E818" s="11">
        <v>48.29</v>
      </c>
      <c r="F818" s="11">
        <v>1.2</v>
      </c>
      <c r="G818" s="11">
        <v>6.4000000000000001E-2</v>
      </c>
      <c r="H818" s="10">
        <v>1</v>
      </c>
      <c r="I818" s="11">
        <f t="shared" si="72"/>
        <v>1.2</v>
      </c>
      <c r="J818" s="11">
        <f t="shared" si="73"/>
        <v>6.4000000000000001E-2</v>
      </c>
      <c r="K818" s="11">
        <v>109549.8</v>
      </c>
      <c r="L818" s="10">
        <f t="shared" si="74"/>
        <v>73.839481201126674</v>
      </c>
      <c r="M818">
        <f t="shared" si="75"/>
        <v>91080</v>
      </c>
      <c r="N818">
        <f t="shared" si="76"/>
        <v>241</v>
      </c>
      <c r="O818">
        <f t="shared" si="77"/>
        <v>12.9</v>
      </c>
    </row>
    <row r="819" spans="1:15">
      <c r="A819" s="10" t="s">
        <v>68</v>
      </c>
      <c r="B819" s="10">
        <v>6430</v>
      </c>
      <c r="C819" s="60">
        <v>10.864408057</v>
      </c>
      <c r="D819" s="11">
        <v>0.30299999999999999</v>
      </c>
      <c r="E819" s="11">
        <v>48.29</v>
      </c>
      <c r="F819" s="11">
        <v>0</v>
      </c>
      <c r="G819" s="11">
        <v>0</v>
      </c>
      <c r="H819" s="10">
        <v>1</v>
      </c>
      <c r="I819" s="11">
        <f t="shared" si="72"/>
        <v>0</v>
      </c>
      <c r="J819" s="11">
        <f t="shared" si="73"/>
        <v>0</v>
      </c>
      <c r="K819" s="11">
        <v>16050.6</v>
      </c>
      <c r="L819" s="10">
        <f t="shared" si="74"/>
        <v>13.247217193081383</v>
      </c>
      <c r="M819">
        <f t="shared" si="75"/>
        <v>16340</v>
      </c>
      <c r="N819">
        <f t="shared" si="76"/>
        <v>0</v>
      </c>
      <c r="O819">
        <f t="shared" si="77"/>
        <v>0</v>
      </c>
    </row>
    <row r="820" spans="1:15">
      <c r="A820" s="10" t="s">
        <v>68</v>
      </c>
      <c r="B820" s="10">
        <v>6210</v>
      </c>
      <c r="C820" s="60">
        <v>8.2267839999999991E-3</v>
      </c>
      <c r="D820" s="11">
        <v>0.30299999999999999</v>
      </c>
      <c r="E820" s="11">
        <v>48.29</v>
      </c>
      <c r="F820" s="11">
        <v>0</v>
      </c>
      <c r="G820" s="11">
        <v>0</v>
      </c>
      <c r="H820" s="10">
        <v>1</v>
      </c>
      <c r="I820" s="11">
        <f t="shared" si="72"/>
        <v>0</v>
      </c>
      <c r="J820" s="11">
        <f t="shared" si="73"/>
        <v>0</v>
      </c>
      <c r="K820" s="11">
        <v>3.2</v>
      </c>
      <c r="L820" s="10">
        <f t="shared" si="74"/>
        <v>1.0031102833839999E-2</v>
      </c>
      <c r="M820">
        <f t="shared" si="75"/>
        <v>12</v>
      </c>
      <c r="N820">
        <f t="shared" si="76"/>
        <v>0</v>
      </c>
      <c r="O820">
        <f t="shared" si="77"/>
        <v>0</v>
      </c>
    </row>
    <row r="821" spans="1:15">
      <c r="A821" s="10" t="s">
        <v>68</v>
      </c>
      <c r="B821" s="10">
        <v>1100</v>
      </c>
      <c r="C821" s="60">
        <v>8.76638E-4</v>
      </c>
      <c r="D821" s="11">
        <v>0.34200000000000003</v>
      </c>
      <c r="E821" s="11">
        <v>48.29</v>
      </c>
      <c r="F821" s="11">
        <v>1.85</v>
      </c>
      <c r="G821" s="11">
        <v>0.22</v>
      </c>
      <c r="H821" s="10">
        <v>1</v>
      </c>
      <c r="I821" s="11">
        <f t="shared" si="72"/>
        <v>1.85</v>
      </c>
      <c r="J821" s="11">
        <f t="shared" si="73"/>
        <v>0.22</v>
      </c>
      <c r="K821" s="11">
        <v>0.4</v>
      </c>
      <c r="L821" s="10">
        <f t="shared" si="74"/>
        <v>1.20648619707E-3</v>
      </c>
      <c r="M821">
        <f t="shared" si="75"/>
        <v>1</v>
      </c>
      <c r="N821">
        <f t="shared" si="76"/>
        <v>0</v>
      </c>
      <c r="O821">
        <f t="shared" si="77"/>
        <v>0</v>
      </c>
    </row>
    <row r="822" spans="1:15">
      <c r="A822" s="10" t="s">
        <v>68</v>
      </c>
      <c r="B822" s="10">
        <v>4110</v>
      </c>
      <c r="C822" s="60">
        <v>2.7552035999999999E-2</v>
      </c>
      <c r="D822" s="11">
        <v>0.41299999999999998</v>
      </c>
      <c r="E822" s="11">
        <v>48.29</v>
      </c>
      <c r="F822" s="11">
        <v>0.7</v>
      </c>
      <c r="G822" s="11">
        <v>0.09</v>
      </c>
      <c r="H822" s="10">
        <v>1</v>
      </c>
      <c r="I822" s="11">
        <f t="shared" si="72"/>
        <v>0.7</v>
      </c>
      <c r="J822" s="11">
        <f t="shared" si="73"/>
        <v>0.09</v>
      </c>
      <c r="K822" s="11">
        <v>55.5</v>
      </c>
      <c r="L822" s="10">
        <f t="shared" si="74"/>
        <v>4.5790955751309988E-2</v>
      </c>
      <c r="M822">
        <f t="shared" si="75"/>
        <v>56</v>
      </c>
      <c r="N822">
        <f t="shared" si="76"/>
        <v>0</v>
      </c>
      <c r="O822">
        <f t="shared" si="77"/>
        <v>0</v>
      </c>
    </row>
    <row r="823" spans="1:15">
      <c r="A823" s="10" t="s">
        <v>68</v>
      </c>
      <c r="B823" s="10">
        <v>6210</v>
      </c>
      <c r="C823" s="60">
        <v>0.42363009800000001</v>
      </c>
      <c r="D823" s="11">
        <v>0.30299999999999999</v>
      </c>
      <c r="E823" s="11">
        <v>48.29</v>
      </c>
      <c r="F823" s="11">
        <v>0</v>
      </c>
      <c r="G823" s="11">
        <v>0</v>
      </c>
      <c r="H823" s="10">
        <v>1</v>
      </c>
      <c r="I823" s="11">
        <f t="shared" si="72"/>
        <v>0</v>
      </c>
      <c r="J823" s="11">
        <f t="shared" si="73"/>
        <v>0</v>
      </c>
      <c r="K823" s="11">
        <v>165.8</v>
      </c>
      <c r="L823" s="10">
        <f t="shared" si="74"/>
        <v>0.51654171016860495</v>
      </c>
      <c r="M823">
        <f t="shared" si="75"/>
        <v>637</v>
      </c>
      <c r="N823">
        <f t="shared" si="76"/>
        <v>0</v>
      </c>
      <c r="O823">
        <f t="shared" si="77"/>
        <v>0</v>
      </c>
    </row>
    <row r="824" spans="1:15">
      <c r="A824" s="10" t="s">
        <v>68</v>
      </c>
      <c r="B824" s="10">
        <v>4200</v>
      </c>
      <c r="C824" s="60">
        <v>0.60056299599999996</v>
      </c>
      <c r="D824" s="11">
        <v>0.41299999999999998</v>
      </c>
      <c r="E824" s="11">
        <v>48.29</v>
      </c>
      <c r="F824" s="11">
        <v>0.7</v>
      </c>
      <c r="G824" s="11">
        <v>0.09</v>
      </c>
      <c r="H824" s="10">
        <v>1</v>
      </c>
      <c r="I824" s="11">
        <f t="shared" si="72"/>
        <v>0.7</v>
      </c>
      <c r="J824" s="11">
        <f t="shared" si="73"/>
        <v>0.09</v>
      </c>
      <c r="K824" s="11">
        <v>320.3</v>
      </c>
      <c r="L824" s="10">
        <f t="shared" si="74"/>
        <v>0.99812418856124319</v>
      </c>
      <c r="M824">
        <f t="shared" si="75"/>
        <v>1231</v>
      </c>
      <c r="N824">
        <f t="shared" si="76"/>
        <v>2</v>
      </c>
      <c r="O824">
        <f t="shared" si="77"/>
        <v>0.2</v>
      </c>
    </row>
    <row r="825" spans="1:15">
      <c r="A825" s="10" t="s">
        <v>68</v>
      </c>
      <c r="B825" s="10">
        <v>2110</v>
      </c>
      <c r="C825" s="60">
        <v>6.6629949999999993E-2</v>
      </c>
      <c r="D825" s="11">
        <v>0.40500000000000003</v>
      </c>
      <c r="E825" s="11">
        <v>48.29</v>
      </c>
      <c r="F825" s="11">
        <v>2.7</v>
      </c>
      <c r="G825" s="11">
        <v>0.57599999999999996</v>
      </c>
      <c r="H825" s="10">
        <v>1</v>
      </c>
      <c r="I825" s="11">
        <f t="shared" si="72"/>
        <v>2.7</v>
      </c>
      <c r="J825" s="11">
        <f t="shared" si="73"/>
        <v>0.57599999999999996</v>
      </c>
      <c r="K825" s="11">
        <v>106.6</v>
      </c>
      <c r="L825" s="10">
        <f t="shared" si="74"/>
        <v>0.10859265963562498</v>
      </c>
      <c r="M825">
        <f t="shared" si="75"/>
        <v>134</v>
      </c>
      <c r="N825">
        <f t="shared" si="76"/>
        <v>1</v>
      </c>
      <c r="O825">
        <f t="shared" si="77"/>
        <v>0.2</v>
      </c>
    </row>
    <row r="826" spans="1:15">
      <c r="A826" s="10" t="s">
        <v>68</v>
      </c>
      <c r="B826" s="10">
        <v>4110</v>
      </c>
      <c r="C826" s="60">
        <v>0.144787464</v>
      </c>
      <c r="D826" s="11">
        <v>0.41299999999999998</v>
      </c>
      <c r="E826" s="11">
        <v>48.29</v>
      </c>
      <c r="F826" s="11">
        <v>0.7</v>
      </c>
      <c r="G826" s="11">
        <v>0.09</v>
      </c>
      <c r="H826" s="10">
        <v>1</v>
      </c>
      <c r="I826" s="11">
        <f t="shared" si="72"/>
        <v>0.7</v>
      </c>
      <c r="J826" s="11">
        <f t="shared" si="73"/>
        <v>0.09</v>
      </c>
      <c r="K826" s="11">
        <v>77.2</v>
      </c>
      <c r="L826" s="10">
        <f t="shared" si="74"/>
        <v>0.24063399007493999</v>
      </c>
      <c r="M826">
        <f t="shared" si="75"/>
        <v>297</v>
      </c>
      <c r="N826">
        <f t="shared" si="76"/>
        <v>0</v>
      </c>
      <c r="O826">
        <f t="shared" si="77"/>
        <v>0.1</v>
      </c>
    </row>
    <row r="827" spans="1:15">
      <c r="A827" s="10" t="s">
        <v>68</v>
      </c>
      <c r="B827" s="10">
        <v>4200</v>
      </c>
      <c r="C827" s="60">
        <v>5.1087204350000004</v>
      </c>
      <c r="D827" s="11">
        <v>0.41299999999999998</v>
      </c>
      <c r="E827" s="11">
        <v>48.29</v>
      </c>
      <c r="F827" s="11">
        <v>0.7</v>
      </c>
      <c r="G827" s="11">
        <v>0.09</v>
      </c>
      <c r="H827" s="10">
        <v>1</v>
      </c>
      <c r="I827" s="11">
        <f t="shared" si="72"/>
        <v>0.7</v>
      </c>
      <c r="J827" s="11">
        <f t="shared" si="73"/>
        <v>0.09</v>
      </c>
      <c r="K827" s="11">
        <v>2724.5</v>
      </c>
      <c r="L827" s="10">
        <f t="shared" si="74"/>
        <v>8.4905954458283279</v>
      </c>
      <c r="M827">
        <f t="shared" si="75"/>
        <v>10473</v>
      </c>
      <c r="N827">
        <f t="shared" si="76"/>
        <v>16</v>
      </c>
      <c r="O827">
        <f t="shared" si="77"/>
        <v>2.1</v>
      </c>
    </row>
    <row r="828" spans="1:15">
      <c r="A828" s="10" t="s">
        <v>68</v>
      </c>
      <c r="B828" s="10">
        <v>4110</v>
      </c>
      <c r="C828" s="60">
        <v>0.27715762999999999</v>
      </c>
      <c r="D828" s="11">
        <v>0.41299999999999998</v>
      </c>
      <c r="E828" s="11">
        <v>48.29</v>
      </c>
      <c r="F828" s="11">
        <v>0.7</v>
      </c>
      <c r="G828" s="11">
        <v>0.09</v>
      </c>
      <c r="H828" s="10">
        <v>1</v>
      </c>
      <c r="I828" s="11">
        <f t="shared" si="72"/>
        <v>0.7</v>
      </c>
      <c r="J828" s="11">
        <f t="shared" si="73"/>
        <v>0.09</v>
      </c>
      <c r="K828" s="11">
        <v>147.80000000000001</v>
      </c>
      <c r="L828" s="10">
        <f t="shared" si="74"/>
        <v>0.46063066887209159</v>
      </c>
      <c r="M828">
        <f t="shared" si="75"/>
        <v>568</v>
      </c>
      <c r="N828">
        <f t="shared" si="76"/>
        <v>1</v>
      </c>
      <c r="O828">
        <f t="shared" si="77"/>
        <v>0.1</v>
      </c>
    </row>
    <row r="829" spans="1:15">
      <c r="A829" s="10" t="s">
        <v>68</v>
      </c>
      <c r="B829" s="10">
        <v>4130</v>
      </c>
      <c r="C829" s="60">
        <v>0.177496925</v>
      </c>
      <c r="D829" s="11">
        <v>0.41299999999999998</v>
      </c>
      <c r="E829" s="11">
        <v>48.29</v>
      </c>
      <c r="F829" s="11">
        <v>0.7</v>
      </c>
      <c r="G829" s="11">
        <v>0.09</v>
      </c>
      <c r="H829" s="10">
        <v>1</v>
      </c>
      <c r="I829" s="11">
        <f t="shared" si="72"/>
        <v>0.7</v>
      </c>
      <c r="J829" s="11">
        <f t="shared" si="73"/>
        <v>0.09</v>
      </c>
      <c r="K829" s="11">
        <v>94.7</v>
      </c>
      <c r="L829" s="10">
        <f t="shared" si="74"/>
        <v>0.29499648732560413</v>
      </c>
      <c r="M829">
        <f t="shared" si="75"/>
        <v>364</v>
      </c>
      <c r="N829">
        <f t="shared" si="76"/>
        <v>1</v>
      </c>
      <c r="O829">
        <f t="shared" si="77"/>
        <v>0.1</v>
      </c>
    </row>
    <row r="830" spans="1:15">
      <c r="A830" s="10" t="s">
        <v>68</v>
      </c>
      <c r="B830" s="10">
        <v>6430</v>
      </c>
      <c r="C830" s="60">
        <v>0.50608948099999995</v>
      </c>
      <c r="D830" s="11">
        <v>0.30299999999999999</v>
      </c>
      <c r="E830" s="11">
        <v>48.29</v>
      </c>
      <c r="F830" s="11">
        <v>0</v>
      </c>
      <c r="G830" s="11">
        <v>0</v>
      </c>
      <c r="H830" s="10">
        <v>1</v>
      </c>
      <c r="I830" s="11">
        <f t="shared" si="72"/>
        <v>0</v>
      </c>
      <c r="J830" s="11">
        <f t="shared" si="73"/>
        <v>0</v>
      </c>
      <c r="K830" s="11">
        <v>747.7</v>
      </c>
      <c r="L830" s="10">
        <f t="shared" si="74"/>
        <v>0.61708629119662239</v>
      </c>
      <c r="M830">
        <f t="shared" si="75"/>
        <v>761</v>
      </c>
      <c r="N830">
        <f t="shared" si="76"/>
        <v>0</v>
      </c>
      <c r="O830">
        <f t="shared" si="77"/>
        <v>0</v>
      </c>
    </row>
    <row r="831" spans="1:15">
      <c r="A831" s="10" t="s">
        <v>68</v>
      </c>
      <c r="B831" s="10">
        <v>3100</v>
      </c>
      <c r="C831" s="60">
        <v>17.888880135000001</v>
      </c>
      <c r="D831" s="11">
        <v>0.41099999999999998</v>
      </c>
      <c r="E831" s="11">
        <v>48.29</v>
      </c>
      <c r="F831" s="11">
        <v>1.2</v>
      </c>
      <c r="G831" s="11">
        <v>6.4000000000000001E-2</v>
      </c>
      <c r="H831" s="10">
        <v>1</v>
      </c>
      <c r="I831" s="11">
        <f t="shared" si="72"/>
        <v>1.2</v>
      </c>
      <c r="J831" s="11">
        <f t="shared" si="73"/>
        <v>6.4000000000000001E-2</v>
      </c>
      <c r="K831" s="11">
        <v>29031.599999999999</v>
      </c>
      <c r="L831" s="10">
        <f t="shared" si="74"/>
        <v>29.587000243880883</v>
      </c>
      <c r="M831">
        <f t="shared" si="75"/>
        <v>36495</v>
      </c>
      <c r="N831">
        <f t="shared" si="76"/>
        <v>97</v>
      </c>
      <c r="O831">
        <f t="shared" si="77"/>
        <v>5.2</v>
      </c>
    </row>
    <row r="832" spans="1:15">
      <c r="A832" s="10" t="s">
        <v>68</v>
      </c>
      <c r="B832" s="10">
        <v>2210</v>
      </c>
      <c r="C832" s="60">
        <v>8.2928775849999994</v>
      </c>
      <c r="D832" s="11">
        <v>0.28499999999999998</v>
      </c>
      <c r="E832" s="11">
        <v>48.29</v>
      </c>
      <c r="F832" s="11">
        <v>1.92</v>
      </c>
      <c r="G832" s="11">
        <v>0.50600000000000001</v>
      </c>
      <c r="H832" s="10">
        <v>1</v>
      </c>
      <c r="I832" s="11">
        <f t="shared" si="72"/>
        <v>1.92</v>
      </c>
      <c r="J832" s="11">
        <f t="shared" si="73"/>
        <v>0.50600000000000001</v>
      </c>
      <c r="K832" s="11">
        <v>3051.9</v>
      </c>
      <c r="L832" s="10">
        <f t="shared" si="74"/>
        <v>9.5109976412666857</v>
      </c>
      <c r="M832">
        <f t="shared" si="75"/>
        <v>11732</v>
      </c>
      <c r="N832">
        <f t="shared" si="76"/>
        <v>50</v>
      </c>
      <c r="O832">
        <f t="shared" si="77"/>
        <v>13.1</v>
      </c>
    </row>
    <row r="833" spans="1:15">
      <c r="A833" s="10" t="s">
        <v>68</v>
      </c>
      <c r="B833" s="10">
        <v>6460</v>
      </c>
      <c r="C833" s="60">
        <v>1.4567506509999999</v>
      </c>
      <c r="D833" s="11">
        <v>0.30299999999999999</v>
      </c>
      <c r="E833" s="11">
        <v>48.29</v>
      </c>
      <c r="F833" s="11">
        <v>0</v>
      </c>
      <c r="G833" s="11">
        <v>0</v>
      </c>
      <c r="H833" s="10">
        <v>1</v>
      </c>
      <c r="I833" s="11">
        <f t="shared" si="72"/>
        <v>0</v>
      </c>
      <c r="J833" s="11">
        <f t="shared" si="73"/>
        <v>0</v>
      </c>
      <c r="K833" s="11">
        <v>1742.9</v>
      </c>
      <c r="L833" s="10">
        <f t="shared" si="74"/>
        <v>1.7762488456539474</v>
      </c>
      <c r="M833">
        <f t="shared" si="75"/>
        <v>2191</v>
      </c>
      <c r="N833">
        <f t="shared" si="76"/>
        <v>0</v>
      </c>
      <c r="O833">
        <f t="shared" si="77"/>
        <v>0</v>
      </c>
    </row>
    <row r="834" spans="1:15">
      <c r="A834" s="10" t="s">
        <v>68</v>
      </c>
      <c r="B834" s="10">
        <v>6430</v>
      </c>
      <c r="C834" s="60">
        <v>0.42780196999999998</v>
      </c>
      <c r="D834" s="11">
        <v>0.30299999999999999</v>
      </c>
      <c r="E834" s="11">
        <v>48.29</v>
      </c>
      <c r="F834" s="11">
        <v>0</v>
      </c>
      <c r="G834" s="11">
        <v>0</v>
      </c>
      <c r="H834" s="10">
        <v>1</v>
      </c>
      <c r="I834" s="11">
        <f t="shared" si="72"/>
        <v>0</v>
      </c>
      <c r="J834" s="11">
        <f t="shared" si="73"/>
        <v>0</v>
      </c>
      <c r="K834" s="11">
        <v>632</v>
      </c>
      <c r="L834" s="10">
        <f t="shared" si="74"/>
        <v>0.52162856756532494</v>
      </c>
      <c r="M834">
        <f t="shared" si="75"/>
        <v>643</v>
      </c>
      <c r="N834">
        <f t="shared" si="76"/>
        <v>0</v>
      </c>
      <c r="O834">
        <f t="shared" si="77"/>
        <v>0</v>
      </c>
    </row>
    <row r="835" spans="1:15">
      <c r="A835" s="10" t="s">
        <v>68</v>
      </c>
      <c r="B835" s="10">
        <v>3100</v>
      </c>
      <c r="C835" s="60">
        <v>18.716537999</v>
      </c>
      <c r="D835" s="11">
        <v>0.41099999999999998</v>
      </c>
      <c r="E835" s="11">
        <v>48.29</v>
      </c>
      <c r="F835" s="11">
        <v>1.2</v>
      </c>
      <c r="G835" s="11">
        <v>6.4000000000000001E-2</v>
      </c>
      <c r="H835" s="10">
        <v>1</v>
      </c>
      <c r="I835" s="11">
        <f t="shared" ref="I835:I898" si="78">F835</f>
        <v>1.2</v>
      </c>
      <c r="J835" s="11">
        <f t="shared" ref="J835:J898" si="79">G835</f>
        <v>6.4000000000000001E-2</v>
      </c>
      <c r="K835" s="11">
        <v>30374.799999999999</v>
      </c>
      <c r="L835" s="10">
        <f t="shared" ref="L835:L898" si="80">E835*D835*C835/12</f>
        <v>30.955890484031062</v>
      </c>
      <c r="M835">
        <f t="shared" ref="M835:M898" si="81">ROUND(E835*D835*C835*102.79,0)</f>
        <v>38183</v>
      </c>
      <c r="N835">
        <f t="shared" ref="N835:N898" si="82">ROUND(I835*M835*0.002205,0)</f>
        <v>101</v>
      </c>
      <c r="O835">
        <f t="shared" ref="O835:O898" si="83">ROUND(J835*M835*0.002205,1)</f>
        <v>5.4</v>
      </c>
    </row>
    <row r="836" spans="1:15">
      <c r="A836" s="10" t="s">
        <v>68</v>
      </c>
      <c r="B836" s="10">
        <v>4340</v>
      </c>
      <c r="C836" s="60">
        <v>1.122910071</v>
      </c>
      <c r="D836" s="11">
        <v>0.41299999999999998</v>
      </c>
      <c r="E836" s="11">
        <v>48.29</v>
      </c>
      <c r="F836" s="11">
        <v>0.7</v>
      </c>
      <c r="G836" s="11">
        <v>0.09</v>
      </c>
      <c r="H836" s="10">
        <v>1</v>
      </c>
      <c r="I836" s="11">
        <f t="shared" si="78"/>
        <v>0.7</v>
      </c>
      <c r="J836" s="11">
        <f t="shared" si="79"/>
        <v>0.09</v>
      </c>
      <c r="K836" s="11">
        <v>1831.2</v>
      </c>
      <c r="L836" s="10">
        <f t="shared" si="80"/>
        <v>1.8662550155589723</v>
      </c>
      <c r="M836">
        <f t="shared" si="81"/>
        <v>2302</v>
      </c>
      <c r="N836">
        <f t="shared" si="82"/>
        <v>4</v>
      </c>
      <c r="O836">
        <f t="shared" si="83"/>
        <v>0.5</v>
      </c>
    </row>
    <row r="837" spans="1:15">
      <c r="A837" s="10" t="s">
        <v>68</v>
      </c>
      <c r="B837" s="10">
        <v>4340</v>
      </c>
      <c r="C837" s="60">
        <v>19.580344118999999</v>
      </c>
      <c r="D837" s="11">
        <v>0.41299999999999998</v>
      </c>
      <c r="E837" s="11">
        <v>48.29</v>
      </c>
      <c r="F837" s="11">
        <v>0.7</v>
      </c>
      <c r="G837" s="11">
        <v>0.09</v>
      </c>
      <c r="H837" s="10">
        <v>1</v>
      </c>
      <c r="I837" s="11">
        <f t="shared" si="78"/>
        <v>0.7</v>
      </c>
      <c r="J837" s="11">
        <f t="shared" si="79"/>
        <v>0.09</v>
      </c>
      <c r="K837" s="11">
        <v>30553</v>
      </c>
      <c r="L837" s="10">
        <f t="shared" si="80"/>
        <v>32.542156635849047</v>
      </c>
      <c r="M837">
        <f t="shared" si="81"/>
        <v>40140</v>
      </c>
      <c r="N837">
        <f t="shared" si="82"/>
        <v>62</v>
      </c>
      <c r="O837">
        <f t="shared" si="83"/>
        <v>8</v>
      </c>
    </row>
    <row r="838" spans="1:15">
      <c r="A838" s="10" t="s">
        <v>68</v>
      </c>
      <c r="B838" s="10">
        <v>6410</v>
      </c>
      <c r="C838" s="60">
        <v>0.54035843400000005</v>
      </c>
      <c r="D838" s="11">
        <v>0.30299999999999999</v>
      </c>
      <c r="E838" s="11">
        <v>48.29</v>
      </c>
      <c r="F838" s="11">
        <v>0</v>
      </c>
      <c r="G838" s="11">
        <v>0</v>
      </c>
      <c r="H838" s="10">
        <v>1</v>
      </c>
      <c r="I838" s="11">
        <f t="shared" si="78"/>
        <v>0</v>
      </c>
      <c r="J838" s="11">
        <f t="shared" si="79"/>
        <v>0</v>
      </c>
      <c r="K838" s="11">
        <v>211.4</v>
      </c>
      <c r="L838" s="10">
        <f t="shared" si="80"/>
        <v>0.65887119664096505</v>
      </c>
      <c r="M838">
        <f t="shared" si="81"/>
        <v>813</v>
      </c>
      <c r="N838">
        <f t="shared" si="82"/>
        <v>0</v>
      </c>
      <c r="O838">
        <f t="shared" si="83"/>
        <v>0</v>
      </c>
    </row>
    <row r="839" spans="1:15">
      <c r="A839" s="10" t="s">
        <v>68</v>
      </c>
      <c r="B839" s="10">
        <v>1300</v>
      </c>
      <c r="C839" s="60">
        <v>21.05623143</v>
      </c>
      <c r="D839" s="11">
        <v>0.66200000000000003</v>
      </c>
      <c r="E839" s="11">
        <v>48.29</v>
      </c>
      <c r="F839" s="11">
        <v>2.1</v>
      </c>
      <c r="G839" s="11">
        <v>0.51600000000000001</v>
      </c>
      <c r="H839" s="10">
        <v>1</v>
      </c>
      <c r="I839" s="11">
        <f t="shared" si="78"/>
        <v>2.1</v>
      </c>
      <c r="J839" s="11">
        <f t="shared" si="79"/>
        <v>0.51600000000000001</v>
      </c>
      <c r="K839" s="11">
        <v>17999.599999999999</v>
      </c>
      <c r="L839" s="10">
        <f t="shared" si="80"/>
        <v>56.093765435800954</v>
      </c>
      <c r="M839">
        <f t="shared" si="81"/>
        <v>69191</v>
      </c>
      <c r="N839">
        <f t="shared" si="82"/>
        <v>320</v>
      </c>
      <c r="O839">
        <f t="shared" si="83"/>
        <v>78.7</v>
      </c>
    </row>
    <row r="840" spans="1:15">
      <c r="A840" s="10" t="s">
        <v>68</v>
      </c>
      <c r="B840" s="10">
        <v>1300</v>
      </c>
      <c r="C840" s="60">
        <v>1.005959E-2</v>
      </c>
      <c r="D840" s="11">
        <v>0.69199999999999995</v>
      </c>
      <c r="E840" s="11">
        <v>48.29</v>
      </c>
      <c r="F840" s="11">
        <v>2.1</v>
      </c>
      <c r="G840" s="11">
        <v>0.51600000000000001</v>
      </c>
      <c r="H840" s="10">
        <v>1</v>
      </c>
      <c r="I840" s="11">
        <f t="shared" si="78"/>
        <v>2.1</v>
      </c>
      <c r="J840" s="11">
        <f t="shared" si="79"/>
        <v>0.51600000000000001</v>
      </c>
      <c r="K840" s="11">
        <v>9</v>
      </c>
      <c r="L840" s="10">
        <f t="shared" si="80"/>
        <v>2.8013174996766668E-2</v>
      </c>
      <c r="M840">
        <f t="shared" si="81"/>
        <v>35</v>
      </c>
      <c r="N840">
        <f t="shared" si="82"/>
        <v>0</v>
      </c>
      <c r="O840">
        <f t="shared" si="83"/>
        <v>0</v>
      </c>
    </row>
    <row r="841" spans="1:15">
      <c r="A841" s="10" t="s">
        <v>68</v>
      </c>
      <c r="B841" s="10">
        <v>1300</v>
      </c>
      <c r="C841" s="60">
        <v>1.7648375780000001</v>
      </c>
      <c r="D841" s="11">
        <v>0.66200000000000003</v>
      </c>
      <c r="E841" s="11">
        <v>48.29</v>
      </c>
      <c r="F841" s="11">
        <v>2.1</v>
      </c>
      <c r="G841" s="11">
        <v>0.51600000000000001</v>
      </c>
      <c r="H841" s="10">
        <v>1</v>
      </c>
      <c r="I841" s="11">
        <f t="shared" si="78"/>
        <v>2.1</v>
      </c>
      <c r="J841" s="11">
        <f t="shared" si="79"/>
        <v>0.51600000000000001</v>
      </c>
      <c r="K841" s="11">
        <v>1508.6</v>
      </c>
      <c r="L841" s="10">
        <f t="shared" si="80"/>
        <v>4.7015243663960371</v>
      </c>
      <c r="M841">
        <f t="shared" si="81"/>
        <v>5799</v>
      </c>
      <c r="N841">
        <f t="shared" si="82"/>
        <v>27</v>
      </c>
      <c r="O841">
        <f t="shared" si="83"/>
        <v>6.6</v>
      </c>
    </row>
    <row r="842" spans="1:15">
      <c r="A842" s="10" t="s">
        <v>68</v>
      </c>
      <c r="B842" s="10">
        <v>1300</v>
      </c>
      <c r="C842" s="60">
        <v>0.136078212</v>
      </c>
      <c r="D842" s="11">
        <v>0.73299999999999998</v>
      </c>
      <c r="E842" s="11">
        <v>48.29</v>
      </c>
      <c r="F842" s="11">
        <v>2.1</v>
      </c>
      <c r="G842" s="11">
        <v>0.51600000000000001</v>
      </c>
      <c r="H842" s="10">
        <v>1</v>
      </c>
      <c r="I842" s="11">
        <f t="shared" si="78"/>
        <v>2.1</v>
      </c>
      <c r="J842" s="11">
        <f t="shared" si="79"/>
        <v>0.51600000000000001</v>
      </c>
      <c r="K842" s="11">
        <v>143.4</v>
      </c>
      <c r="L842" s="10">
        <f t="shared" si="80"/>
        <v>0.40139182971106996</v>
      </c>
      <c r="M842">
        <f t="shared" si="81"/>
        <v>495</v>
      </c>
      <c r="N842">
        <f t="shared" si="82"/>
        <v>2</v>
      </c>
      <c r="O842">
        <f t="shared" si="83"/>
        <v>0.6</v>
      </c>
    </row>
    <row r="843" spans="1:15">
      <c r="A843" s="10" t="s">
        <v>68</v>
      </c>
      <c r="B843" s="10">
        <v>6170</v>
      </c>
      <c r="C843" s="60">
        <v>1.187323168</v>
      </c>
      <c r="D843" s="11">
        <v>0.30299999999999999</v>
      </c>
      <c r="E843" s="11">
        <v>48.29</v>
      </c>
      <c r="F843" s="11">
        <v>0</v>
      </c>
      <c r="G843" s="11">
        <v>0</v>
      </c>
      <c r="H843" s="10">
        <v>1</v>
      </c>
      <c r="I843" s="11">
        <f t="shared" si="78"/>
        <v>0</v>
      </c>
      <c r="J843" s="11">
        <f t="shared" si="79"/>
        <v>0</v>
      </c>
      <c r="K843" s="11">
        <v>464.6</v>
      </c>
      <c r="L843" s="10">
        <f t="shared" si="80"/>
        <v>1.44772985351368</v>
      </c>
      <c r="M843">
        <f t="shared" si="81"/>
        <v>1786</v>
      </c>
      <c r="N843">
        <f t="shared" si="82"/>
        <v>0</v>
      </c>
      <c r="O843">
        <f t="shared" si="83"/>
        <v>0</v>
      </c>
    </row>
    <row r="844" spans="1:15">
      <c r="A844" s="10" t="s">
        <v>68</v>
      </c>
      <c r="B844" s="10">
        <v>8140</v>
      </c>
      <c r="C844" s="60">
        <v>2.0058069019999998</v>
      </c>
      <c r="D844" s="11">
        <v>0.77700000000000002</v>
      </c>
      <c r="E844" s="11">
        <v>48.29</v>
      </c>
      <c r="F844" s="11">
        <v>1.2</v>
      </c>
      <c r="G844" s="11">
        <v>0.48</v>
      </c>
      <c r="H844" s="10">
        <v>1</v>
      </c>
      <c r="I844" s="11">
        <f t="shared" si="78"/>
        <v>1.2</v>
      </c>
      <c r="J844" s="11">
        <f t="shared" si="79"/>
        <v>0.48</v>
      </c>
      <c r="K844" s="11">
        <v>2012.5</v>
      </c>
      <c r="L844" s="10">
        <f t="shared" si="80"/>
        <v>6.2717118905183042</v>
      </c>
      <c r="M844">
        <f t="shared" si="81"/>
        <v>7736</v>
      </c>
      <c r="N844">
        <f t="shared" si="82"/>
        <v>20</v>
      </c>
      <c r="O844">
        <f t="shared" si="83"/>
        <v>8.1999999999999993</v>
      </c>
    </row>
    <row r="845" spans="1:15">
      <c r="A845" s="10" t="s">
        <v>68</v>
      </c>
      <c r="B845" s="10">
        <v>4340</v>
      </c>
      <c r="C845" s="60">
        <v>0.107969465</v>
      </c>
      <c r="D845" s="11">
        <v>0.41299999999999998</v>
      </c>
      <c r="E845" s="11">
        <v>48.29</v>
      </c>
      <c r="F845" s="11">
        <v>0.7</v>
      </c>
      <c r="G845" s="11">
        <v>0.09</v>
      </c>
      <c r="H845" s="10">
        <v>1</v>
      </c>
      <c r="I845" s="11">
        <f t="shared" si="78"/>
        <v>0.7</v>
      </c>
      <c r="J845" s="11">
        <f t="shared" si="79"/>
        <v>0.09</v>
      </c>
      <c r="K845" s="11">
        <v>81.599999999999994</v>
      </c>
      <c r="L845" s="10">
        <f t="shared" si="80"/>
        <v>0.17944318141525414</v>
      </c>
      <c r="M845">
        <f t="shared" si="81"/>
        <v>221</v>
      </c>
      <c r="N845">
        <f t="shared" si="82"/>
        <v>0</v>
      </c>
      <c r="O845">
        <f t="shared" si="83"/>
        <v>0</v>
      </c>
    </row>
    <row r="846" spans="1:15">
      <c r="A846" s="10" t="s">
        <v>68</v>
      </c>
      <c r="B846" s="10">
        <v>5300</v>
      </c>
      <c r="C846" s="60">
        <v>0.82677022300000003</v>
      </c>
      <c r="D846" s="11">
        <v>0.5</v>
      </c>
      <c r="E846" s="11">
        <v>48.29</v>
      </c>
      <c r="F846" s="11">
        <v>0.6</v>
      </c>
      <c r="G846" s="11">
        <v>0.13500000000000001</v>
      </c>
      <c r="H846" s="10">
        <v>1</v>
      </c>
      <c r="I846" s="11">
        <f t="shared" si="78"/>
        <v>0.6</v>
      </c>
      <c r="J846" s="11">
        <f t="shared" si="79"/>
        <v>0.13500000000000001</v>
      </c>
      <c r="K846" s="11">
        <v>533.79999999999995</v>
      </c>
      <c r="L846" s="10">
        <f t="shared" si="80"/>
        <v>1.6635305861945833</v>
      </c>
      <c r="M846">
        <f t="shared" si="81"/>
        <v>2052</v>
      </c>
      <c r="N846">
        <f t="shared" si="82"/>
        <v>3</v>
      </c>
      <c r="O846">
        <f t="shared" si="83"/>
        <v>0.6</v>
      </c>
    </row>
    <row r="847" spans="1:15">
      <c r="A847" s="10" t="s">
        <v>68</v>
      </c>
      <c r="B847" s="10">
        <v>1300</v>
      </c>
      <c r="C847" s="60">
        <v>1.7769920000000002E-2</v>
      </c>
      <c r="D847" s="11">
        <v>0.66200000000000003</v>
      </c>
      <c r="E847" s="11">
        <v>48.29</v>
      </c>
      <c r="F847" s="11">
        <v>2.1</v>
      </c>
      <c r="G847" s="11">
        <v>0.51600000000000001</v>
      </c>
      <c r="H847" s="10">
        <v>1</v>
      </c>
      <c r="I847" s="11">
        <f t="shared" si="78"/>
        <v>2.1</v>
      </c>
      <c r="J847" s="11">
        <f t="shared" si="79"/>
        <v>0.51600000000000001</v>
      </c>
      <c r="K847" s="11">
        <v>15.2</v>
      </c>
      <c r="L847" s="10">
        <f t="shared" si="80"/>
        <v>4.7339037263466673E-2</v>
      </c>
      <c r="M847">
        <f t="shared" si="81"/>
        <v>58</v>
      </c>
      <c r="N847">
        <f t="shared" si="82"/>
        <v>0</v>
      </c>
      <c r="O847">
        <f t="shared" si="83"/>
        <v>0.1</v>
      </c>
    </row>
    <row r="848" spans="1:15">
      <c r="A848" s="10" t="s">
        <v>68</v>
      </c>
      <c r="B848" s="10">
        <v>6460</v>
      </c>
      <c r="C848" s="60">
        <v>7.5343692689999999</v>
      </c>
      <c r="D848" s="11">
        <v>0.30299999999999999</v>
      </c>
      <c r="E848" s="11">
        <v>48.29</v>
      </c>
      <c r="F848" s="11">
        <v>0</v>
      </c>
      <c r="G848" s="11">
        <v>0</v>
      </c>
      <c r="H848" s="10">
        <v>1</v>
      </c>
      <c r="I848" s="11">
        <f t="shared" si="78"/>
        <v>0</v>
      </c>
      <c r="J848" s="11">
        <f t="shared" si="79"/>
        <v>0</v>
      </c>
      <c r="K848" s="11">
        <v>2947.9</v>
      </c>
      <c r="L848" s="10">
        <f t="shared" si="80"/>
        <v>9.1868259730002517</v>
      </c>
      <c r="M848">
        <f t="shared" si="81"/>
        <v>11332</v>
      </c>
      <c r="N848">
        <f t="shared" si="82"/>
        <v>0</v>
      </c>
      <c r="O848">
        <f t="shared" si="83"/>
        <v>0</v>
      </c>
    </row>
    <row r="849" spans="1:15">
      <c r="A849" s="10" t="s">
        <v>68</v>
      </c>
      <c r="B849" s="10">
        <v>3100</v>
      </c>
      <c r="C849" s="60">
        <v>0.23167521299999999</v>
      </c>
      <c r="D849" s="11">
        <v>0.41099999999999998</v>
      </c>
      <c r="E849" s="11">
        <v>48.29</v>
      </c>
      <c r="F849" s="11">
        <v>1.2</v>
      </c>
      <c r="G849" s="11">
        <v>6.4000000000000001E-2</v>
      </c>
      <c r="H849" s="10">
        <v>1</v>
      </c>
      <c r="I849" s="11">
        <f t="shared" si="78"/>
        <v>1.2</v>
      </c>
      <c r="J849" s="11">
        <f t="shared" si="79"/>
        <v>6.4000000000000001E-2</v>
      </c>
      <c r="K849" s="11">
        <v>376</v>
      </c>
      <c r="L849" s="10">
        <f t="shared" si="80"/>
        <v>0.38317516422512243</v>
      </c>
      <c r="M849">
        <f t="shared" si="81"/>
        <v>473</v>
      </c>
      <c r="N849">
        <f t="shared" si="82"/>
        <v>1</v>
      </c>
      <c r="O849">
        <f t="shared" si="83"/>
        <v>0.1</v>
      </c>
    </row>
    <row r="850" spans="1:15">
      <c r="A850" s="10" t="s">
        <v>68</v>
      </c>
      <c r="B850" s="10">
        <v>6430</v>
      </c>
      <c r="C850" s="60">
        <v>8.9145577920000001</v>
      </c>
      <c r="D850" s="11">
        <v>0.30299999999999999</v>
      </c>
      <c r="E850" s="11">
        <v>48.29</v>
      </c>
      <c r="F850" s="11">
        <v>0</v>
      </c>
      <c r="G850" s="11">
        <v>0</v>
      </c>
      <c r="H850" s="10">
        <v>1</v>
      </c>
      <c r="I850" s="11">
        <f t="shared" si="78"/>
        <v>0</v>
      </c>
      <c r="J850" s="11">
        <f t="shared" si="79"/>
        <v>0</v>
      </c>
      <c r="K850" s="11">
        <v>3487.9</v>
      </c>
      <c r="L850" s="10">
        <f t="shared" si="80"/>
        <v>10.869720893335918</v>
      </c>
      <c r="M850">
        <f t="shared" si="81"/>
        <v>13408</v>
      </c>
      <c r="N850">
        <f t="shared" si="82"/>
        <v>0</v>
      </c>
      <c r="O850">
        <f t="shared" si="83"/>
        <v>0</v>
      </c>
    </row>
    <row r="851" spans="1:15">
      <c r="A851" s="10" t="s">
        <v>68</v>
      </c>
      <c r="B851" s="10">
        <v>3100</v>
      </c>
      <c r="C851" s="60">
        <v>31.775051399999999</v>
      </c>
      <c r="D851" s="11">
        <v>0.41099999999999998</v>
      </c>
      <c r="E851" s="11">
        <v>48.29</v>
      </c>
      <c r="F851" s="11">
        <v>1.2</v>
      </c>
      <c r="G851" s="11">
        <v>6.4000000000000001E-2</v>
      </c>
      <c r="H851" s="10">
        <v>1</v>
      </c>
      <c r="I851" s="11">
        <f t="shared" si="78"/>
        <v>1.2</v>
      </c>
      <c r="J851" s="11">
        <f t="shared" si="79"/>
        <v>6.4000000000000001E-2</v>
      </c>
      <c r="K851" s="11">
        <v>51567.3</v>
      </c>
      <c r="L851" s="10">
        <f t="shared" si="80"/>
        <v>52.553790199630491</v>
      </c>
      <c r="M851">
        <f t="shared" si="81"/>
        <v>64824</v>
      </c>
      <c r="N851">
        <f t="shared" si="82"/>
        <v>172</v>
      </c>
      <c r="O851">
        <f t="shared" si="83"/>
        <v>9.1</v>
      </c>
    </row>
    <row r="852" spans="1:15">
      <c r="A852" s="10" t="s">
        <v>68</v>
      </c>
      <c r="B852" s="10">
        <v>3100</v>
      </c>
      <c r="C852" s="60">
        <v>26.569055088999999</v>
      </c>
      <c r="D852" s="11">
        <v>0.41099999999999998</v>
      </c>
      <c r="E852" s="11">
        <v>48.29</v>
      </c>
      <c r="F852" s="11">
        <v>1.2</v>
      </c>
      <c r="G852" s="11">
        <v>6.4000000000000001E-2</v>
      </c>
      <c r="H852" s="10">
        <v>1</v>
      </c>
      <c r="I852" s="11">
        <f t="shared" si="78"/>
        <v>1.2</v>
      </c>
      <c r="J852" s="11">
        <f t="shared" si="79"/>
        <v>6.4000000000000001E-2</v>
      </c>
      <c r="K852" s="11">
        <v>43118.5</v>
      </c>
      <c r="L852" s="10">
        <f t="shared" si="80"/>
        <v>43.943423705987492</v>
      </c>
      <c r="M852">
        <f t="shared" si="81"/>
        <v>54203</v>
      </c>
      <c r="N852">
        <f t="shared" si="82"/>
        <v>143</v>
      </c>
      <c r="O852">
        <f t="shared" si="83"/>
        <v>7.6</v>
      </c>
    </row>
    <row r="853" spans="1:15">
      <c r="A853" s="10" t="s">
        <v>68</v>
      </c>
      <c r="B853" s="10">
        <v>3100</v>
      </c>
      <c r="C853" s="60">
        <v>75.790509978000003</v>
      </c>
      <c r="D853" s="11">
        <v>0.41099999999999998</v>
      </c>
      <c r="E853" s="11">
        <v>48.29</v>
      </c>
      <c r="F853" s="11">
        <v>1.2</v>
      </c>
      <c r="G853" s="11">
        <v>6.4000000000000001E-2</v>
      </c>
      <c r="H853" s="10">
        <v>1</v>
      </c>
      <c r="I853" s="11">
        <f t="shared" si="78"/>
        <v>1.2</v>
      </c>
      <c r="J853" s="11">
        <f t="shared" si="79"/>
        <v>6.4000000000000001E-2</v>
      </c>
      <c r="K853" s="11">
        <v>122999.5</v>
      </c>
      <c r="L853" s="10">
        <f t="shared" si="80"/>
        <v>125.35238764418847</v>
      </c>
      <c r="M853">
        <f t="shared" si="81"/>
        <v>154620</v>
      </c>
      <c r="N853">
        <f t="shared" si="82"/>
        <v>409</v>
      </c>
      <c r="O853">
        <f t="shared" si="83"/>
        <v>21.8</v>
      </c>
    </row>
    <row r="854" spans="1:15">
      <c r="A854" s="10" t="s">
        <v>68</v>
      </c>
      <c r="B854" s="10">
        <v>3100</v>
      </c>
      <c r="C854" s="60">
        <v>6.3284930499999996</v>
      </c>
      <c r="D854" s="11">
        <v>0.41099999999999998</v>
      </c>
      <c r="E854" s="11">
        <v>48.29</v>
      </c>
      <c r="F854" s="11">
        <v>1.2</v>
      </c>
      <c r="G854" s="11">
        <v>6.4000000000000001E-2</v>
      </c>
      <c r="H854" s="10">
        <v>1</v>
      </c>
      <c r="I854" s="11">
        <f t="shared" si="78"/>
        <v>1.2</v>
      </c>
      <c r="J854" s="11">
        <f t="shared" si="79"/>
        <v>6.4000000000000001E-2</v>
      </c>
      <c r="K854" s="11">
        <v>10270.4</v>
      </c>
      <c r="L854" s="10">
        <f t="shared" si="80"/>
        <v>10.466900331419124</v>
      </c>
      <c r="M854">
        <f t="shared" si="81"/>
        <v>12911</v>
      </c>
      <c r="N854">
        <f t="shared" si="82"/>
        <v>34</v>
      </c>
      <c r="O854">
        <f t="shared" si="83"/>
        <v>1.8</v>
      </c>
    </row>
    <row r="855" spans="1:15">
      <c r="A855" s="10" t="s">
        <v>68</v>
      </c>
      <c r="B855" s="10">
        <v>4340</v>
      </c>
      <c r="C855" s="60">
        <v>1.293773815</v>
      </c>
      <c r="D855" s="11">
        <v>0.41299999999999998</v>
      </c>
      <c r="E855" s="11">
        <v>48.29</v>
      </c>
      <c r="F855" s="11">
        <v>0.7</v>
      </c>
      <c r="G855" s="11">
        <v>0.09</v>
      </c>
      <c r="H855" s="10">
        <v>1</v>
      </c>
      <c r="I855" s="11">
        <f t="shared" si="78"/>
        <v>0.7</v>
      </c>
      <c r="J855" s="11">
        <f t="shared" si="79"/>
        <v>0.09</v>
      </c>
      <c r="K855" s="11">
        <v>690</v>
      </c>
      <c r="L855" s="10">
        <f t="shared" si="80"/>
        <v>2.1502272831985456</v>
      </c>
      <c r="M855">
        <f t="shared" si="81"/>
        <v>2652</v>
      </c>
      <c r="N855">
        <f t="shared" si="82"/>
        <v>4</v>
      </c>
      <c r="O855">
        <f t="shared" si="83"/>
        <v>0.5</v>
      </c>
    </row>
    <row r="856" spans="1:15">
      <c r="A856" s="10" t="s">
        <v>68</v>
      </c>
      <c r="B856" s="10">
        <v>4340</v>
      </c>
      <c r="C856" s="60">
        <v>2.7913526540000002</v>
      </c>
      <c r="D856" s="11">
        <v>0.41299999999999998</v>
      </c>
      <c r="E856" s="11">
        <v>48.29</v>
      </c>
      <c r="F856" s="11">
        <v>0.7</v>
      </c>
      <c r="G856" s="11">
        <v>0.09</v>
      </c>
      <c r="H856" s="10">
        <v>1</v>
      </c>
      <c r="I856" s="11">
        <f t="shared" si="78"/>
        <v>0.7</v>
      </c>
      <c r="J856" s="11">
        <f t="shared" si="79"/>
        <v>0.09</v>
      </c>
      <c r="K856" s="11">
        <v>1488.6</v>
      </c>
      <c r="L856" s="10">
        <f t="shared" si="80"/>
        <v>4.6391746100221312</v>
      </c>
      <c r="M856">
        <f t="shared" si="81"/>
        <v>5722</v>
      </c>
      <c r="N856">
        <f t="shared" si="82"/>
        <v>9</v>
      </c>
      <c r="O856">
        <f t="shared" si="83"/>
        <v>1.1000000000000001</v>
      </c>
    </row>
    <row r="857" spans="1:15">
      <c r="A857" s="10" t="s">
        <v>68</v>
      </c>
      <c r="B857" s="10">
        <v>2210</v>
      </c>
      <c r="C857" s="60">
        <v>22.886342328000001</v>
      </c>
      <c r="D857" s="11">
        <v>0.28499999999999998</v>
      </c>
      <c r="E857" s="11">
        <v>48.29</v>
      </c>
      <c r="F857" s="11">
        <v>1.92</v>
      </c>
      <c r="G857" s="11">
        <v>0.50600000000000001</v>
      </c>
      <c r="H857" s="10">
        <v>1</v>
      </c>
      <c r="I857" s="11">
        <f t="shared" si="78"/>
        <v>1.92</v>
      </c>
      <c r="J857" s="11">
        <f t="shared" si="79"/>
        <v>0.50600000000000001</v>
      </c>
      <c r="K857" s="11">
        <v>8422.6</v>
      </c>
      <c r="L857" s="10">
        <f t="shared" si="80"/>
        <v>26.248059936704099</v>
      </c>
      <c r="M857">
        <f t="shared" si="81"/>
        <v>32376</v>
      </c>
      <c r="N857">
        <f t="shared" si="82"/>
        <v>137</v>
      </c>
      <c r="O857">
        <f t="shared" si="83"/>
        <v>36.1</v>
      </c>
    </row>
    <row r="858" spans="1:15">
      <c r="A858" s="10" t="s">
        <v>68</v>
      </c>
      <c r="B858" s="10">
        <v>3200</v>
      </c>
      <c r="C858" s="60">
        <v>7.925766307</v>
      </c>
      <c r="D858" s="11">
        <v>0.4</v>
      </c>
      <c r="E858" s="11">
        <v>48.29</v>
      </c>
      <c r="F858" s="11">
        <v>1.2</v>
      </c>
      <c r="G858" s="11">
        <v>6.4000000000000001E-2</v>
      </c>
      <c r="H858" s="10">
        <v>1</v>
      </c>
      <c r="I858" s="11">
        <f t="shared" si="78"/>
        <v>1.2</v>
      </c>
      <c r="J858" s="11">
        <f t="shared" si="79"/>
        <v>6.4000000000000001E-2</v>
      </c>
      <c r="K858" s="11">
        <v>4093.8</v>
      </c>
      <c r="L858" s="10">
        <f t="shared" si="80"/>
        <v>12.757841832167669</v>
      </c>
      <c r="M858">
        <f t="shared" si="81"/>
        <v>15737</v>
      </c>
      <c r="N858">
        <f t="shared" si="82"/>
        <v>42</v>
      </c>
      <c r="O858">
        <f t="shared" si="83"/>
        <v>2.2000000000000002</v>
      </c>
    </row>
    <row r="859" spans="1:15">
      <c r="A859" s="10" t="s">
        <v>68</v>
      </c>
      <c r="B859" s="10">
        <v>6460</v>
      </c>
      <c r="C859" s="60">
        <v>1.734643049</v>
      </c>
      <c r="D859" s="11">
        <v>0.30299999999999999</v>
      </c>
      <c r="E859" s="11">
        <v>48.29</v>
      </c>
      <c r="F859" s="11">
        <v>0</v>
      </c>
      <c r="G859" s="11">
        <v>0</v>
      </c>
      <c r="H859" s="10">
        <v>1</v>
      </c>
      <c r="I859" s="11">
        <f t="shared" si="78"/>
        <v>0</v>
      </c>
      <c r="J859" s="11">
        <f t="shared" si="79"/>
        <v>0</v>
      </c>
      <c r="K859" s="11">
        <v>2075.4</v>
      </c>
      <c r="L859" s="10">
        <f t="shared" si="80"/>
        <v>2.1150892991143024</v>
      </c>
      <c r="M859">
        <f t="shared" si="81"/>
        <v>2609</v>
      </c>
      <c r="N859">
        <f t="shared" si="82"/>
        <v>0</v>
      </c>
      <c r="O859">
        <f t="shared" si="83"/>
        <v>0</v>
      </c>
    </row>
    <row r="860" spans="1:15">
      <c r="A860" s="10" t="s">
        <v>68</v>
      </c>
      <c r="B860" s="10">
        <v>3100</v>
      </c>
      <c r="C860" s="60">
        <v>4.7196903999999998E-2</v>
      </c>
      <c r="D860" s="11">
        <v>0.41099999999999998</v>
      </c>
      <c r="E860" s="11">
        <v>48.29</v>
      </c>
      <c r="F860" s="11">
        <v>1.2</v>
      </c>
      <c r="G860" s="11">
        <v>6.4000000000000001E-2</v>
      </c>
      <c r="H860" s="10">
        <v>1</v>
      </c>
      <c r="I860" s="11">
        <f t="shared" si="78"/>
        <v>1.2</v>
      </c>
      <c r="J860" s="11">
        <f t="shared" si="79"/>
        <v>6.4000000000000001E-2</v>
      </c>
      <c r="K860" s="11">
        <v>25</v>
      </c>
      <c r="L860" s="10">
        <f t="shared" si="80"/>
        <v>7.806049342497999E-2</v>
      </c>
      <c r="M860">
        <f t="shared" si="81"/>
        <v>96</v>
      </c>
      <c r="N860">
        <f t="shared" si="82"/>
        <v>0</v>
      </c>
      <c r="O860">
        <f t="shared" si="83"/>
        <v>0</v>
      </c>
    </row>
    <row r="861" spans="1:15">
      <c r="A861" s="10" t="s">
        <v>68</v>
      </c>
      <c r="B861" s="10">
        <v>6430</v>
      </c>
      <c r="C861" s="60">
        <v>9.6458770999999999E-2</v>
      </c>
      <c r="D861" s="11">
        <v>0.30299999999999999</v>
      </c>
      <c r="E861" s="11">
        <v>48.29</v>
      </c>
      <c r="F861" s="11">
        <v>0</v>
      </c>
      <c r="G861" s="11">
        <v>0</v>
      </c>
      <c r="H861" s="10">
        <v>1</v>
      </c>
      <c r="I861" s="11">
        <f t="shared" si="78"/>
        <v>0</v>
      </c>
      <c r="J861" s="11">
        <f t="shared" si="79"/>
        <v>0</v>
      </c>
      <c r="K861" s="11">
        <v>115.4</v>
      </c>
      <c r="L861" s="10">
        <f t="shared" si="80"/>
        <v>0.1176143498026475</v>
      </c>
      <c r="M861">
        <f t="shared" si="81"/>
        <v>145</v>
      </c>
      <c r="N861">
        <f t="shared" si="82"/>
        <v>0</v>
      </c>
      <c r="O861">
        <f t="shared" si="83"/>
        <v>0</v>
      </c>
    </row>
    <row r="862" spans="1:15">
      <c r="A862" s="10" t="s">
        <v>68</v>
      </c>
      <c r="B862" s="10">
        <v>6460</v>
      </c>
      <c r="C862" s="60">
        <v>0.16223542599999999</v>
      </c>
      <c r="D862" s="11">
        <v>0.30299999999999999</v>
      </c>
      <c r="E862" s="11">
        <v>48.29</v>
      </c>
      <c r="F862" s="11">
        <v>0</v>
      </c>
      <c r="G862" s="11">
        <v>0</v>
      </c>
      <c r="H862" s="10">
        <v>1</v>
      </c>
      <c r="I862" s="11">
        <f t="shared" si="78"/>
        <v>0</v>
      </c>
      <c r="J862" s="11">
        <f t="shared" si="79"/>
        <v>0</v>
      </c>
      <c r="K862" s="11">
        <v>194.1</v>
      </c>
      <c r="L862" s="10">
        <f t="shared" si="80"/>
        <v>0.19781730521888496</v>
      </c>
      <c r="M862">
        <f t="shared" si="81"/>
        <v>244</v>
      </c>
      <c r="N862">
        <f t="shared" si="82"/>
        <v>0</v>
      </c>
      <c r="O862">
        <f t="shared" si="83"/>
        <v>0</v>
      </c>
    </row>
    <row r="863" spans="1:15">
      <c r="A863" s="10" t="s">
        <v>68</v>
      </c>
      <c r="B863" s="10">
        <v>3100</v>
      </c>
      <c r="C863" s="60">
        <v>18.423857085000002</v>
      </c>
      <c r="D863" s="11">
        <v>0.41099999999999998</v>
      </c>
      <c r="E863" s="11">
        <v>48.29</v>
      </c>
      <c r="F863" s="11">
        <v>1.2</v>
      </c>
      <c r="G863" s="11">
        <v>6.4000000000000001E-2</v>
      </c>
      <c r="H863" s="10">
        <v>1</v>
      </c>
      <c r="I863" s="11">
        <f t="shared" si="78"/>
        <v>1.2</v>
      </c>
      <c r="J863" s="11">
        <f t="shared" si="79"/>
        <v>6.4000000000000001E-2</v>
      </c>
      <c r="K863" s="11">
        <v>9778</v>
      </c>
      <c r="L863" s="10">
        <f t="shared" si="80"/>
        <v>30.471816008236761</v>
      </c>
      <c r="M863">
        <f t="shared" si="81"/>
        <v>37586</v>
      </c>
      <c r="N863">
        <f t="shared" si="82"/>
        <v>99</v>
      </c>
      <c r="O863">
        <f t="shared" si="83"/>
        <v>5.3</v>
      </c>
    </row>
    <row r="864" spans="1:15">
      <c r="A864" s="10" t="s">
        <v>68</v>
      </c>
      <c r="B864" s="10">
        <v>6430</v>
      </c>
      <c r="C864" s="60">
        <v>2.3645237999999999E-2</v>
      </c>
      <c r="D864" s="11">
        <v>0.30299999999999999</v>
      </c>
      <c r="E864" s="11">
        <v>48.29</v>
      </c>
      <c r="F864" s="11">
        <v>0</v>
      </c>
      <c r="G864" s="11">
        <v>0</v>
      </c>
      <c r="H864" s="10">
        <v>1</v>
      </c>
      <c r="I864" s="11">
        <f t="shared" si="78"/>
        <v>0</v>
      </c>
      <c r="J864" s="11">
        <f t="shared" si="79"/>
        <v>0</v>
      </c>
      <c r="K864" s="11">
        <v>9.3000000000000007</v>
      </c>
      <c r="L864" s="10">
        <f t="shared" si="80"/>
        <v>2.8831170711254999E-2</v>
      </c>
      <c r="M864">
        <f t="shared" si="81"/>
        <v>36</v>
      </c>
      <c r="N864">
        <f t="shared" si="82"/>
        <v>0</v>
      </c>
      <c r="O864">
        <f t="shared" si="83"/>
        <v>0</v>
      </c>
    </row>
    <row r="865" spans="1:15">
      <c r="A865" s="10" t="s">
        <v>68</v>
      </c>
      <c r="B865" s="10">
        <v>3200</v>
      </c>
      <c r="C865" s="60">
        <v>1.070566119</v>
      </c>
      <c r="D865" s="11">
        <v>0.4</v>
      </c>
      <c r="E865" s="11">
        <v>48.29</v>
      </c>
      <c r="F865" s="11">
        <v>1.2</v>
      </c>
      <c r="G865" s="11">
        <v>6.4000000000000001E-2</v>
      </c>
      <c r="H865" s="10">
        <v>1</v>
      </c>
      <c r="I865" s="11">
        <f t="shared" si="78"/>
        <v>1.2</v>
      </c>
      <c r="J865" s="11">
        <f t="shared" si="79"/>
        <v>6.4000000000000001E-2</v>
      </c>
      <c r="K865" s="11">
        <v>553</v>
      </c>
      <c r="L865" s="10">
        <f t="shared" si="80"/>
        <v>1.7232545962170001</v>
      </c>
      <c r="M865">
        <f t="shared" si="81"/>
        <v>2126</v>
      </c>
      <c r="N865">
        <f t="shared" si="82"/>
        <v>6</v>
      </c>
      <c r="O865">
        <f t="shared" si="83"/>
        <v>0.3</v>
      </c>
    </row>
    <row r="866" spans="1:15">
      <c r="A866" s="10" t="s">
        <v>68</v>
      </c>
      <c r="B866" s="10">
        <v>3100</v>
      </c>
      <c r="C866" s="60">
        <v>0.61651699500000001</v>
      </c>
      <c r="D866" s="11">
        <v>0.41099999999999998</v>
      </c>
      <c r="E866" s="11">
        <v>48.29</v>
      </c>
      <c r="F866" s="11">
        <v>1.2</v>
      </c>
      <c r="G866" s="11">
        <v>6.4000000000000001E-2</v>
      </c>
      <c r="H866" s="10">
        <v>1</v>
      </c>
      <c r="I866" s="11">
        <f t="shared" si="78"/>
        <v>1.2</v>
      </c>
      <c r="J866" s="11">
        <f t="shared" si="79"/>
        <v>6.4000000000000001E-2</v>
      </c>
      <c r="K866" s="11">
        <v>1000.6</v>
      </c>
      <c r="L866" s="10">
        <f t="shared" si="80"/>
        <v>1.0196774948328373</v>
      </c>
      <c r="M866">
        <f t="shared" si="81"/>
        <v>1258</v>
      </c>
      <c r="N866">
        <f t="shared" si="82"/>
        <v>3</v>
      </c>
      <c r="O866">
        <f t="shared" si="83"/>
        <v>0.2</v>
      </c>
    </row>
    <row r="867" spans="1:15">
      <c r="A867" s="10" t="s">
        <v>68</v>
      </c>
      <c r="B867" s="10">
        <v>1180</v>
      </c>
      <c r="C867" s="60">
        <v>4.4944060000000003E-3</v>
      </c>
      <c r="D867" s="11">
        <v>0.39</v>
      </c>
      <c r="E867" s="11">
        <v>48.29</v>
      </c>
      <c r="F867" s="11">
        <v>1.05</v>
      </c>
      <c r="G867" s="11">
        <v>0.22</v>
      </c>
      <c r="H867" s="10">
        <v>1</v>
      </c>
      <c r="I867" s="11">
        <f t="shared" si="78"/>
        <v>1.05</v>
      </c>
      <c r="J867" s="11">
        <f t="shared" si="79"/>
        <v>0.22</v>
      </c>
      <c r="K867" s="11">
        <v>2.2999999999999998</v>
      </c>
      <c r="L867" s="10">
        <f t="shared" si="80"/>
        <v>7.0536331365500006E-3</v>
      </c>
      <c r="M867">
        <f t="shared" si="81"/>
        <v>9</v>
      </c>
      <c r="N867">
        <f t="shared" si="82"/>
        <v>0</v>
      </c>
      <c r="O867">
        <f t="shared" si="83"/>
        <v>0</v>
      </c>
    </row>
    <row r="868" spans="1:15">
      <c r="A868" s="10" t="s">
        <v>68</v>
      </c>
      <c r="B868" s="10">
        <v>6430</v>
      </c>
      <c r="C868" s="60">
        <v>3.118891E-2</v>
      </c>
      <c r="D868" s="11">
        <v>0.30299999999999999</v>
      </c>
      <c r="E868" s="11">
        <v>48.29</v>
      </c>
      <c r="F868" s="11">
        <v>0</v>
      </c>
      <c r="G868" s="11">
        <v>0</v>
      </c>
      <c r="H868" s="10">
        <v>1</v>
      </c>
      <c r="I868" s="11">
        <f t="shared" si="78"/>
        <v>0</v>
      </c>
      <c r="J868" s="11">
        <f t="shared" si="79"/>
        <v>0</v>
      </c>
      <c r="K868" s="11">
        <v>37.299999999999997</v>
      </c>
      <c r="L868" s="10">
        <f t="shared" si="80"/>
        <v>3.8029339713474997E-2</v>
      </c>
      <c r="M868">
        <f t="shared" si="81"/>
        <v>47</v>
      </c>
      <c r="N868">
        <f t="shared" si="82"/>
        <v>0</v>
      </c>
      <c r="O868">
        <f t="shared" si="83"/>
        <v>0</v>
      </c>
    </row>
    <row r="869" spans="1:15">
      <c r="A869" s="10" t="s">
        <v>68</v>
      </c>
      <c r="B869" s="10">
        <v>3200</v>
      </c>
      <c r="C869" s="60">
        <v>0.45619756900000002</v>
      </c>
      <c r="D869" s="11">
        <v>0.4</v>
      </c>
      <c r="E869" s="11">
        <v>48.29</v>
      </c>
      <c r="F869" s="11">
        <v>1.2</v>
      </c>
      <c r="G869" s="11">
        <v>6.4000000000000001E-2</v>
      </c>
      <c r="H869" s="10">
        <v>1</v>
      </c>
      <c r="I869" s="11">
        <f t="shared" si="78"/>
        <v>1.2</v>
      </c>
      <c r="J869" s="11">
        <f t="shared" si="79"/>
        <v>6.4000000000000001E-2</v>
      </c>
      <c r="K869" s="11">
        <v>720.5</v>
      </c>
      <c r="L869" s="10">
        <f t="shared" si="80"/>
        <v>0.73432602023366689</v>
      </c>
      <c r="M869">
        <f t="shared" si="81"/>
        <v>906</v>
      </c>
      <c r="N869">
        <f t="shared" si="82"/>
        <v>2</v>
      </c>
      <c r="O869">
        <f t="shared" si="83"/>
        <v>0.1</v>
      </c>
    </row>
    <row r="870" spans="1:15">
      <c r="A870" s="10" t="s">
        <v>68</v>
      </c>
      <c r="B870" s="10">
        <v>6430</v>
      </c>
      <c r="C870" s="60">
        <v>2.2105623680000002</v>
      </c>
      <c r="D870" s="11">
        <v>0.30299999999999999</v>
      </c>
      <c r="E870" s="11">
        <v>48.29</v>
      </c>
      <c r="F870" s="11">
        <v>0</v>
      </c>
      <c r="G870" s="11">
        <v>0</v>
      </c>
      <c r="H870" s="10">
        <v>1</v>
      </c>
      <c r="I870" s="11">
        <f t="shared" si="78"/>
        <v>0</v>
      </c>
      <c r="J870" s="11">
        <f t="shared" si="79"/>
        <v>0</v>
      </c>
      <c r="K870" s="11">
        <v>2644.8</v>
      </c>
      <c r="L870" s="10">
        <f t="shared" si="80"/>
        <v>2.6953884329556801</v>
      </c>
      <c r="M870">
        <f t="shared" si="81"/>
        <v>3325</v>
      </c>
      <c r="N870">
        <f t="shared" si="82"/>
        <v>0</v>
      </c>
      <c r="O870">
        <f t="shared" si="83"/>
        <v>0</v>
      </c>
    </row>
    <row r="871" spans="1:15">
      <c r="A871" s="10" t="s">
        <v>68</v>
      </c>
      <c r="B871" s="10">
        <v>3200</v>
      </c>
      <c r="C871" s="60">
        <v>0.13006533000000001</v>
      </c>
      <c r="D871" s="11">
        <v>0.4</v>
      </c>
      <c r="E871" s="11">
        <v>48.29</v>
      </c>
      <c r="F871" s="11">
        <v>1.2</v>
      </c>
      <c r="G871" s="11">
        <v>6.4000000000000001E-2</v>
      </c>
      <c r="H871" s="10">
        <v>1</v>
      </c>
      <c r="I871" s="11">
        <f t="shared" si="78"/>
        <v>1.2</v>
      </c>
      <c r="J871" s="11">
        <f t="shared" si="79"/>
        <v>6.4000000000000001E-2</v>
      </c>
      <c r="K871" s="11">
        <v>67.2</v>
      </c>
      <c r="L871" s="10">
        <f t="shared" si="80"/>
        <v>0.20936182619000002</v>
      </c>
      <c r="M871">
        <f t="shared" si="81"/>
        <v>258</v>
      </c>
      <c r="N871">
        <f t="shared" si="82"/>
        <v>1</v>
      </c>
      <c r="O871">
        <f t="shared" si="83"/>
        <v>0</v>
      </c>
    </row>
    <row r="872" spans="1:15">
      <c r="A872" s="10" t="s">
        <v>68</v>
      </c>
      <c r="B872" s="10">
        <v>2210</v>
      </c>
      <c r="C872" s="60">
        <v>1.0418297E-2</v>
      </c>
      <c r="D872" s="11">
        <v>0.28499999999999998</v>
      </c>
      <c r="E872" s="11">
        <v>48.29</v>
      </c>
      <c r="F872" s="11">
        <v>1.92</v>
      </c>
      <c r="G872" s="11">
        <v>0.50600000000000001</v>
      </c>
      <c r="H872" s="10">
        <v>1</v>
      </c>
      <c r="I872" s="11">
        <f t="shared" si="78"/>
        <v>1.92</v>
      </c>
      <c r="J872" s="11">
        <f t="shared" si="79"/>
        <v>0.50600000000000001</v>
      </c>
      <c r="K872" s="11">
        <v>3.8</v>
      </c>
      <c r="L872" s="10">
        <f t="shared" si="80"/>
        <v>1.19486146005875E-2</v>
      </c>
      <c r="M872">
        <f t="shared" si="81"/>
        <v>15</v>
      </c>
      <c r="N872">
        <f t="shared" si="82"/>
        <v>0</v>
      </c>
      <c r="O872">
        <f t="shared" si="83"/>
        <v>0</v>
      </c>
    </row>
    <row r="873" spans="1:15">
      <c r="A873" s="10" t="s">
        <v>68</v>
      </c>
      <c r="B873" s="10">
        <v>2210</v>
      </c>
      <c r="C873" s="60">
        <v>7.9366094999999998E-2</v>
      </c>
      <c r="D873" s="11">
        <v>0.26800000000000002</v>
      </c>
      <c r="E873" s="11">
        <v>48.29</v>
      </c>
      <c r="F873" s="11">
        <v>1.92</v>
      </c>
      <c r="G873" s="11">
        <v>0.50600000000000001</v>
      </c>
      <c r="H873" s="10">
        <v>1</v>
      </c>
      <c r="I873" s="11">
        <f t="shared" si="78"/>
        <v>1.92</v>
      </c>
      <c r="J873" s="11">
        <f t="shared" si="79"/>
        <v>0.50600000000000001</v>
      </c>
      <c r="K873" s="11">
        <v>27.5</v>
      </c>
      <c r="L873" s="10">
        <f t="shared" si="80"/>
        <v>8.5594481581950002E-2</v>
      </c>
      <c r="M873">
        <f t="shared" si="81"/>
        <v>106</v>
      </c>
      <c r="N873">
        <f t="shared" si="82"/>
        <v>0</v>
      </c>
      <c r="O873">
        <f t="shared" si="83"/>
        <v>0.1</v>
      </c>
    </row>
    <row r="874" spans="1:15">
      <c r="A874" s="10" t="s">
        <v>68</v>
      </c>
      <c r="B874" s="10">
        <v>4340</v>
      </c>
      <c r="C874" s="60">
        <v>1.3583321000000001E-2</v>
      </c>
      <c r="D874" s="11">
        <v>0.309</v>
      </c>
      <c r="E874" s="11">
        <v>48.29</v>
      </c>
      <c r="F874" s="11">
        <v>0.7</v>
      </c>
      <c r="G874" s="11">
        <v>0.09</v>
      </c>
      <c r="H874" s="10">
        <v>1</v>
      </c>
      <c r="I874" s="11">
        <f t="shared" si="78"/>
        <v>0.7</v>
      </c>
      <c r="J874" s="11">
        <f t="shared" si="79"/>
        <v>0.09</v>
      </c>
      <c r="K874" s="11">
        <v>5.4</v>
      </c>
      <c r="L874" s="10">
        <f t="shared" si="80"/>
        <v>1.6890418205567501E-2</v>
      </c>
      <c r="M874">
        <f t="shared" si="81"/>
        <v>21</v>
      </c>
      <c r="N874">
        <f t="shared" si="82"/>
        <v>0</v>
      </c>
      <c r="O874">
        <f t="shared" si="83"/>
        <v>0</v>
      </c>
    </row>
    <row r="875" spans="1:15">
      <c r="A875" s="10" t="s">
        <v>68</v>
      </c>
      <c r="B875" s="10">
        <v>4340</v>
      </c>
      <c r="C875" s="60">
        <v>4.8918364999999998E-2</v>
      </c>
      <c r="D875" s="11">
        <v>0.309</v>
      </c>
      <c r="E875" s="11">
        <v>48.29</v>
      </c>
      <c r="F875" s="11">
        <v>0.7</v>
      </c>
      <c r="G875" s="11">
        <v>0.09</v>
      </c>
      <c r="H875" s="10">
        <v>1</v>
      </c>
      <c r="I875" s="11">
        <f t="shared" si="78"/>
        <v>0.7</v>
      </c>
      <c r="J875" s="11">
        <f t="shared" si="79"/>
        <v>0.09</v>
      </c>
      <c r="K875" s="11">
        <v>19.5</v>
      </c>
      <c r="L875" s="10">
        <f t="shared" si="80"/>
        <v>6.0828397030637499E-2</v>
      </c>
      <c r="M875">
        <f t="shared" si="81"/>
        <v>75</v>
      </c>
      <c r="N875">
        <f t="shared" si="82"/>
        <v>0</v>
      </c>
      <c r="O875">
        <f t="shared" si="83"/>
        <v>0</v>
      </c>
    </row>
    <row r="876" spans="1:15">
      <c r="A876" s="10" t="s">
        <v>68</v>
      </c>
      <c r="B876" s="10">
        <v>3200</v>
      </c>
      <c r="C876" s="60">
        <v>6.5632290000000003E-3</v>
      </c>
      <c r="D876" s="11">
        <v>0.4</v>
      </c>
      <c r="E876" s="11">
        <v>48.29</v>
      </c>
      <c r="F876" s="11">
        <v>1.2</v>
      </c>
      <c r="G876" s="11">
        <v>6.4000000000000001E-2</v>
      </c>
      <c r="H876" s="10">
        <v>1</v>
      </c>
      <c r="I876" s="11">
        <f t="shared" si="78"/>
        <v>1.2</v>
      </c>
      <c r="J876" s="11">
        <f t="shared" si="79"/>
        <v>6.4000000000000001E-2</v>
      </c>
      <c r="K876" s="11">
        <v>10.4</v>
      </c>
      <c r="L876" s="10">
        <f t="shared" si="80"/>
        <v>1.0564610947000001E-2</v>
      </c>
      <c r="M876">
        <f t="shared" si="81"/>
        <v>13</v>
      </c>
      <c r="N876">
        <f t="shared" si="82"/>
        <v>0</v>
      </c>
      <c r="O876">
        <f t="shared" si="83"/>
        <v>0</v>
      </c>
    </row>
    <row r="877" spans="1:15">
      <c r="A877" s="10" t="s">
        <v>68</v>
      </c>
      <c r="B877" s="10">
        <v>3200</v>
      </c>
      <c r="C877" s="60">
        <v>2.9063987849999999</v>
      </c>
      <c r="D877" s="11">
        <v>0.4</v>
      </c>
      <c r="E877" s="11">
        <v>48.29</v>
      </c>
      <c r="F877" s="11">
        <v>1.2</v>
      </c>
      <c r="G877" s="11">
        <v>6.4000000000000001E-2</v>
      </c>
      <c r="H877" s="10">
        <v>1</v>
      </c>
      <c r="I877" s="11">
        <f t="shared" si="78"/>
        <v>1.2</v>
      </c>
      <c r="J877" s="11">
        <f t="shared" si="79"/>
        <v>6.4000000000000001E-2</v>
      </c>
      <c r="K877" s="11">
        <v>1501.2</v>
      </c>
      <c r="L877" s="10">
        <f t="shared" si="80"/>
        <v>4.6783332442550005</v>
      </c>
      <c r="M877">
        <f t="shared" si="81"/>
        <v>5771</v>
      </c>
      <c r="N877">
        <f t="shared" si="82"/>
        <v>15</v>
      </c>
      <c r="O877">
        <f t="shared" si="83"/>
        <v>0.8</v>
      </c>
    </row>
    <row r="878" spans="1:15">
      <c r="A878" s="10" t="s">
        <v>68</v>
      </c>
      <c r="B878" s="10">
        <v>3300</v>
      </c>
      <c r="C878" s="60">
        <v>9.0651241969999994</v>
      </c>
      <c r="D878" s="11">
        <v>0.4</v>
      </c>
      <c r="E878" s="11">
        <v>48.29</v>
      </c>
      <c r="F878" s="11">
        <v>1.2</v>
      </c>
      <c r="G878" s="11">
        <v>6.4000000000000001E-2</v>
      </c>
      <c r="H878" s="10">
        <v>1</v>
      </c>
      <c r="I878" s="11">
        <f t="shared" si="78"/>
        <v>1.2</v>
      </c>
      <c r="J878" s="11">
        <f t="shared" si="79"/>
        <v>6.4000000000000001E-2</v>
      </c>
      <c r="K878" s="11">
        <v>4682.3</v>
      </c>
      <c r="L878" s="10">
        <f t="shared" si="80"/>
        <v>14.591828249104333</v>
      </c>
      <c r="M878">
        <f t="shared" si="81"/>
        <v>17999</v>
      </c>
      <c r="N878">
        <f t="shared" si="82"/>
        <v>48</v>
      </c>
      <c r="O878">
        <f t="shared" si="83"/>
        <v>2.5</v>
      </c>
    </row>
    <row r="879" spans="1:15">
      <c r="A879" s="10" t="s">
        <v>68</v>
      </c>
      <c r="B879" s="10">
        <v>3100</v>
      </c>
      <c r="C879" s="60">
        <v>30.773592548</v>
      </c>
      <c r="D879" s="11">
        <v>0.41099999999999998</v>
      </c>
      <c r="E879" s="11">
        <v>48.29</v>
      </c>
      <c r="F879" s="11">
        <v>1.2</v>
      </c>
      <c r="G879" s="11">
        <v>6.4000000000000001E-2</v>
      </c>
      <c r="H879" s="10">
        <v>1</v>
      </c>
      <c r="I879" s="11">
        <f t="shared" si="78"/>
        <v>1.2</v>
      </c>
      <c r="J879" s="11">
        <f t="shared" si="79"/>
        <v>6.4000000000000001E-2</v>
      </c>
      <c r="K879" s="11">
        <v>49942</v>
      </c>
      <c r="L879" s="10">
        <f t="shared" si="80"/>
        <v>50.897444856895</v>
      </c>
      <c r="M879">
        <f t="shared" si="81"/>
        <v>62781</v>
      </c>
      <c r="N879">
        <f t="shared" si="82"/>
        <v>166</v>
      </c>
      <c r="O879">
        <f t="shared" si="83"/>
        <v>8.9</v>
      </c>
    </row>
    <row r="880" spans="1:15">
      <c r="A880" s="10" t="s">
        <v>68</v>
      </c>
      <c r="B880" s="10">
        <v>6210</v>
      </c>
      <c r="C880" s="60">
        <v>1.5163011260000001</v>
      </c>
      <c r="D880" s="11">
        <v>0.30299999999999999</v>
      </c>
      <c r="E880" s="11">
        <v>48.29</v>
      </c>
      <c r="F880" s="11">
        <v>0</v>
      </c>
      <c r="G880" s="11">
        <v>0</v>
      </c>
      <c r="H880" s="10">
        <v>1</v>
      </c>
      <c r="I880" s="11">
        <f t="shared" si="78"/>
        <v>0</v>
      </c>
      <c r="J880" s="11">
        <f t="shared" si="79"/>
        <v>0</v>
      </c>
      <c r="K880" s="11">
        <v>593.29999999999995</v>
      </c>
      <c r="L880" s="10">
        <f t="shared" si="80"/>
        <v>1.8488600797071351</v>
      </c>
      <c r="M880">
        <f t="shared" si="81"/>
        <v>2281</v>
      </c>
      <c r="N880">
        <f t="shared" si="82"/>
        <v>0</v>
      </c>
      <c r="O880">
        <f t="shared" si="83"/>
        <v>0</v>
      </c>
    </row>
    <row r="881" spans="1:15">
      <c r="A881" s="10" t="s">
        <v>68</v>
      </c>
      <c r="B881" s="10">
        <v>6430</v>
      </c>
      <c r="C881" s="60">
        <v>8.7551460000000001E-3</v>
      </c>
      <c r="D881" s="11">
        <v>0.30299999999999999</v>
      </c>
      <c r="E881" s="11">
        <v>48.29</v>
      </c>
      <c r="F881" s="11">
        <v>0</v>
      </c>
      <c r="G881" s="11">
        <v>0</v>
      </c>
      <c r="H881" s="10">
        <v>1</v>
      </c>
      <c r="I881" s="11">
        <f t="shared" si="78"/>
        <v>0</v>
      </c>
      <c r="J881" s="11">
        <f t="shared" si="79"/>
        <v>0</v>
      </c>
      <c r="K881" s="11">
        <v>10.5</v>
      </c>
      <c r="L881" s="10">
        <f t="shared" si="80"/>
        <v>1.0675346508585001E-2</v>
      </c>
      <c r="M881">
        <f t="shared" si="81"/>
        <v>13</v>
      </c>
      <c r="N881">
        <f t="shared" si="82"/>
        <v>0</v>
      </c>
      <c r="O881">
        <f t="shared" si="83"/>
        <v>0</v>
      </c>
    </row>
    <row r="882" spans="1:15">
      <c r="A882" s="10" t="s">
        <v>68</v>
      </c>
      <c r="B882" s="10">
        <v>6410</v>
      </c>
      <c r="C882" s="60">
        <v>2.6948046E-2</v>
      </c>
      <c r="D882" s="11">
        <v>0.30299999999999999</v>
      </c>
      <c r="E882" s="11">
        <v>48.29</v>
      </c>
      <c r="F882" s="11">
        <v>0</v>
      </c>
      <c r="G882" s="11">
        <v>0</v>
      </c>
      <c r="H882" s="10">
        <v>1</v>
      </c>
      <c r="I882" s="11">
        <f t="shared" si="78"/>
        <v>0</v>
      </c>
      <c r="J882" s="11">
        <f t="shared" si="79"/>
        <v>0</v>
      </c>
      <c r="K882" s="11">
        <v>32.200000000000003</v>
      </c>
      <c r="L882" s="10">
        <f t="shared" si="80"/>
        <v>3.2858358818834997E-2</v>
      </c>
      <c r="M882">
        <f t="shared" si="81"/>
        <v>41</v>
      </c>
      <c r="N882">
        <f t="shared" si="82"/>
        <v>0</v>
      </c>
      <c r="O882">
        <f t="shared" si="83"/>
        <v>0</v>
      </c>
    </row>
    <row r="883" spans="1:15">
      <c r="A883" s="10" t="s">
        <v>68</v>
      </c>
      <c r="B883" s="10">
        <v>1100</v>
      </c>
      <c r="C883" s="60">
        <v>8.3159689999999994E-3</v>
      </c>
      <c r="D883" s="11">
        <v>0.34200000000000003</v>
      </c>
      <c r="E883" s="11">
        <v>48.29</v>
      </c>
      <c r="F883" s="11">
        <v>1.85</v>
      </c>
      <c r="G883" s="11">
        <v>0.22</v>
      </c>
      <c r="H883" s="10">
        <v>1</v>
      </c>
      <c r="I883" s="11">
        <f t="shared" si="78"/>
        <v>1.85</v>
      </c>
      <c r="J883" s="11">
        <f t="shared" si="79"/>
        <v>0.22</v>
      </c>
      <c r="K883" s="11">
        <v>3.7</v>
      </c>
      <c r="L883" s="10">
        <f t="shared" si="80"/>
        <v>1.1444977075785E-2</v>
      </c>
      <c r="M883">
        <f t="shared" si="81"/>
        <v>14</v>
      </c>
      <c r="N883">
        <f t="shared" si="82"/>
        <v>0</v>
      </c>
      <c r="O883">
        <f t="shared" si="83"/>
        <v>0</v>
      </c>
    </row>
    <row r="884" spans="1:15">
      <c r="A884" s="10" t="s">
        <v>68</v>
      </c>
      <c r="B884" s="10">
        <v>5300</v>
      </c>
      <c r="C884" s="60">
        <v>7.8738429999999998E-2</v>
      </c>
      <c r="D884" s="11">
        <v>0.5</v>
      </c>
      <c r="E884" s="11">
        <v>48.29</v>
      </c>
      <c r="F884" s="11">
        <v>0.6</v>
      </c>
      <c r="G884" s="11">
        <v>0.13500000000000001</v>
      </c>
      <c r="H884" s="10">
        <v>1</v>
      </c>
      <c r="I884" s="11">
        <f t="shared" si="78"/>
        <v>0.6</v>
      </c>
      <c r="J884" s="11">
        <f t="shared" si="79"/>
        <v>0.13500000000000001</v>
      </c>
      <c r="K884" s="11">
        <v>50.8</v>
      </c>
      <c r="L884" s="10">
        <f t="shared" si="80"/>
        <v>0.15842828269583334</v>
      </c>
      <c r="M884">
        <f t="shared" si="81"/>
        <v>195</v>
      </c>
      <c r="N884">
        <f t="shared" si="82"/>
        <v>0</v>
      </c>
      <c r="O884">
        <f t="shared" si="83"/>
        <v>0.1</v>
      </c>
    </row>
    <row r="885" spans="1:15">
      <c r="A885" s="10" t="s">
        <v>68</v>
      </c>
      <c r="B885" s="10">
        <v>6460</v>
      </c>
      <c r="C885" s="60">
        <v>0.44990070599999998</v>
      </c>
      <c r="D885" s="11">
        <v>0.30299999999999999</v>
      </c>
      <c r="E885" s="11">
        <v>48.29</v>
      </c>
      <c r="F885" s="11">
        <v>0</v>
      </c>
      <c r="G885" s="11">
        <v>0</v>
      </c>
      <c r="H885" s="10">
        <v>1</v>
      </c>
      <c r="I885" s="11">
        <f t="shared" si="78"/>
        <v>0</v>
      </c>
      <c r="J885" s="11">
        <f t="shared" si="79"/>
        <v>0</v>
      </c>
      <c r="K885" s="11">
        <v>176</v>
      </c>
      <c r="L885" s="10">
        <f t="shared" si="80"/>
        <v>0.54857405359168498</v>
      </c>
      <c r="M885">
        <f t="shared" si="81"/>
        <v>677</v>
      </c>
      <c r="N885">
        <f t="shared" si="82"/>
        <v>0</v>
      </c>
      <c r="O885">
        <f t="shared" si="83"/>
        <v>0</v>
      </c>
    </row>
    <row r="886" spans="1:15">
      <c r="A886" s="10" t="s">
        <v>68</v>
      </c>
      <c r="B886" s="10">
        <v>6460</v>
      </c>
      <c r="C886" s="60">
        <v>1.6322438000000002E-2</v>
      </c>
      <c r="D886" s="11">
        <v>0.30299999999999999</v>
      </c>
      <c r="E886" s="11">
        <v>48.29</v>
      </c>
      <c r="F886" s="11">
        <v>0</v>
      </c>
      <c r="G886" s="11">
        <v>0</v>
      </c>
      <c r="H886" s="10">
        <v>1</v>
      </c>
      <c r="I886" s="11">
        <f t="shared" si="78"/>
        <v>0</v>
      </c>
      <c r="J886" s="11">
        <f t="shared" si="79"/>
        <v>0</v>
      </c>
      <c r="K886" s="11">
        <v>24.1</v>
      </c>
      <c r="L886" s="10">
        <f t="shared" si="80"/>
        <v>1.9902315908254999E-2</v>
      </c>
      <c r="M886">
        <f t="shared" si="81"/>
        <v>25</v>
      </c>
      <c r="N886">
        <f t="shared" si="82"/>
        <v>0</v>
      </c>
      <c r="O886">
        <f t="shared" si="83"/>
        <v>0</v>
      </c>
    </row>
    <row r="887" spans="1:15">
      <c r="A887" s="10" t="s">
        <v>68</v>
      </c>
      <c r="B887" s="10">
        <v>5300</v>
      </c>
      <c r="C887" s="60">
        <v>6.1754285999999999E-2</v>
      </c>
      <c r="D887" s="11">
        <v>0.5</v>
      </c>
      <c r="E887" s="11">
        <v>48.29</v>
      </c>
      <c r="F887" s="11">
        <v>0.6</v>
      </c>
      <c r="G887" s="11">
        <v>0.13500000000000001</v>
      </c>
      <c r="H887" s="10">
        <v>1</v>
      </c>
      <c r="I887" s="11">
        <f t="shared" si="78"/>
        <v>0.6</v>
      </c>
      <c r="J887" s="11">
        <f t="shared" si="79"/>
        <v>0.13500000000000001</v>
      </c>
      <c r="K887" s="11">
        <v>39.9</v>
      </c>
      <c r="L887" s="10">
        <f t="shared" si="80"/>
        <v>0.1242547696225</v>
      </c>
      <c r="M887">
        <f t="shared" si="81"/>
        <v>153</v>
      </c>
      <c r="N887">
        <f t="shared" si="82"/>
        <v>0</v>
      </c>
      <c r="O887">
        <f t="shared" si="83"/>
        <v>0</v>
      </c>
    </row>
    <row r="888" spans="1:15">
      <c r="A888" s="10" t="s">
        <v>68</v>
      </c>
      <c r="B888" s="10">
        <v>4110</v>
      </c>
      <c r="C888" s="60">
        <v>11.379155588</v>
      </c>
      <c r="D888" s="11">
        <v>0.41299999999999998</v>
      </c>
      <c r="E888" s="11">
        <v>48.29</v>
      </c>
      <c r="F888" s="11">
        <v>0.7</v>
      </c>
      <c r="G888" s="11">
        <v>0.09</v>
      </c>
      <c r="H888" s="10">
        <v>1</v>
      </c>
      <c r="I888" s="11">
        <f t="shared" si="78"/>
        <v>0.7</v>
      </c>
      <c r="J888" s="11">
        <f t="shared" si="79"/>
        <v>0.09</v>
      </c>
      <c r="K888" s="11">
        <v>6068.6</v>
      </c>
      <c r="L888" s="10">
        <f t="shared" si="80"/>
        <v>18.911938486773895</v>
      </c>
      <c r="M888">
        <f t="shared" si="81"/>
        <v>23327</v>
      </c>
      <c r="N888">
        <f t="shared" si="82"/>
        <v>36</v>
      </c>
      <c r="O888">
        <f t="shared" si="83"/>
        <v>4.5999999999999996</v>
      </c>
    </row>
    <row r="889" spans="1:15">
      <c r="A889" s="10" t="s">
        <v>68</v>
      </c>
      <c r="B889" s="10">
        <v>2210</v>
      </c>
      <c r="C889" s="60">
        <v>4.8738392999999998E-2</v>
      </c>
      <c r="D889" s="11">
        <v>0.27700000000000002</v>
      </c>
      <c r="E889" s="11">
        <v>48.29</v>
      </c>
      <c r="F889" s="11">
        <v>1.92</v>
      </c>
      <c r="G889" s="11">
        <v>0.50600000000000001</v>
      </c>
      <c r="H889" s="10">
        <v>1</v>
      </c>
      <c r="I889" s="11">
        <f t="shared" si="78"/>
        <v>1.92</v>
      </c>
      <c r="J889" s="11">
        <f t="shared" si="79"/>
        <v>0.50600000000000001</v>
      </c>
      <c r="K889" s="11">
        <v>17.399999999999999</v>
      </c>
      <c r="L889" s="10">
        <f t="shared" si="80"/>
        <v>5.4328402369807509E-2</v>
      </c>
      <c r="M889">
        <f t="shared" si="81"/>
        <v>67</v>
      </c>
      <c r="N889">
        <f t="shared" si="82"/>
        <v>0</v>
      </c>
      <c r="O889">
        <f t="shared" si="83"/>
        <v>0.1</v>
      </c>
    </row>
    <row r="890" spans="1:15">
      <c r="A890" s="10" t="s">
        <v>68</v>
      </c>
      <c r="B890" s="10">
        <v>6460</v>
      </c>
      <c r="C890" s="60">
        <v>1.0605516559999999</v>
      </c>
      <c r="D890" s="11">
        <v>0.30299999999999999</v>
      </c>
      <c r="E890" s="11">
        <v>48.29</v>
      </c>
      <c r="F890" s="11">
        <v>0</v>
      </c>
      <c r="G890" s="11">
        <v>0</v>
      </c>
      <c r="H890" s="10">
        <v>1</v>
      </c>
      <c r="I890" s="11">
        <f t="shared" si="78"/>
        <v>0</v>
      </c>
      <c r="J890" s="11">
        <f t="shared" si="79"/>
        <v>0</v>
      </c>
      <c r="K890" s="11">
        <v>1268.9000000000001</v>
      </c>
      <c r="L890" s="10">
        <f t="shared" si="80"/>
        <v>1.2931544965730597</v>
      </c>
      <c r="M890">
        <f t="shared" si="81"/>
        <v>1595</v>
      </c>
      <c r="N890">
        <f t="shared" si="82"/>
        <v>0</v>
      </c>
      <c r="O890">
        <f t="shared" si="83"/>
        <v>0</v>
      </c>
    </row>
    <row r="891" spans="1:15">
      <c r="A891" s="10" t="s">
        <v>68</v>
      </c>
      <c r="B891" s="10">
        <v>5300</v>
      </c>
      <c r="C891" s="60">
        <v>2.5905575E-2</v>
      </c>
      <c r="D891" s="11">
        <v>0.5</v>
      </c>
      <c r="E891" s="11">
        <v>48.29</v>
      </c>
      <c r="F891" s="11">
        <v>0.6</v>
      </c>
      <c r="G891" s="11">
        <v>0.13500000000000001</v>
      </c>
      <c r="H891" s="10">
        <v>1</v>
      </c>
      <c r="I891" s="11">
        <f t="shared" si="78"/>
        <v>0.6</v>
      </c>
      <c r="J891" s="11">
        <f t="shared" si="79"/>
        <v>0.13500000000000001</v>
      </c>
      <c r="K891" s="11">
        <v>16.7</v>
      </c>
      <c r="L891" s="10">
        <f t="shared" si="80"/>
        <v>5.2124175697916664E-2</v>
      </c>
      <c r="M891">
        <f t="shared" si="81"/>
        <v>64</v>
      </c>
      <c r="N891">
        <f t="shared" si="82"/>
        <v>0</v>
      </c>
      <c r="O891">
        <f t="shared" si="83"/>
        <v>0</v>
      </c>
    </row>
    <row r="892" spans="1:15">
      <c r="A892" s="10" t="s">
        <v>68</v>
      </c>
      <c r="B892" s="10">
        <v>2110</v>
      </c>
      <c r="C892" s="60">
        <v>0.10913345300000001</v>
      </c>
      <c r="D892" s="11">
        <v>0.40500000000000003</v>
      </c>
      <c r="E892" s="11">
        <v>48.29</v>
      </c>
      <c r="F892" s="11">
        <v>2.7</v>
      </c>
      <c r="G892" s="11">
        <v>0.57599999999999996</v>
      </c>
      <c r="H892" s="10">
        <v>1</v>
      </c>
      <c r="I892" s="11">
        <f t="shared" si="78"/>
        <v>2.7</v>
      </c>
      <c r="J892" s="11">
        <f t="shared" si="79"/>
        <v>0.57599999999999996</v>
      </c>
      <c r="K892" s="11">
        <v>174.5</v>
      </c>
      <c r="L892" s="10">
        <f t="shared" si="80"/>
        <v>0.17786433753123751</v>
      </c>
      <c r="M892">
        <f t="shared" si="81"/>
        <v>219</v>
      </c>
      <c r="N892">
        <f t="shared" si="82"/>
        <v>1</v>
      </c>
      <c r="O892">
        <f t="shared" si="83"/>
        <v>0.3</v>
      </c>
    </row>
    <row r="893" spans="1:15">
      <c r="A893" s="10" t="s">
        <v>68</v>
      </c>
      <c r="B893" s="10">
        <v>4110</v>
      </c>
      <c r="C893" s="60">
        <v>2.5093034580000002</v>
      </c>
      <c r="D893" s="11">
        <v>0.41299999999999998</v>
      </c>
      <c r="E893" s="11">
        <v>48.29</v>
      </c>
      <c r="F893" s="11">
        <v>0.7</v>
      </c>
      <c r="G893" s="11">
        <v>0.09</v>
      </c>
      <c r="H893" s="10">
        <v>1</v>
      </c>
      <c r="I893" s="11">
        <f t="shared" si="78"/>
        <v>0.7</v>
      </c>
      <c r="J893" s="11">
        <f t="shared" si="79"/>
        <v>0.09</v>
      </c>
      <c r="K893" s="11">
        <v>1338.2</v>
      </c>
      <c r="L893" s="10">
        <f t="shared" si="80"/>
        <v>4.170414252213055</v>
      </c>
      <c r="M893">
        <f t="shared" si="81"/>
        <v>5144</v>
      </c>
      <c r="N893">
        <f t="shared" si="82"/>
        <v>8</v>
      </c>
      <c r="O893">
        <f t="shared" si="83"/>
        <v>1</v>
      </c>
    </row>
    <row r="894" spans="1:15">
      <c r="A894" s="10" t="s">
        <v>68</v>
      </c>
      <c r="B894" s="10">
        <v>6210</v>
      </c>
      <c r="C894" s="60">
        <v>1.9404247999999999E-2</v>
      </c>
      <c r="D894" s="11">
        <v>0.30299999999999999</v>
      </c>
      <c r="E894" s="11">
        <v>48.29</v>
      </c>
      <c r="F894" s="11">
        <v>0</v>
      </c>
      <c r="G894" s="11">
        <v>0</v>
      </c>
      <c r="H894" s="10">
        <v>1</v>
      </c>
      <c r="I894" s="11">
        <f t="shared" si="78"/>
        <v>0</v>
      </c>
      <c r="J894" s="11">
        <f t="shared" si="79"/>
        <v>0</v>
      </c>
      <c r="K894" s="11">
        <v>7.6</v>
      </c>
      <c r="L894" s="10">
        <f t="shared" si="80"/>
        <v>2.3660036181979996E-2</v>
      </c>
      <c r="M894">
        <f t="shared" si="81"/>
        <v>29</v>
      </c>
      <c r="N894">
        <f t="shared" si="82"/>
        <v>0</v>
      </c>
      <c r="O894">
        <f t="shared" si="83"/>
        <v>0</v>
      </c>
    </row>
    <row r="895" spans="1:15">
      <c r="A895" s="10" t="s">
        <v>68</v>
      </c>
      <c r="B895" s="10">
        <v>6460</v>
      </c>
      <c r="C895" s="60">
        <v>3.9568653130000002</v>
      </c>
      <c r="D895" s="11">
        <v>0.30299999999999999</v>
      </c>
      <c r="E895" s="11">
        <v>48.29</v>
      </c>
      <c r="F895" s="11">
        <v>0</v>
      </c>
      <c r="G895" s="11">
        <v>0</v>
      </c>
      <c r="H895" s="10">
        <v>1</v>
      </c>
      <c r="I895" s="11">
        <f t="shared" si="78"/>
        <v>0</v>
      </c>
      <c r="J895" s="11">
        <f t="shared" si="79"/>
        <v>0</v>
      </c>
      <c r="K895" s="11">
        <v>1548.2</v>
      </c>
      <c r="L895" s="10">
        <f t="shared" si="80"/>
        <v>4.8246949056104427</v>
      </c>
      <c r="M895">
        <f t="shared" si="81"/>
        <v>5951</v>
      </c>
      <c r="N895">
        <f t="shared" si="82"/>
        <v>0</v>
      </c>
      <c r="O895">
        <f t="shared" si="83"/>
        <v>0</v>
      </c>
    </row>
    <row r="896" spans="1:15">
      <c r="A896" s="10" t="s">
        <v>68</v>
      </c>
      <c r="B896" s="10">
        <v>4340</v>
      </c>
      <c r="C896" s="60">
        <v>1.979103888</v>
      </c>
      <c r="D896" s="11">
        <v>0.41299999999999998</v>
      </c>
      <c r="E896" s="11">
        <v>48.29</v>
      </c>
      <c r="F896" s="11">
        <v>0.7</v>
      </c>
      <c r="G896" s="11">
        <v>0.09</v>
      </c>
      <c r="H896" s="10">
        <v>1</v>
      </c>
      <c r="I896" s="11">
        <f t="shared" si="78"/>
        <v>0.7</v>
      </c>
      <c r="J896" s="11">
        <f t="shared" si="79"/>
        <v>0.09</v>
      </c>
      <c r="K896" s="11">
        <v>3985.3</v>
      </c>
      <c r="L896" s="10">
        <f t="shared" si="80"/>
        <v>3.2892327290314793</v>
      </c>
      <c r="M896">
        <f t="shared" si="81"/>
        <v>4057</v>
      </c>
      <c r="N896">
        <f t="shared" si="82"/>
        <v>6</v>
      </c>
      <c r="O896">
        <f t="shared" si="83"/>
        <v>0.8</v>
      </c>
    </row>
    <row r="897" spans="1:15">
      <c r="A897" s="10" t="s">
        <v>68</v>
      </c>
      <c r="B897" s="10">
        <v>6210</v>
      </c>
      <c r="C897" s="60">
        <v>0.14426731300000001</v>
      </c>
      <c r="D897" s="11">
        <v>0.30299999999999999</v>
      </c>
      <c r="E897" s="11">
        <v>48.29</v>
      </c>
      <c r="F897" s="11">
        <v>0</v>
      </c>
      <c r="G897" s="11">
        <v>0</v>
      </c>
      <c r="H897" s="10">
        <v>1</v>
      </c>
      <c r="I897" s="11">
        <f t="shared" si="78"/>
        <v>0</v>
      </c>
      <c r="J897" s="11">
        <f t="shared" si="79"/>
        <v>0</v>
      </c>
      <c r="K897" s="11">
        <v>60.2</v>
      </c>
      <c r="L897" s="10">
        <f t="shared" si="80"/>
        <v>0.17590838075544249</v>
      </c>
      <c r="M897">
        <f t="shared" si="81"/>
        <v>217</v>
      </c>
      <c r="N897">
        <f t="shared" si="82"/>
        <v>0</v>
      </c>
      <c r="O897">
        <f t="shared" si="83"/>
        <v>0</v>
      </c>
    </row>
    <row r="898" spans="1:15">
      <c r="A898" s="10" t="s">
        <v>68</v>
      </c>
      <c r="B898" s="10">
        <v>1920</v>
      </c>
      <c r="C898" s="60">
        <v>0.258107794</v>
      </c>
      <c r="D898" s="11">
        <v>0.193</v>
      </c>
      <c r="E898" s="11">
        <v>48.29</v>
      </c>
      <c r="F898" s="11">
        <v>1.2</v>
      </c>
      <c r="G898" s="11">
        <v>7.5999999999999998E-2</v>
      </c>
      <c r="H898" s="10">
        <v>1</v>
      </c>
      <c r="I898" s="11">
        <f t="shared" si="78"/>
        <v>1.2</v>
      </c>
      <c r="J898" s="11">
        <f t="shared" si="79"/>
        <v>7.5999999999999998E-2</v>
      </c>
      <c r="K898" s="11">
        <v>64.3</v>
      </c>
      <c r="L898" s="10">
        <f t="shared" si="80"/>
        <v>0.20046307473718164</v>
      </c>
      <c r="M898">
        <f t="shared" si="81"/>
        <v>247</v>
      </c>
      <c r="N898">
        <f t="shared" si="82"/>
        <v>1</v>
      </c>
      <c r="O898">
        <f t="shared" si="83"/>
        <v>0</v>
      </c>
    </row>
    <row r="899" spans="1:15">
      <c r="A899" s="10" t="s">
        <v>68</v>
      </c>
      <c r="B899" s="10">
        <v>4110</v>
      </c>
      <c r="C899" s="60">
        <v>2.6450614780000001</v>
      </c>
      <c r="D899" s="11">
        <v>0.41299999999999998</v>
      </c>
      <c r="E899" s="11">
        <v>48.29</v>
      </c>
      <c r="F899" s="11">
        <v>0.7</v>
      </c>
      <c r="G899" s="11">
        <v>0.09</v>
      </c>
      <c r="H899" s="10">
        <v>1</v>
      </c>
      <c r="I899" s="11">
        <f t="shared" ref="I899:I962" si="84">F899</f>
        <v>0.7</v>
      </c>
      <c r="J899" s="11">
        <f t="shared" ref="J899:J962" si="85">G899</f>
        <v>0.09</v>
      </c>
      <c r="K899" s="11">
        <v>1410.6</v>
      </c>
      <c r="L899" s="10">
        <f t="shared" ref="L899:L962" si="86">E899*D899*C899/12</f>
        <v>4.3960414794243379</v>
      </c>
      <c r="M899">
        <f t="shared" ref="M899:M962" si="87">ROUND(E899*D899*C899*102.79,0)</f>
        <v>5422</v>
      </c>
      <c r="N899">
        <f t="shared" ref="N899:N962" si="88">ROUND(I899*M899*0.002205,0)</f>
        <v>8</v>
      </c>
      <c r="O899">
        <f t="shared" ref="O899:O962" si="89">ROUND(J899*M899*0.002205,1)</f>
        <v>1.1000000000000001</v>
      </c>
    </row>
    <row r="900" spans="1:15">
      <c r="A900" s="10" t="s">
        <v>68</v>
      </c>
      <c r="B900" s="10">
        <v>6460</v>
      </c>
      <c r="C900" s="60">
        <v>8.2672330000000006E-3</v>
      </c>
      <c r="D900" s="11">
        <v>0.30299999999999999</v>
      </c>
      <c r="E900" s="11">
        <v>48.29</v>
      </c>
      <c r="F900" s="11">
        <v>0</v>
      </c>
      <c r="G900" s="11">
        <v>0</v>
      </c>
      <c r="H900" s="10">
        <v>1</v>
      </c>
      <c r="I900" s="11">
        <f t="shared" si="84"/>
        <v>0</v>
      </c>
      <c r="J900" s="11">
        <f t="shared" si="85"/>
        <v>0</v>
      </c>
      <c r="K900" s="11">
        <v>12.2</v>
      </c>
      <c r="L900" s="10">
        <f t="shared" si="86"/>
        <v>1.0080423209642501E-2</v>
      </c>
      <c r="M900">
        <f t="shared" si="87"/>
        <v>12</v>
      </c>
      <c r="N900">
        <f t="shared" si="88"/>
        <v>0</v>
      </c>
      <c r="O900">
        <f t="shared" si="89"/>
        <v>0</v>
      </c>
    </row>
    <row r="901" spans="1:15">
      <c r="A901" s="10" t="s">
        <v>68</v>
      </c>
      <c r="B901" s="10">
        <v>3200</v>
      </c>
      <c r="C901" s="60">
        <v>0.36066678200000002</v>
      </c>
      <c r="D901" s="11">
        <v>0.4</v>
      </c>
      <c r="E901" s="11">
        <v>48.29</v>
      </c>
      <c r="F901" s="11">
        <v>1.2</v>
      </c>
      <c r="G901" s="11">
        <v>6.4000000000000001E-2</v>
      </c>
      <c r="H901" s="10">
        <v>1</v>
      </c>
      <c r="I901" s="11">
        <f t="shared" si="84"/>
        <v>1.2</v>
      </c>
      <c r="J901" s="11">
        <f t="shared" si="85"/>
        <v>6.4000000000000001E-2</v>
      </c>
      <c r="K901" s="11">
        <v>703.4</v>
      </c>
      <c r="L901" s="10">
        <f t="shared" si="86"/>
        <v>0.58055329675933343</v>
      </c>
      <c r="M901">
        <f t="shared" si="87"/>
        <v>716</v>
      </c>
      <c r="N901">
        <f t="shared" si="88"/>
        <v>2</v>
      </c>
      <c r="O901">
        <f t="shared" si="89"/>
        <v>0.1</v>
      </c>
    </row>
    <row r="902" spans="1:15">
      <c r="A902" s="10" t="s">
        <v>68</v>
      </c>
      <c r="B902" s="10">
        <v>1610</v>
      </c>
      <c r="C902" s="60">
        <v>0.130565919</v>
      </c>
      <c r="D902" s="11">
        <v>0.30399999999999999</v>
      </c>
      <c r="E902" s="11">
        <v>48.29</v>
      </c>
      <c r="F902" s="11">
        <v>1.18</v>
      </c>
      <c r="G902" s="11">
        <v>0.15</v>
      </c>
      <c r="H902" s="10">
        <v>1</v>
      </c>
      <c r="I902" s="11">
        <f t="shared" si="84"/>
        <v>1.18</v>
      </c>
      <c r="J902" s="11">
        <f t="shared" si="85"/>
        <v>0.15</v>
      </c>
      <c r="K902" s="11">
        <v>156.69999999999999</v>
      </c>
      <c r="L902" s="10">
        <f t="shared" si="86"/>
        <v>0.15972738178891999</v>
      </c>
      <c r="M902">
        <f t="shared" si="87"/>
        <v>197</v>
      </c>
      <c r="N902">
        <f t="shared" si="88"/>
        <v>1</v>
      </c>
      <c r="O902">
        <f t="shared" si="89"/>
        <v>0.1</v>
      </c>
    </row>
    <row r="903" spans="1:15">
      <c r="A903" s="10" t="s">
        <v>68</v>
      </c>
      <c r="B903" s="10">
        <v>1610</v>
      </c>
      <c r="C903" s="60">
        <v>1.1827549999999999E-2</v>
      </c>
      <c r="D903" s="11">
        <v>0.30399999999999999</v>
      </c>
      <c r="E903" s="11">
        <v>48.29</v>
      </c>
      <c r="F903" s="11">
        <v>1.18</v>
      </c>
      <c r="G903" s="11">
        <v>0.15</v>
      </c>
      <c r="H903" s="10">
        <v>1</v>
      </c>
      <c r="I903" s="11">
        <f t="shared" si="84"/>
        <v>1.18</v>
      </c>
      <c r="J903" s="11">
        <f t="shared" si="85"/>
        <v>0.15</v>
      </c>
      <c r="K903" s="11">
        <v>14.2</v>
      </c>
      <c r="L903" s="10">
        <f t="shared" si="86"/>
        <v>1.446919386733333E-2</v>
      </c>
      <c r="M903">
        <f t="shared" si="87"/>
        <v>18</v>
      </c>
      <c r="N903">
        <f t="shared" si="88"/>
        <v>0</v>
      </c>
      <c r="O903">
        <f t="shared" si="89"/>
        <v>0</v>
      </c>
    </row>
    <row r="904" spans="1:15">
      <c r="A904" s="10" t="s">
        <v>68</v>
      </c>
      <c r="B904" s="10">
        <v>4110</v>
      </c>
      <c r="C904" s="60">
        <v>0.116496347</v>
      </c>
      <c r="D904" s="11">
        <v>0.41299999999999998</v>
      </c>
      <c r="E904" s="11">
        <v>48.29</v>
      </c>
      <c r="F904" s="11">
        <v>0.7</v>
      </c>
      <c r="G904" s="11">
        <v>0.09</v>
      </c>
      <c r="H904" s="10">
        <v>1</v>
      </c>
      <c r="I904" s="11">
        <f t="shared" si="84"/>
        <v>0.7</v>
      </c>
      <c r="J904" s="11">
        <f t="shared" si="85"/>
        <v>0.09</v>
      </c>
      <c r="K904" s="11">
        <v>62.1</v>
      </c>
      <c r="L904" s="10">
        <f t="shared" si="86"/>
        <v>0.19361469586734914</v>
      </c>
      <c r="M904">
        <f t="shared" si="87"/>
        <v>239</v>
      </c>
      <c r="N904">
        <f t="shared" si="88"/>
        <v>0</v>
      </c>
      <c r="O904">
        <f t="shared" si="89"/>
        <v>0</v>
      </c>
    </row>
    <row r="905" spans="1:15">
      <c r="A905" s="10" t="s">
        <v>68</v>
      </c>
      <c r="B905" s="10">
        <v>1100</v>
      </c>
      <c r="C905" s="60">
        <v>8.7391575999999999E-2</v>
      </c>
      <c r="D905" s="11">
        <v>0.34200000000000003</v>
      </c>
      <c r="E905" s="11">
        <v>48.29</v>
      </c>
      <c r="F905" s="11">
        <v>1.85</v>
      </c>
      <c r="G905" s="11">
        <v>0.22</v>
      </c>
      <c r="H905" s="10">
        <v>1</v>
      </c>
      <c r="I905" s="11">
        <f t="shared" si="84"/>
        <v>1.85</v>
      </c>
      <c r="J905" s="11">
        <f t="shared" si="85"/>
        <v>0.22</v>
      </c>
      <c r="K905" s="11">
        <v>38.6</v>
      </c>
      <c r="L905" s="10">
        <f t="shared" si="86"/>
        <v>0.12027396734364</v>
      </c>
      <c r="M905">
        <f t="shared" si="87"/>
        <v>148</v>
      </c>
      <c r="N905">
        <f t="shared" si="88"/>
        <v>1</v>
      </c>
      <c r="O905">
        <f t="shared" si="89"/>
        <v>0.1</v>
      </c>
    </row>
    <row r="906" spans="1:15">
      <c r="A906" s="10" t="s">
        <v>68</v>
      </c>
      <c r="B906" s="10">
        <v>5300</v>
      </c>
      <c r="C906" s="60">
        <v>9.2956960000000009E-3</v>
      </c>
      <c r="D906" s="11">
        <v>0.5</v>
      </c>
      <c r="E906" s="11">
        <v>48.29</v>
      </c>
      <c r="F906" s="11">
        <v>0.6</v>
      </c>
      <c r="G906" s="11">
        <v>0.13500000000000001</v>
      </c>
      <c r="H906" s="10">
        <v>1</v>
      </c>
      <c r="I906" s="11">
        <f t="shared" si="84"/>
        <v>0.6</v>
      </c>
      <c r="J906" s="11">
        <f t="shared" si="85"/>
        <v>0.13500000000000001</v>
      </c>
      <c r="K906" s="11">
        <v>6</v>
      </c>
      <c r="L906" s="10">
        <f t="shared" si="86"/>
        <v>1.8703714993333335E-2</v>
      </c>
      <c r="M906">
        <f t="shared" si="87"/>
        <v>23</v>
      </c>
      <c r="N906">
        <f t="shared" si="88"/>
        <v>0</v>
      </c>
      <c r="O906">
        <f t="shared" si="89"/>
        <v>0</v>
      </c>
    </row>
    <row r="907" spans="1:15">
      <c r="A907" s="10" t="s">
        <v>68</v>
      </c>
      <c r="B907" s="10">
        <v>1100</v>
      </c>
      <c r="C907" s="60">
        <v>5.7863010999999999E-2</v>
      </c>
      <c r="D907" s="11">
        <v>0.34200000000000003</v>
      </c>
      <c r="E907" s="11">
        <v>48.29</v>
      </c>
      <c r="F907" s="11">
        <v>1.85</v>
      </c>
      <c r="G907" s="11">
        <v>0.22</v>
      </c>
      <c r="H907" s="10">
        <v>1</v>
      </c>
      <c r="I907" s="11">
        <f t="shared" si="84"/>
        <v>1.85</v>
      </c>
      <c r="J907" s="11">
        <f t="shared" si="85"/>
        <v>0.22</v>
      </c>
      <c r="K907" s="11">
        <v>25.6</v>
      </c>
      <c r="L907" s="10">
        <f t="shared" si="86"/>
        <v>7.9634836833915007E-2</v>
      </c>
      <c r="M907">
        <f t="shared" si="87"/>
        <v>98</v>
      </c>
      <c r="N907">
        <f t="shared" si="88"/>
        <v>0</v>
      </c>
      <c r="O907">
        <f t="shared" si="89"/>
        <v>0</v>
      </c>
    </row>
    <row r="908" spans="1:15">
      <c r="A908" s="10" t="s">
        <v>68</v>
      </c>
      <c r="B908" s="10">
        <v>1100</v>
      </c>
      <c r="C908" s="60">
        <v>1.5019865E-2</v>
      </c>
      <c r="D908" s="11">
        <v>0.34200000000000003</v>
      </c>
      <c r="E908" s="11">
        <v>48.29</v>
      </c>
      <c r="F908" s="11">
        <v>1.85</v>
      </c>
      <c r="G908" s="11">
        <v>0.22</v>
      </c>
      <c r="H908" s="10">
        <v>1</v>
      </c>
      <c r="I908" s="11">
        <f t="shared" si="84"/>
        <v>1.85</v>
      </c>
      <c r="J908" s="11">
        <f t="shared" si="85"/>
        <v>0.22</v>
      </c>
      <c r="K908" s="11">
        <v>6.6</v>
      </c>
      <c r="L908" s="10">
        <f t="shared" si="86"/>
        <v>2.0671314504225002E-2</v>
      </c>
      <c r="M908">
        <f t="shared" si="87"/>
        <v>25</v>
      </c>
      <c r="N908">
        <f t="shared" si="88"/>
        <v>0</v>
      </c>
      <c r="O908">
        <f t="shared" si="89"/>
        <v>0</v>
      </c>
    </row>
    <row r="909" spans="1:15">
      <c r="A909" s="10" t="s">
        <v>68</v>
      </c>
      <c r="B909" s="10">
        <v>1100</v>
      </c>
      <c r="C909" s="60">
        <v>3.2230955999999998E-2</v>
      </c>
      <c r="D909" s="11">
        <v>0.34200000000000003</v>
      </c>
      <c r="E909" s="11">
        <v>48.29</v>
      </c>
      <c r="F909" s="11">
        <v>1.85</v>
      </c>
      <c r="G909" s="11">
        <v>0.22</v>
      </c>
      <c r="H909" s="10">
        <v>1</v>
      </c>
      <c r="I909" s="11">
        <f t="shared" si="84"/>
        <v>1.85</v>
      </c>
      <c r="J909" s="11">
        <f t="shared" si="85"/>
        <v>0.22</v>
      </c>
      <c r="K909" s="11">
        <v>14.2</v>
      </c>
      <c r="L909" s="10">
        <f t="shared" si="86"/>
        <v>4.4358336659339997E-2</v>
      </c>
      <c r="M909">
        <f t="shared" si="87"/>
        <v>55</v>
      </c>
      <c r="N909">
        <f t="shared" si="88"/>
        <v>0</v>
      </c>
      <c r="O909">
        <f t="shared" si="89"/>
        <v>0</v>
      </c>
    </row>
    <row r="910" spans="1:15">
      <c r="A910" s="10" t="s">
        <v>68</v>
      </c>
      <c r="B910" s="10">
        <v>1100</v>
      </c>
      <c r="C910" s="60">
        <v>0.20404283100000001</v>
      </c>
      <c r="D910" s="11">
        <v>0.34200000000000003</v>
      </c>
      <c r="E910" s="11">
        <v>48.29</v>
      </c>
      <c r="F910" s="11">
        <v>1.85</v>
      </c>
      <c r="G910" s="11">
        <v>0.22</v>
      </c>
      <c r="H910" s="10">
        <v>1</v>
      </c>
      <c r="I910" s="11">
        <f t="shared" si="84"/>
        <v>1.85</v>
      </c>
      <c r="J910" s="11">
        <f t="shared" si="85"/>
        <v>0.22</v>
      </c>
      <c r="K910" s="11">
        <v>90.1</v>
      </c>
      <c r="L910" s="10">
        <f t="shared" si="86"/>
        <v>0.28081700680621502</v>
      </c>
      <c r="M910">
        <f t="shared" si="87"/>
        <v>346</v>
      </c>
      <c r="N910">
        <f t="shared" si="88"/>
        <v>1</v>
      </c>
      <c r="O910">
        <f t="shared" si="89"/>
        <v>0.2</v>
      </c>
    </row>
    <row r="911" spans="1:15">
      <c r="A911" s="10" t="s">
        <v>68</v>
      </c>
      <c r="B911" s="10">
        <v>2210</v>
      </c>
      <c r="C911" s="60">
        <v>2.177571E-2</v>
      </c>
      <c r="D911" s="11">
        <v>0.26800000000000002</v>
      </c>
      <c r="E911" s="11">
        <v>48.29</v>
      </c>
      <c r="F911" s="11">
        <v>1.92</v>
      </c>
      <c r="G911" s="11">
        <v>0.50600000000000001</v>
      </c>
      <c r="H911" s="10">
        <v>1</v>
      </c>
      <c r="I911" s="11">
        <f t="shared" si="84"/>
        <v>1.92</v>
      </c>
      <c r="J911" s="11">
        <f t="shared" si="85"/>
        <v>0.50600000000000001</v>
      </c>
      <c r="K911" s="11">
        <v>7.5</v>
      </c>
      <c r="L911" s="10">
        <f t="shared" si="86"/>
        <v>2.3484595135100001E-2</v>
      </c>
      <c r="M911">
        <f t="shared" si="87"/>
        <v>29</v>
      </c>
      <c r="N911">
        <f t="shared" si="88"/>
        <v>0</v>
      </c>
      <c r="O911">
        <f t="shared" si="89"/>
        <v>0</v>
      </c>
    </row>
    <row r="912" spans="1:15">
      <c r="A912" s="10" t="s">
        <v>68</v>
      </c>
      <c r="B912" s="10">
        <v>5300</v>
      </c>
      <c r="C912" s="60">
        <v>1.2596817999999999E-2</v>
      </c>
      <c r="D912" s="11">
        <v>0.5</v>
      </c>
      <c r="E912" s="11">
        <v>48.29</v>
      </c>
      <c r="F912" s="11">
        <v>0.6</v>
      </c>
      <c r="G912" s="11">
        <v>0.13500000000000001</v>
      </c>
      <c r="H912" s="10">
        <v>1</v>
      </c>
      <c r="I912" s="11">
        <f t="shared" si="84"/>
        <v>0.6</v>
      </c>
      <c r="J912" s="11">
        <f t="shared" si="85"/>
        <v>0.13500000000000001</v>
      </c>
      <c r="K912" s="11">
        <v>8.1</v>
      </c>
      <c r="L912" s="10">
        <f t="shared" si="86"/>
        <v>2.5345847550833332E-2</v>
      </c>
      <c r="M912">
        <f t="shared" si="87"/>
        <v>31</v>
      </c>
      <c r="N912">
        <f t="shared" si="88"/>
        <v>0</v>
      </c>
      <c r="O912">
        <f t="shared" si="89"/>
        <v>0</v>
      </c>
    </row>
    <row r="913" spans="1:15">
      <c r="A913" s="10" t="s">
        <v>68</v>
      </c>
      <c r="B913" s="10">
        <v>5300</v>
      </c>
      <c r="C913" s="60">
        <v>0.37932880400000002</v>
      </c>
      <c r="D913" s="11">
        <v>0.5</v>
      </c>
      <c r="E913" s="11">
        <v>48.29</v>
      </c>
      <c r="F913" s="11">
        <v>0.6</v>
      </c>
      <c r="G913" s="11">
        <v>0.13500000000000001</v>
      </c>
      <c r="H913" s="10">
        <v>1</v>
      </c>
      <c r="I913" s="11">
        <f t="shared" si="84"/>
        <v>0.6</v>
      </c>
      <c r="J913" s="11">
        <f t="shared" si="85"/>
        <v>0.13500000000000001</v>
      </c>
      <c r="K913" s="11">
        <v>244.9</v>
      </c>
      <c r="L913" s="10">
        <f t="shared" si="86"/>
        <v>0.76324116438166667</v>
      </c>
      <c r="M913">
        <f t="shared" si="87"/>
        <v>941</v>
      </c>
      <c r="N913">
        <f t="shared" si="88"/>
        <v>1</v>
      </c>
      <c r="O913">
        <f t="shared" si="89"/>
        <v>0.3</v>
      </c>
    </row>
    <row r="914" spans="1:15">
      <c r="A914" s="10" t="s">
        <v>68</v>
      </c>
      <c r="B914" s="10">
        <v>5300</v>
      </c>
      <c r="C914" s="60">
        <v>7.7267702999999993E-2</v>
      </c>
      <c r="D914" s="11">
        <v>0.5</v>
      </c>
      <c r="E914" s="11">
        <v>48.29</v>
      </c>
      <c r="F914" s="11">
        <v>0.6</v>
      </c>
      <c r="G914" s="11">
        <v>0.13500000000000001</v>
      </c>
      <c r="H914" s="10">
        <v>1</v>
      </c>
      <c r="I914" s="11">
        <f t="shared" si="84"/>
        <v>0.6</v>
      </c>
      <c r="J914" s="11">
        <f t="shared" si="85"/>
        <v>0.13500000000000001</v>
      </c>
      <c r="K914" s="11">
        <v>49.9</v>
      </c>
      <c r="L914" s="10">
        <f t="shared" si="86"/>
        <v>0.15546905741124997</v>
      </c>
      <c r="M914">
        <f t="shared" si="87"/>
        <v>192</v>
      </c>
      <c r="N914">
        <f t="shared" si="88"/>
        <v>0</v>
      </c>
      <c r="O914">
        <f t="shared" si="89"/>
        <v>0.1</v>
      </c>
    </row>
    <row r="915" spans="1:15">
      <c r="A915" s="10" t="s">
        <v>68</v>
      </c>
      <c r="B915" s="10">
        <v>5300</v>
      </c>
      <c r="C915" s="60">
        <v>7.6183453999999998E-2</v>
      </c>
      <c r="D915" s="11">
        <v>0.5</v>
      </c>
      <c r="E915" s="11">
        <v>48.29</v>
      </c>
      <c r="F915" s="11">
        <v>0.6</v>
      </c>
      <c r="G915" s="11">
        <v>0.13500000000000001</v>
      </c>
      <c r="H915" s="10">
        <v>1</v>
      </c>
      <c r="I915" s="11">
        <f t="shared" si="84"/>
        <v>0.6</v>
      </c>
      <c r="J915" s="11">
        <f t="shared" si="85"/>
        <v>0.13500000000000001</v>
      </c>
      <c r="K915" s="11">
        <v>49.2</v>
      </c>
      <c r="L915" s="10">
        <f t="shared" si="86"/>
        <v>0.15328745806916666</v>
      </c>
      <c r="M915">
        <f t="shared" si="87"/>
        <v>189</v>
      </c>
      <c r="N915">
        <f t="shared" si="88"/>
        <v>0</v>
      </c>
      <c r="O915">
        <f t="shared" si="89"/>
        <v>0.1</v>
      </c>
    </row>
    <row r="916" spans="1:15">
      <c r="A916" s="10" t="s">
        <v>68</v>
      </c>
      <c r="B916" s="10">
        <v>2110</v>
      </c>
      <c r="C916" s="60">
        <v>4.5189707000000003E-2</v>
      </c>
      <c r="D916" s="11">
        <v>0.40500000000000003</v>
      </c>
      <c r="E916" s="11">
        <v>48.29</v>
      </c>
      <c r="F916" s="11">
        <v>2.7</v>
      </c>
      <c r="G916" s="11">
        <v>0.57599999999999996</v>
      </c>
      <c r="H916" s="10">
        <v>1</v>
      </c>
      <c r="I916" s="11">
        <f t="shared" si="84"/>
        <v>2.7</v>
      </c>
      <c r="J916" s="11">
        <f t="shared" si="85"/>
        <v>0.57599999999999996</v>
      </c>
      <c r="K916" s="11">
        <v>72.3</v>
      </c>
      <c r="L916" s="10">
        <f t="shared" si="86"/>
        <v>7.3649619597262503E-2</v>
      </c>
      <c r="M916">
        <f t="shared" si="87"/>
        <v>91</v>
      </c>
      <c r="N916">
        <f t="shared" si="88"/>
        <v>1</v>
      </c>
      <c r="O916">
        <f t="shared" si="89"/>
        <v>0.1</v>
      </c>
    </row>
    <row r="917" spans="1:15">
      <c r="A917" s="10" t="s">
        <v>68</v>
      </c>
      <c r="B917" s="10">
        <v>2210</v>
      </c>
      <c r="C917" s="60">
        <v>8.9641749999999996E-3</v>
      </c>
      <c r="D917" s="11">
        <v>0.27700000000000002</v>
      </c>
      <c r="E917" s="11">
        <v>48.29</v>
      </c>
      <c r="F917" s="11">
        <v>1.92</v>
      </c>
      <c r="G917" s="11">
        <v>0.50600000000000001</v>
      </c>
      <c r="H917" s="10">
        <v>1</v>
      </c>
      <c r="I917" s="11">
        <f t="shared" si="84"/>
        <v>1.92</v>
      </c>
      <c r="J917" s="11">
        <f t="shared" si="85"/>
        <v>0.50600000000000001</v>
      </c>
      <c r="K917" s="11">
        <v>3.2</v>
      </c>
      <c r="L917" s="10">
        <f t="shared" si="86"/>
        <v>9.9923135814791678E-3</v>
      </c>
      <c r="M917">
        <f t="shared" si="87"/>
        <v>12</v>
      </c>
      <c r="N917">
        <f t="shared" si="88"/>
        <v>0</v>
      </c>
      <c r="O917">
        <f t="shared" si="89"/>
        <v>0</v>
      </c>
    </row>
    <row r="918" spans="1:15">
      <c r="A918" s="10" t="s">
        <v>68</v>
      </c>
      <c r="B918" s="10">
        <v>4110</v>
      </c>
      <c r="C918" s="60">
        <v>0.112134056</v>
      </c>
      <c r="D918" s="11">
        <v>0.41299999999999998</v>
      </c>
      <c r="E918" s="11">
        <v>48.29</v>
      </c>
      <c r="F918" s="11">
        <v>0.7</v>
      </c>
      <c r="G918" s="11">
        <v>0.09</v>
      </c>
      <c r="H918" s="10">
        <v>1</v>
      </c>
      <c r="I918" s="11">
        <f t="shared" si="84"/>
        <v>0.7</v>
      </c>
      <c r="J918" s="11">
        <f t="shared" si="85"/>
        <v>0.09</v>
      </c>
      <c r="K918" s="11">
        <v>59.8</v>
      </c>
      <c r="L918" s="10">
        <f t="shared" si="86"/>
        <v>0.18636465183592663</v>
      </c>
      <c r="M918">
        <f t="shared" si="87"/>
        <v>230</v>
      </c>
      <c r="N918">
        <f t="shared" si="88"/>
        <v>0</v>
      </c>
      <c r="O918">
        <f t="shared" si="89"/>
        <v>0</v>
      </c>
    </row>
    <row r="919" spans="1:15">
      <c r="A919" s="10" t="s">
        <v>68</v>
      </c>
      <c r="B919" s="10">
        <v>3200</v>
      </c>
      <c r="C919" s="60">
        <v>1.1972774E-2</v>
      </c>
      <c r="D919" s="11">
        <v>0.4</v>
      </c>
      <c r="E919" s="11">
        <v>48.29</v>
      </c>
      <c r="F919" s="11">
        <v>1.2</v>
      </c>
      <c r="G919" s="11">
        <v>6.4000000000000001E-2</v>
      </c>
      <c r="H919" s="10">
        <v>1</v>
      </c>
      <c r="I919" s="11">
        <f t="shared" si="84"/>
        <v>1.2</v>
      </c>
      <c r="J919" s="11">
        <f t="shared" si="85"/>
        <v>6.4000000000000001E-2</v>
      </c>
      <c r="K919" s="11">
        <v>659.4</v>
      </c>
      <c r="L919" s="10">
        <f t="shared" si="86"/>
        <v>1.9272175215333337E-2</v>
      </c>
      <c r="M919">
        <f t="shared" si="87"/>
        <v>24</v>
      </c>
      <c r="N919">
        <f t="shared" si="88"/>
        <v>0</v>
      </c>
      <c r="O919">
        <f t="shared" si="89"/>
        <v>0</v>
      </c>
    </row>
    <row r="920" spans="1:15">
      <c r="A920" s="10" t="s">
        <v>68</v>
      </c>
      <c r="B920" s="10">
        <v>3200</v>
      </c>
      <c r="C920" s="60">
        <v>1.4264866430000001</v>
      </c>
      <c r="D920" s="11">
        <v>0.4</v>
      </c>
      <c r="E920" s="11">
        <v>48.29</v>
      </c>
      <c r="F920" s="11">
        <v>1.2</v>
      </c>
      <c r="G920" s="11">
        <v>6.4000000000000001E-2</v>
      </c>
      <c r="H920" s="10">
        <v>1</v>
      </c>
      <c r="I920" s="11">
        <f t="shared" si="84"/>
        <v>1.2</v>
      </c>
      <c r="J920" s="11">
        <f t="shared" si="85"/>
        <v>6.4000000000000001E-2</v>
      </c>
      <c r="K920" s="11">
        <v>2782.1</v>
      </c>
      <c r="L920" s="10">
        <f t="shared" si="86"/>
        <v>2.2961679996823334</v>
      </c>
      <c r="M920">
        <f t="shared" si="87"/>
        <v>2832</v>
      </c>
      <c r="N920">
        <f t="shared" si="88"/>
        <v>7</v>
      </c>
      <c r="O920">
        <f t="shared" si="89"/>
        <v>0.4</v>
      </c>
    </row>
    <row r="921" spans="1:15">
      <c r="A921" s="10" t="s">
        <v>68</v>
      </c>
      <c r="B921" s="10">
        <v>2210</v>
      </c>
      <c r="C921" s="60">
        <v>1.1900761360000001</v>
      </c>
      <c r="D921" s="11">
        <v>0.30199999999999999</v>
      </c>
      <c r="E921" s="11">
        <v>48.29</v>
      </c>
      <c r="F921" s="11">
        <v>1.92</v>
      </c>
      <c r="G921" s="11">
        <v>0.50600000000000001</v>
      </c>
      <c r="H921" s="10">
        <v>1</v>
      </c>
      <c r="I921" s="11">
        <f t="shared" si="84"/>
        <v>1.92</v>
      </c>
      <c r="J921" s="11">
        <f t="shared" si="85"/>
        <v>0.50600000000000001</v>
      </c>
      <c r="K921" s="11">
        <v>1419.2</v>
      </c>
      <c r="L921" s="10">
        <f t="shared" si="86"/>
        <v>1.4462975446205732</v>
      </c>
      <c r="M921">
        <f t="shared" si="87"/>
        <v>1784</v>
      </c>
      <c r="N921">
        <f t="shared" si="88"/>
        <v>8</v>
      </c>
      <c r="O921">
        <f t="shared" si="89"/>
        <v>2</v>
      </c>
    </row>
    <row r="922" spans="1:15">
      <c r="A922" s="10" t="s">
        <v>68</v>
      </c>
      <c r="B922" s="10">
        <v>4110</v>
      </c>
      <c r="C922" s="60">
        <v>8.2467829000000006E-2</v>
      </c>
      <c r="D922" s="11">
        <v>0.41299999999999998</v>
      </c>
      <c r="E922" s="11">
        <v>48.29</v>
      </c>
      <c r="F922" s="11">
        <v>0.7</v>
      </c>
      <c r="G922" s="11">
        <v>0.09</v>
      </c>
      <c r="H922" s="10">
        <v>1</v>
      </c>
      <c r="I922" s="11">
        <f t="shared" si="84"/>
        <v>0.7</v>
      </c>
      <c r="J922" s="11">
        <f t="shared" si="85"/>
        <v>0.09</v>
      </c>
      <c r="K922" s="11">
        <v>44</v>
      </c>
      <c r="L922" s="10">
        <f t="shared" si="86"/>
        <v>0.13705995116461081</v>
      </c>
      <c r="M922">
        <f t="shared" si="87"/>
        <v>169</v>
      </c>
      <c r="N922">
        <f t="shared" si="88"/>
        <v>0</v>
      </c>
      <c r="O922">
        <f t="shared" si="89"/>
        <v>0</v>
      </c>
    </row>
    <row r="923" spans="1:15">
      <c r="A923" s="10" t="s">
        <v>68</v>
      </c>
      <c r="B923" s="10">
        <v>4130</v>
      </c>
      <c r="C923" s="60">
        <v>4.8998650999999997E-2</v>
      </c>
      <c r="D923" s="11">
        <v>0.41299999999999998</v>
      </c>
      <c r="E923" s="11">
        <v>48.29</v>
      </c>
      <c r="F923" s="11">
        <v>0.7</v>
      </c>
      <c r="G923" s="11">
        <v>0.09</v>
      </c>
      <c r="H923" s="10">
        <v>1</v>
      </c>
      <c r="I923" s="11">
        <f t="shared" si="84"/>
        <v>0.7</v>
      </c>
      <c r="J923" s="11">
        <f t="shared" si="85"/>
        <v>0.09</v>
      </c>
      <c r="K923" s="11">
        <v>26.1</v>
      </c>
      <c r="L923" s="10">
        <f t="shared" si="86"/>
        <v>8.143481882118915E-2</v>
      </c>
      <c r="M923">
        <f t="shared" si="87"/>
        <v>100</v>
      </c>
      <c r="N923">
        <f t="shared" si="88"/>
        <v>0</v>
      </c>
      <c r="O923">
        <f t="shared" si="89"/>
        <v>0</v>
      </c>
    </row>
    <row r="924" spans="1:15">
      <c r="A924" s="10" t="s">
        <v>68</v>
      </c>
      <c r="B924" s="10">
        <v>4110</v>
      </c>
      <c r="C924" s="60">
        <v>1.3045727E-2</v>
      </c>
      <c r="D924" s="11">
        <v>0.41299999999999998</v>
      </c>
      <c r="E924" s="11">
        <v>48.29</v>
      </c>
      <c r="F924" s="11">
        <v>0.7</v>
      </c>
      <c r="G924" s="11">
        <v>0.09</v>
      </c>
      <c r="H924" s="10">
        <v>1</v>
      </c>
      <c r="I924" s="11">
        <f t="shared" si="84"/>
        <v>0.7</v>
      </c>
      <c r="J924" s="11">
        <f t="shared" si="85"/>
        <v>0.09</v>
      </c>
      <c r="K924" s="11">
        <v>7</v>
      </c>
      <c r="L924" s="10">
        <f t="shared" si="86"/>
        <v>2.1681748230899162E-2</v>
      </c>
      <c r="M924">
        <f t="shared" si="87"/>
        <v>27</v>
      </c>
      <c r="N924">
        <f t="shared" si="88"/>
        <v>0</v>
      </c>
      <c r="O924">
        <f t="shared" si="89"/>
        <v>0</v>
      </c>
    </row>
    <row r="925" spans="1:15">
      <c r="A925" s="10" t="s">
        <v>68</v>
      </c>
      <c r="B925" s="10">
        <v>4110</v>
      </c>
      <c r="C925" s="60">
        <v>6.0553443999999998E-2</v>
      </c>
      <c r="D925" s="11">
        <v>0.41299999999999998</v>
      </c>
      <c r="E925" s="11">
        <v>48.29</v>
      </c>
      <c r="F925" s="11">
        <v>0.7</v>
      </c>
      <c r="G925" s="11">
        <v>0.09</v>
      </c>
      <c r="H925" s="10">
        <v>1</v>
      </c>
      <c r="I925" s="11">
        <f t="shared" si="84"/>
        <v>0.7</v>
      </c>
      <c r="J925" s="11">
        <f t="shared" si="85"/>
        <v>0.09</v>
      </c>
      <c r="K925" s="11">
        <v>32.299999999999997</v>
      </c>
      <c r="L925" s="10">
        <f t="shared" si="86"/>
        <v>0.10063866332032333</v>
      </c>
      <c r="M925">
        <f t="shared" si="87"/>
        <v>124</v>
      </c>
      <c r="N925">
        <f t="shared" si="88"/>
        <v>0</v>
      </c>
      <c r="O925">
        <f t="shared" si="89"/>
        <v>0</v>
      </c>
    </row>
    <row r="926" spans="1:15">
      <c r="A926" s="10" t="s">
        <v>68</v>
      </c>
      <c r="B926" s="10">
        <v>4340</v>
      </c>
      <c r="C926" s="60">
        <v>0.21874055000000001</v>
      </c>
      <c r="D926" s="11">
        <v>0.309</v>
      </c>
      <c r="E926" s="11">
        <v>48.29</v>
      </c>
      <c r="F926" s="11">
        <v>0.7</v>
      </c>
      <c r="G926" s="11">
        <v>0.09</v>
      </c>
      <c r="H926" s="10">
        <v>1</v>
      </c>
      <c r="I926" s="11">
        <f t="shared" si="84"/>
        <v>0.7</v>
      </c>
      <c r="J926" s="11">
        <f t="shared" si="85"/>
        <v>0.09</v>
      </c>
      <c r="K926" s="11">
        <v>329.6</v>
      </c>
      <c r="L926" s="10">
        <f t="shared" si="86"/>
        <v>0.27199676485712498</v>
      </c>
      <c r="M926">
        <f t="shared" si="87"/>
        <v>336</v>
      </c>
      <c r="N926">
        <f t="shared" si="88"/>
        <v>1</v>
      </c>
      <c r="O926">
        <f t="shared" si="89"/>
        <v>0.1</v>
      </c>
    </row>
    <row r="927" spans="1:15">
      <c r="A927" s="10" t="s">
        <v>68</v>
      </c>
      <c r="B927" s="10">
        <v>4110</v>
      </c>
      <c r="C927" s="60">
        <v>3.4826950000000002E-2</v>
      </c>
      <c r="D927" s="11">
        <v>0.41299999999999998</v>
      </c>
      <c r="E927" s="11">
        <v>48.29</v>
      </c>
      <c r="F927" s="11">
        <v>0.7</v>
      </c>
      <c r="G927" s="11">
        <v>0.09</v>
      </c>
      <c r="H927" s="10">
        <v>1</v>
      </c>
      <c r="I927" s="11">
        <f t="shared" si="84"/>
        <v>0.7</v>
      </c>
      <c r="J927" s="11">
        <f t="shared" si="85"/>
        <v>0.09</v>
      </c>
      <c r="K927" s="11">
        <v>18.600000000000001</v>
      </c>
      <c r="L927" s="10">
        <f t="shared" si="86"/>
        <v>5.7881723383458324E-2</v>
      </c>
      <c r="M927">
        <f t="shared" si="87"/>
        <v>71</v>
      </c>
      <c r="N927">
        <f t="shared" si="88"/>
        <v>0</v>
      </c>
      <c r="O927">
        <f t="shared" si="89"/>
        <v>0</v>
      </c>
    </row>
    <row r="928" spans="1:15">
      <c r="A928" s="10" t="s">
        <v>68</v>
      </c>
      <c r="B928" s="10">
        <v>4110</v>
      </c>
      <c r="C928" s="60">
        <v>1.1199862999999999E-2</v>
      </c>
      <c r="D928" s="11">
        <v>0.41299999999999998</v>
      </c>
      <c r="E928" s="11">
        <v>48.29</v>
      </c>
      <c r="F928" s="11">
        <v>0.7</v>
      </c>
      <c r="G928" s="11">
        <v>0.09</v>
      </c>
      <c r="H928" s="10">
        <v>1</v>
      </c>
      <c r="I928" s="11">
        <f t="shared" si="84"/>
        <v>0.7</v>
      </c>
      <c r="J928" s="11">
        <f t="shared" si="85"/>
        <v>0.09</v>
      </c>
      <c r="K928" s="11">
        <v>6</v>
      </c>
      <c r="L928" s="10">
        <f t="shared" si="86"/>
        <v>1.8613957641959163E-2</v>
      </c>
      <c r="M928">
        <f t="shared" si="87"/>
        <v>23</v>
      </c>
      <c r="N928">
        <f t="shared" si="88"/>
        <v>0</v>
      </c>
      <c r="O928">
        <f t="shared" si="89"/>
        <v>0</v>
      </c>
    </row>
    <row r="929" spans="1:15">
      <c r="A929" s="10" t="s">
        <v>68</v>
      </c>
      <c r="B929" s="10">
        <v>4340</v>
      </c>
      <c r="C929" s="60">
        <v>0.18362641900000001</v>
      </c>
      <c r="D929" s="11">
        <v>0.41299999999999998</v>
      </c>
      <c r="E929" s="11">
        <v>48.29</v>
      </c>
      <c r="F929" s="11">
        <v>0.7</v>
      </c>
      <c r="G929" s="11">
        <v>0.09</v>
      </c>
      <c r="H929" s="10">
        <v>1</v>
      </c>
      <c r="I929" s="11">
        <f t="shared" si="84"/>
        <v>0.7</v>
      </c>
      <c r="J929" s="11">
        <f t="shared" si="85"/>
        <v>0.09</v>
      </c>
      <c r="K929" s="11">
        <v>1421.5</v>
      </c>
      <c r="L929" s="10">
        <f t="shared" si="86"/>
        <v>0.30518358887163582</v>
      </c>
      <c r="M929">
        <f t="shared" si="87"/>
        <v>376</v>
      </c>
      <c r="N929">
        <f t="shared" si="88"/>
        <v>1</v>
      </c>
      <c r="O929">
        <f t="shared" si="89"/>
        <v>0.1</v>
      </c>
    </row>
    <row r="930" spans="1:15">
      <c r="A930" s="10" t="s">
        <v>68</v>
      </c>
      <c r="B930" s="10">
        <v>2210</v>
      </c>
      <c r="C930" s="60">
        <v>1.7481000000000001E-5</v>
      </c>
      <c r="D930" s="11">
        <v>0.27700000000000002</v>
      </c>
      <c r="E930" s="11">
        <v>48.29</v>
      </c>
      <c r="F930" s="11">
        <v>1.92</v>
      </c>
      <c r="G930" s="11">
        <v>0.50600000000000001</v>
      </c>
      <c r="H930" s="10">
        <v>1</v>
      </c>
      <c r="I930" s="11">
        <f t="shared" si="84"/>
        <v>1.92</v>
      </c>
      <c r="J930" s="11">
        <f t="shared" si="85"/>
        <v>0.50600000000000001</v>
      </c>
      <c r="K930" s="11">
        <v>0</v>
      </c>
      <c r="L930" s="10">
        <f t="shared" si="86"/>
        <v>1.9485968727500002E-5</v>
      </c>
      <c r="M930">
        <f t="shared" si="87"/>
        <v>0</v>
      </c>
      <c r="N930">
        <f t="shared" si="88"/>
        <v>0</v>
      </c>
      <c r="O930">
        <f t="shared" si="89"/>
        <v>0</v>
      </c>
    </row>
    <row r="931" spans="1:15">
      <c r="A931" s="10" t="s">
        <v>68</v>
      </c>
      <c r="B931" s="10">
        <v>4110</v>
      </c>
      <c r="C931" s="60">
        <v>4.2493000000000001E-5</v>
      </c>
      <c r="D931" s="11">
        <v>0.41299999999999998</v>
      </c>
      <c r="E931" s="11">
        <v>48.29</v>
      </c>
      <c r="F931" s="11">
        <v>0.7</v>
      </c>
      <c r="G931" s="11">
        <v>0.09</v>
      </c>
      <c r="H931" s="10">
        <v>1</v>
      </c>
      <c r="I931" s="11">
        <f t="shared" si="84"/>
        <v>0.7</v>
      </c>
      <c r="J931" s="11">
        <f t="shared" si="85"/>
        <v>0.09</v>
      </c>
      <c r="K931" s="11">
        <v>0</v>
      </c>
      <c r="L931" s="10">
        <f t="shared" si="86"/>
        <v>7.0622551550833328E-5</v>
      </c>
      <c r="M931">
        <f t="shared" si="87"/>
        <v>0</v>
      </c>
      <c r="N931">
        <f t="shared" si="88"/>
        <v>0</v>
      </c>
      <c r="O931">
        <f t="shared" si="89"/>
        <v>0</v>
      </c>
    </row>
    <row r="932" spans="1:15">
      <c r="A932" s="10" t="s">
        <v>68</v>
      </c>
      <c r="B932" s="10">
        <v>1610</v>
      </c>
      <c r="C932" s="60">
        <v>0.15210078699999999</v>
      </c>
      <c r="D932" s="11">
        <v>0.30399999999999999</v>
      </c>
      <c r="E932" s="11">
        <v>48.29</v>
      </c>
      <c r="F932" s="11">
        <v>1.18</v>
      </c>
      <c r="G932" s="11">
        <v>0.15</v>
      </c>
      <c r="H932" s="10">
        <v>1</v>
      </c>
      <c r="I932" s="11">
        <f t="shared" si="84"/>
        <v>1.18</v>
      </c>
      <c r="J932" s="11">
        <f t="shared" si="85"/>
        <v>0.15</v>
      </c>
      <c r="K932" s="11">
        <v>182.6</v>
      </c>
      <c r="L932" s="10">
        <f t="shared" si="86"/>
        <v>0.18607199077382663</v>
      </c>
      <c r="M932">
        <f t="shared" si="87"/>
        <v>230</v>
      </c>
      <c r="N932">
        <f t="shared" si="88"/>
        <v>1</v>
      </c>
      <c r="O932">
        <f t="shared" si="89"/>
        <v>0.1</v>
      </c>
    </row>
    <row r="933" spans="1:15">
      <c r="A933" s="10" t="s">
        <v>68</v>
      </c>
      <c r="B933" s="10">
        <v>5300</v>
      </c>
      <c r="C933" s="60">
        <v>8.6435750000000006E-2</v>
      </c>
      <c r="D933" s="11">
        <v>0.5</v>
      </c>
      <c r="E933" s="11">
        <v>48.29</v>
      </c>
      <c r="F933" s="11">
        <v>0.6</v>
      </c>
      <c r="G933" s="11">
        <v>0.13500000000000001</v>
      </c>
      <c r="H933" s="10">
        <v>1</v>
      </c>
      <c r="I933" s="11">
        <f t="shared" si="84"/>
        <v>0.6</v>
      </c>
      <c r="J933" s="11">
        <f t="shared" si="85"/>
        <v>0.13500000000000001</v>
      </c>
      <c r="K933" s="11">
        <v>55.8</v>
      </c>
      <c r="L933" s="10">
        <f t="shared" si="86"/>
        <v>0.17391593197916666</v>
      </c>
      <c r="M933">
        <f t="shared" si="87"/>
        <v>215</v>
      </c>
      <c r="N933">
        <f t="shared" si="88"/>
        <v>0</v>
      </c>
      <c r="O933">
        <f t="shared" si="89"/>
        <v>0.1</v>
      </c>
    </row>
    <row r="934" spans="1:15">
      <c r="A934" s="10" t="s">
        <v>68</v>
      </c>
      <c r="B934" s="10">
        <v>4110</v>
      </c>
      <c r="C934" s="60">
        <v>0.40660539200000001</v>
      </c>
      <c r="D934" s="11">
        <v>0.41299999999999998</v>
      </c>
      <c r="E934" s="11">
        <v>48.29</v>
      </c>
      <c r="F934" s="11">
        <v>0.7</v>
      </c>
      <c r="G934" s="11">
        <v>0.09</v>
      </c>
      <c r="H934" s="10">
        <v>1</v>
      </c>
      <c r="I934" s="11">
        <f t="shared" si="84"/>
        <v>0.7</v>
      </c>
      <c r="J934" s="11">
        <f t="shared" si="85"/>
        <v>0.09</v>
      </c>
      <c r="K934" s="11">
        <v>216.8</v>
      </c>
      <c r="L934" s="10">
        <f t="shared" si="86"/>
        <v>0.67577036823398651</v>
      </c>
      <c r="M934">
        <f t="shared" si="87"/>
        <v>834</v>
      </c>
      <c r="N934">
        <f t="shared" si="88"/>
        <v>1</v>
      </c>
      <c r="O934">
        <f t="shared" si="89"/>
        <v>0.2</v>
      </c>
    </row>
    <row r="935" spans="1:15">
      <c r="A935" s="10" t="s">
        <v>68</v>
      </c>
      <c r="B935" s="10">
        <v>1100</v>
      </c>
      <c r="C935" s="60">
        <v>1.1593230000000001E-3</v>
      </c>
      <c r="D935" s="11">
        <v>0.34200000000000003</v>
      </c>
      <c r="E935" s="11">
        <v>48.29</v>
      </c>
      <c r="F935" s="11">
        <v>1.85</v>
      </c>
      <c r="G935" s="11">
        <v>0.22</v>
      </c>
      <c r="H935" s="10">
        <v>1</v>
      </c>
      <c r="I935" s="11">
        <f t="shared" si="84"/>
        <v>1.85</v>
      </c>
      <c r="J935" s="11">
        <f t="shared" si="85"/>
        <v>0.22</v>
      </c>
      <c r="K935" s="11">
        <v>0.5</v>
      </c>
      <c r="L935" s="10">
        <f t="shared" si="86"/>
        <v>1.5955356685950002E-3</v>
      </c>
      <c r="M935">
        <f t="shared" si="87"/>
        <v>2</v>
      </c>
      <c r="N935">
        <f t="shared" si="88"/>
        <v>0</v>
      </c>
      <c r="O935">
        <f t="shared" si="89"/>
        <v>0</v>
      </c>
    </row>
    <row r="936" spans="1:15">
      <c r="A936" s="10" t="s">
        <v>68</v>
      </c>
      <c r="B936" s="10">
        <v>2210</v>
      </c>
      <c r="C936" s="60">
        <v>0.16992547</v>
      </c>
      <c r="D936" s="11">
        <v>0.26800000000000002</v>
      </c>
      <c r="E936" s="11">
        <v>48.29</v>
      </c>
      <c r="F936" s="11">
        <v>1.92</v>
      </c>
      <c r="G936" s="11">
        <v>0.50600000000000001</v>
      </c>
      <c r="H936" s="10">
        <v>1</v>
      </c>
      <c r="I936" s="11">
        <f t="shared" si="84"/>
        <v>1.92</v>
      </c>
      <c r="J936" s="11">
        <f t="shared" si="85"/>
        <v>0.50600000000000001</v>
      </c>
      <c r="K936" s="11">
        <v>58.8</v>
      </c>
      <c r="L936" s="10">
        <f t="shared" si="86"/>
        <v>0.18326065446736664</v>
      </c>
      <c r="M936">
        <f t="shared" si="87"/>
        <v>226</v>
      </c>
      <c r="N936">
        <f t="shared" si="88"/>
        <v>1</v>
      </c>
      <c r="O936">
        <f t="shared" si="89"/>
        <v>0.3</v>
      </c>
    </row>
    <row r="937" spans="1:15">
      <c r="A937" s="10" t="s">
        <v>68</v>
      </c>
      <c r="B937" s="10">
        <v>2210</v>
      </c>
      <c r="C937" s="60">
        <v>2.5709600000000002E-3</v>
      </c>
      <c r="D937" s="11">
        <v>0.27700000000000002</v>
      </c>
      <c r="E937" s="11">
        <v>48.29</v>
      </c>
      <c r="F937" s="11">
        <v>1.92</v>
      </c>
      <c r="G937" s="11">
        <v>0.50600000000000001</v>
      </c>
      <c r="H937" s="10">
        <v>1</v>
      </c>
      <c r="I937" s="11">
        <f t="shared" si="84"/>
        <v>1.92</v>
      </c>
      <c r="J937" s="11">
        <f t="shared" si="85"/>
        <v>0.50600000000000001</v>
      </c>
      <c r="K937" s="11">
        <v>0.9</v>
      </c>
      <c r="L937" s="10">
        <f t="shared" si="86"/>
        <v>2.8658341147333338E-3</v>
      </c>
      <c r="M937">
        <f t="shared" si="87"/>
        <v>4</v>
      </c>
      <c r="N937">
        <f t="shared" si="88"/>
        <v>0</v>
      </c>
      <c r="O937">
        <f t="shared" si="89"/>
        <v>0</v>
      </c>
    </row>
    <row r="938" spans="1:15">
      <c r="A938" s="10" t="s">
        <v>68</v>
      </c>
      <c r="B938" s="10">
        <v>5300</v>
      </c>
      <c r="C938" s="60">
        <v>3.2423042999999999E-2</v>
      </c>
      <c r="D938" s="11">
        <v>0.5</v>
      </c>
      <c r="E938" s="11">
        <v>48.29</v>
      </c>
      <c r="F938" s="11">
        <v>0.6</v>
      </c>
      <c r="G938" s="11">
        <v>0.13500000000000001</v>
      </c>
      <c r="H938" s="10">
        <v>1</v>
      </c>
      <c r="I938" s="11">
        <f t="shared" si="84"/>
        <v>0.6</v>
      </c>
      <c r="J938" s="11">
        <f t="shared" si="85"/>
        <v>0.13500000000000001</v>
      </c>
      <c r="K938" s="11">
        <v>20.9</v>
      </c>
      <c r="L938" s="10">
        <f t="shared" si="86"/>
        <v>6.5237864436250001E-2</v>
      </c>
      <c r="M938">
        <f t="shared" si="87"/>
        <v>80</v>
      </c>
      <c r="N938">
        <f t="shared" si="88"/>
        <v>0</v>
      </c>
      <c r="O938">
        <f t="shared" si="89"/>
        <v>0</v>
      </c>
    </row>
    <row r="939" spans="1:15">
      <c r="A939" s="10" t="s">
        <v>68</v>
      </c>
      <c r="B939" s="10">
        <v>5300</v>
      </c>
      <c r="C939" s="60">
        <v>0.42673592199999999</v>
      </c>
      <c r="D939" s="11">
        <v>0.5</v>
      </c>
      <c r="E939" s="11">
        <v>48.29</v>
      </c>
      <c r="F939" s="11">
        <v>0.6</v>
      </c>
      <c r="G939" s="11">
        <v>0.13500000000000001</v>
      </c>
      <c r="H939" s="10">
        <v>1</v>
      </c>
      <c r="I939" s="11">
        <f t="shared" si="84"/>
        <v>0.6</v>
      </c>
      <c r="J939" s="11">
        <f t="shared" si="85"/>
        <v>0.13500000000000001</v>
      </c>
      <c r="K939" s="11">
        <v>275.5</v>
      </c>
      <c r="L939" s="10">
        <f t="shared" si="86"/>
        <v>0.85862823639083319</v>
      </c>
      <c r="M939">
        <f t="shared" si="87"/>
        <v>1059</v>
      </c>
      <c r="N939">
        <f t="shared" si="88"/>
        <v>1</v>
      </c>
      <c r="O939">
        <f t="shared" si="89"/>
        <v>0.3</v>
      </c>
    </row>
    <row r="940" spans="1:15">
      <c r="A940" s="10" t="s">
        <v>68</v>
      </c>
      <c r="B940" s="10">
        <v>5300</v>
      </c>
      <c r="C940" s="60">
        <v>0.37566275300000002</v>
      </c>
      <c r="D940" s="11">
        <v>0.5</v>
      </c>
      <c r="E940" s="11">
        <v>48.29</v>
      </c>
      <c r="F940" s="11">
        <v>0.6</v>
      </c>
      <c r="G940" s="11">
        <v>0.13500000000000001</v>
      </c>
      <c r="H940" s="10">
        <v>1</v>
      </c>
      <c r="I940" s="11">
        <f t="shared" si="84"/>
        <v>0.6</v>
      </c>
      <c r="J940" s="11">
        <f t="shared" si="85"/>
        <v>0.13500000000000001</v>
      </c>
      <c r="K940" s="11">
        <v>242.5</v>
      </c>
      <c r="L940" s="10">
        <f t="shared" si="86"/>
        <v>0.75586476426541671</v>
      </c>
      <c r="M940">
        <f t="shared" si="87"/>
        <v>932</v>
      </c>
      <c r="N940">
        <f t="shared" si="88"/>
        <v>1</v>
      </c>
      <c r="O940">
        <f t="shared" si="89"/>
        <v>0.3</v>
      </c>
    </row>
    <row r="941" spans="1:15">
      <c r="A941" s="10" t="s">
        <v>68</v>
      </c>
      <c r="B941" s="10">
        <v>1920</v>
      </c>
      <c r="C941" s="60">
        <v>5.4713699999999995E-4</v>
      </c>
      <c r="D941" s="11">
        <v>0.193</v>
      </c>
      <c r="E941" s="11">
        <v>48.29</v>
      </c>
      <c r="F941" s="11">
        <v>1.2</v>
      </c>
      <c r="G941" s="11">
        <v>7.5999999999999998E-2</v>
      </c>
      <c r="H941" s="10">
        <v>1</v>
      </c>
      <c r="I941" s="11">
        <f t="shared" si="84"/>
        <v>1.2</v>
      </c>
      <c r="J941" s="11">
        <f t="shared" si="85"/>
        <v>7.5999999999999998E-2</v>
      </c>
      <c r="K941" s="11">
        <v>0.1</v>
      </c>
      <c r="L941" s="10">
        <f t="shared" si="86"/>
        <v>4.2494170215749997E-4</v>
      </c>
      <c r="M941">
        <f t="shared" si="87"/>
        <v>1</v>
      </c>
      <c r="N941">
        <f t="shared" si="88"/>
        <v>0</v>
      </c>
      <c r="O941">
        <f t="shared" si="89"/>
        <v>0</v>
      </c>
    </row>
    <row r="942" spans="1:15">
      <c r="A942" s="10" t="s">
        <v>68</v>
      </c>
      <c r="B942" s="10">
        <v>1920</v>
      </c>
      <c r="C942" s="60">
        <v>1.869583625</v>
      </c>
      <c r="D942" s="11">
        <v>0.193</v>
      </c>
      <c r="E942" s="11">
        <v>48.29</v>
      </c>
      <c r="F942" s="11">
        <v>1.2</v>
      </c>
      <c r="G942" s="11">
        <v>7.5999999999999998E-2</v>
      </c>
      <c r="H942" s="10">
        <v>1</v>
      </c>
      <c r="I942" s="11">
        <f t="shared" si="84"/>
        <v>1.2</v>
      </c>
      <c r="J942" s="11">
        <f t="shared" si="85"/>
        <v>7.5999999999999998E-2</v>
      </c>
      <c r="K942" s="11">
        <v>596.79999999999995</v>
      </c>
      <c r="L942" s="10">
        <f t="shared" si="86"/>
        <v>1.4520386081242709</v>
      </c>
      <c r="M942">
        <f t="shared" si="87"/>
        <v>1791</v>
      </c>
      <c r="N942">
        <f t="shared" si="88"/>
        <v>5</v>
      </c>
      <c r="O942">
        <f t="shared" si="89"/>
        <v>0.3</v>
      </c>
    </row>
    <row r="943" spans="1:15">
      <c r="A943" s="10" t="s">
        <v>68</v>
      </c>
      <c r="B943" s="10">
        <v>1920</v>
      </c>
      <c r="C943" s="60">
        <v>0.69949583000000004</v>
      </c>
      <c r="D943" s="11">
        <v>0.193</v>
      </c>
      <c r="E943" s="11">
        <v>48.29</v>
      </c>
      <c r="F943" s="11">
        <v>1.2</v>
      </c>
      <c r="G943" s="11">
        <v>7.5999999999999998E-2</v>
      </c>
      <c r="H943" s="10">
        <v>1</v>
      </c>
      <c r="I943" s="11">
        <f t="shared" si="84"/>
        <v>1.2</v>
      </c>
      <c r="J943" s="11">
        <f t="shared" si="85"/>
        <v>7.5999999999999998E-2</v>
      </c>
      <c r="K943" s="11">
        <v>1473</v>
      </c>
      <c r="L943" s="10">
        <f t="shared" si="86"/>
        <v>0.54327334589375831</v>
      </c>
      <c r="M943">
        <f t="shared" si="87"/>
        <v>670</v>
      </c>
      <c r="N943">
        <f t="shared" si="88"/>
        <v>2</v>
      </c>
      <c r="O943">
        <f t="shared" si="89"/>
        <v>0.1</v>
      </c>
    </row>
    <row r="944" spans="1:15">
      <c r="A944" s="10" t="s">
        <v>68</v>
      </c>
      <c r="B944" s="10">
        <v>2110</v>
      </c>
      <c r="C944" s="60">
        <v>159.92764807399999</v>
      </c>
      <c r="D944" s="11">
        <v>0.40500000000000003</v>
      </c>
      <c r="E944" s="11">
        <v>48.29</v>
      </c>
      <c r="F944" s="11">
        <v>2.7</v>
      </c>
      <c r="G944" s="11">
        <v>0.57599999999999996</v>
      </c>
      <c r="H944" s="10">
        <v>1</v>
      </c>
      <c r="I944" s="11">
        <f t="shared" si="84"/>
        <v>2.7</v>
      </c>
      <c r="J944" s="11">
        <f t="shared" si="85"/>
        <v>0.57599999999999996</v>
      </c>
      <c r="K944" s="11">
        <v>255755.5</v>
      </c>
      <c r="L944" s="10">
        <f t="shared" si="86"/>
        <v>260.64808173540422</v>
      </c>
      <c r="M944">
        <f t="shared" si="87"/>
        <v>321504</v>
      </c>
      <c r="N944">
        <f t="shared" si="88"/>
        <v>1914</v>
      </c>
      <c r="O944">
        <f t="shared" si="89"/>
        <v>408.3</v>
      </c>
    </row>
    <row r="945" spans="1:15">
      <c r="A945" s="10" t="s">
        <v>68</v>
      </c>
      <c r="B945" s="10">
        <v>5300</v>
      </c>
      <c r="C945" s="60">
        <v>3.6524116000000002E-2</v>
      </c>
      <c r="D945" s="11">
        <v>0.5</v>
      </c>
      <c r="E945" s="11">
        <v>48.29</v>
      </c>
      <c r="F945" s="11">
        <v>0.6</v>
      </c>
      <c r="G945" s="11">
        <v>0.13500000000000001</v>
      </c>
      <c r="H945" s="10">
        <v>1</v>
      </c>
      <c r="I945" s="11">
        <f t="shared" si="84"/>
        <v>0.6</v>
      </c>
      <c r="J945" s="11">
        <f t="shared" si="85"/>
        <v>0.13500000000000001</v>
      </c>
      <c r="K945" s="11">
        <v>23.6</v>
      </c>
      <c r="L945" s="10">
        <f t="shared" si="86"/>
        <v>7.3489565068333332E-2</v>
      </c>
      <c r="M945">
        <f t="shared" si="87"/>
        <v>91</v>
      </c>
      <c r="N945">
        <f t="shared" si="88"/>
        <v>0</v>
      </c>
      <c r="O945">
        <f t="shared" si="89"/>
        <v>0</v>
      </c>
    </row>
    <row r="946" spans="1:15">
      <c r="A946" s="10" t="s">
        <v>68</v>
      </c>
      <c r="B946" s="10">
        <v>4110</v>
      </c>
      <c r="C946" s="60">
        <v>0.140971137</v>
      </c>
      <c r="D946" s="11">
        <v>0.41299999999999998</v>
      </c>
      <c r="E946" s="11">
        <v>48.29</v>
      </c>
      <c r="F946" s="11">
        <v>0.7</v>
      </c>
      <c r="G946" s="11">
        <v>0.09</v>
      </c>
      <c r="H946" s="10">
        <v>1</v>
      </c>
      <c r="I946" s="11">
        <f t="shared" si="84"/>
        <v>0.7</v>
      </c>
      <c r="J946" s="11">
        <f t="shared" si="85"/>
        <v>0.09</v>
      </c>
      <c r="K946" s="11">
        <v>75.2</v>
      </c>
      <c r="L946" s="10">
        <f t="shared" si="86"/>
        <v>0.23429132774720748</v>
      </c>
      <c r="M946">
        <f t="shared" si="87"/>
        <v>289</v>
      </c>
      <c r="N946">
        <f t="shared" si="88"/>
        <v>0</v>
      </c>
      <c r="O946">
        <f t="shared" si="89"/>
        <v>0.1</v>
      </c>
    </row>
    <row r="947" spans="1:15">
      <c r="A947" s="10" t="s">
        <v>68</v>
      </c>
      <c r="B947" s="10">
        <v>3100</v>
      </c>
      <c r="C947" s="60">
        <v>2.4016134619999998</v>
      </c>
      <c r="D947" s="11">
        <v>0.41099999999999998</v>
      </c>
      <c r="E947" s="11">
        <v>48.29</v>
      </c>
      <c r="F947" s="11">
        <v>1.2</v>
      </c>
      <c r="G947" s="11">
        <v>6.4000000000000001E-2</v>
      </c>
      <c r="H947" s="10">
        <v>1</v>
      </c>
      <c r="I947" s="11">
        <f t="shared" si="84"/>
        <v>1.2</v>
      </c>
      <c r="J947" s="11">
        <f t="shared" si="85"/>
        <v>6.4000000000000001E-2</v>
      </c>
      <c r="K947" s="11">
        <v>4812.7</v>
      </c>
      <c r="L947" s="10">
        <f t="shared" si="86"/>
        <v>3.9721065572393144</v>
      </c>
      <c r="M947">
        <f t="shared" si="87"/>
        <v>4900</v>
      </c>
      <c r="N947">
        <f t="shared" si="88"/>
        <v>13</v>
      </c>
      <c r="O947">
        <f t="shared" si="89"/>
        <v>0.7</v>
      </c>
    </row>
    <row r="948" spans="1:15">
      <c r="A948" s="10" t="s">
        <v>68</v>
      </c>
      <c r="B948" s="10">
        <v>6210</v>
      </c>
      <c r="C948" s="60">
        <v>2.5071852830000001</v>
      </c>
      <c r="D948" s="11">
        <v>0.30299999999999999</v>
      </c>
      <c r="E948" s="11">
        <v>48.29</v>
      </c>
      <c r="F948" s="11">
        <v>0</v>
      </c>
      <c r="G948" s="11">
        <v>0</v>
      </c>
      <c r="H948" s="10">
        <v>1</v>
      </c>
      <c r="I948" s="11">
        <f t="shared" si="84"/>
        <v>0</v>
      </c>
      <c r="J948" s="11">
        <f t="shared" si="85"/>
        <v>0</v>
      </c>
      <c r="K948" s="11">
        <v>981</v>
      </c>
      <c r="L948" s="10">
        <f t="shared" si="86"/>
        <v>3.0570674272307676</v>
      </c>
      <c r="M948">
        <f t="shared" si="87"/>
        <v>3771</v>
      </c>
      <c r="N948">
        <f t="shared" si="88"/>
        <v>0</v>
      </c>
      <c r="O948">
        <f t="shared" si="89"/>
        <v>0</v>
      </c>
    </row>
    <row r="949" spans="1:15">
      <c r="A949" s="10" t="s">
        <v>68</v>
      </c>
      <c r="B949" s="10">
        <v>1920</v>
      </c>
      <c r="C949" s="60">
        <v>0.174106978</v>
      </c>
      <c r="D949" s="11">
        <v>0.193</v>
      </c>
      <c r="E949" s="11">
        <v>48.29</v>
      </c>
      <c r="F949" s="11">
        <v>1.2</v>
      </c>
      <c r="G949" s="11">
        <v>7.5999999999999998E-2</v>
      </c>
      <c r="H949" s="10">
        <v>1</v>
      </c>
      <c r="I949" s="11">
        <f t="shared" si="84"/>
        <v>1.2</v>
      </c>
      <c r="J949" s="11">
        <f t="shared" si="85"/>
        <v>7.5999999999999998E-2</v>
      </c>
      <c r="K949" s="11">
        <v>43.4</v>
      </c>
      <c r="L949" s="10">
        <f t="shared" si="86"/>
        <v>0.13522265097922168</v>
      </c>
      <c r="M949">
        <f t="shared" si="87"/>
        <v>167</v>
      </c>
      <c r="N949">
        <f t="shared" si="88"/>
        <v>0</v>
      </c>
      <c r="O949">
        <f t="shared" si="89"/>
        <v>0</v>
      </c>
    </row>
    <row r="950" spans="1:15">
      <c r="A950" s="10" t="s">
        <v>68</v>
      </c>
      <c r="B950" s="10">
        <v>6210</v>
      </c>
      <c r="C950" s="60">
        <v>0.13729693800000001</v>
      </c>
      <c r="D950" s="11">
        <v>0.30299999999999999</v>
      </c>
      <c r="E950" s="11">
        <v>48.29</v>
      </c>
      <c r="F950" s="11">
        <v>0</v>
      </c>
      <c r="G950" s="11">
        <v>0</v>
      </c>
      <c r="H950" s="10">
        <v>1</v>
      </c>
      <c r="I950" s="11">
        <f t="shared" si="84"/>
        <v>0</v>
      </c>
      <c r="J950" s="11">
        <f t="shared" si="85"/>
        <v>0</v>
      </c>
      <c r="K950" s="11">
        <v>53.7</v>
      </c>
      <c r="L950" s="10">
        <f t="shared" si="86"/>
        <v>0.16740924568450499</v>
      </c>
      <c r="M950">
        <f t="shared" si="87"/>
        <v>206</v>
      </c>
      <c r="N950">
        <f t="shared" si="88"/>
        <v>0</v>
      </c>
      <c r="O950">
        <f t="shared" si="89"/>
        <v>0</v>
      </c>
    </row>
    <row r="951" spans="1:15">
      <c r="A951" s="10" t="s">
        <v>68</v>
      </c>
      <c r="B951" s="10">
        <v>4340</v>
      </c>
      <c r="C951" s="60">
        <v>3.6030377179999999</v>
      </c>
      <c r="D951" s="11">
        <v>0.309</v>
      </c>
      <c r="E951" s="11">
        <v>48.29</v>
      </c>
      <c r="F951" s="11">
        <v>0.7</v>
      </c>
      <c r="G951" s="11">
        <v>0.09</v>
      </c>
      <c r="H951" s="10">
        <v>1</v>
      </c>
      <c r="I951" s="11">
        <f t="shared" si="84"/>
        <v>0.7</v>
      </c>
      <c r="J951" s="11">
        <f t="shared" si="85"/>
        <v>0.09</v>
      </c>
      <c r="K951" s="11">
        <v>4396.2</v>
      </c>
      <c r="L951" s="10">
        <f t="shared" si="86"/>
        <v>4.4802603036071647</v>
      </c>
      <c r="M951">
        <f t="shared" si="87"/>
        <v>5526</v>
      </c>
      <c r="N951">
        <f t="shared" si="88"/>
        <v>9</v>
      </c>
      <c r="O951">
        <f t="shared" si="89"/>
        <v>1.1000000000000001</v>
      </c>
    </row>
    <row r="952" spans="1:15">
      <c r="A952" s="10" t="s">
        <v>68</v>
      </c>
      <c r="B952" s="10">
        <v>3200</v>
      </c>
      <c r="C952" s="60">
        <v>0.23403999</v>
      </c>
      <c r="D952" s="11">
        <v>0.4</v>
      </c>
      <c r="E952" s="11">
        <v>48.29</v>
      </c>
      <c r="F952" s="11">
        <v>1.2</v>
      </c>
      <c r="G952" s="11">
        <v>6.4000000000000001E-2</v>
      </c>
      <c r="H952" s="10">
        <v>1</v>
      </c>
      <c r="I952" s="11">
        <f t="shared" si="84"/>
        <v>1.2</v>
      </c>
      <c r="J952" s="11">
        <f t="shared" si="85"/>
        <v>6.4000000000000001E-2</v>
      </c>
      <c r="K952" s="11">
        <v>154.69999999999999</v>
      </c>
      <c r="L952" s="10">
        <f t="shared" si="86"/>
        <v>0.37672637057000008</v>
      </c>
      <c r="M952">
        <f t="shared" si="87"/>
        <v>465</v>
      </c>
      <c r="N952">
        <f t="shared" si="88"/>
        <v>1</v>
      </c>
      <c r="O952">
        <f t="shared" si="89"/>
        <v>0.1</v>
      </c>
    </row>
    <row r="953" spans="1:15">
      <c r="A953" s="10" t="s">
        <v>68</v>
      </c>
      <c r="B953" s="10">
        <v>4110</v>
      </c>
      <c r="C953" s="60">
        <v>1.3407608E-2</v>
      </c>
      <c r="D953" s="11">
        <v>0.41299999999999998</v>
      </c>
      <c r="E953" s="11">
        <v>48.29</v>
      </c>
      <c r="F953" s="11">
        <v>0.7</v>
      </c>
      <c r="G953" s="11">
        <v>0.09</v>
      </c>
      <c r="H953" s="10">
        <v>1</v>
      </c>
      <c r="I953" s="11">
        <f t="shared" si="84"/>
        <v>0.7</v>
      </c>
      <c r="J953" s="11">
        <f t="shared" si="85"/>
        <v>0.09</v>
      </c>
      <c r="K953" s="11">
        <v>7.1</v>
      </c>
      <c r="L953" s="10">
        <f t="shared" si="86"/>
        <v>2.2283187516846662E-2</v>
      </c>
      <c r="M953">
        <f t="shared" si="87"/>
        <v>27</v>
      </c>
      <c r="N953">
        <f t="shared" si="88"/>
        <v>0</v>
      </c>
      <c r="O953">
        <f t="shared" si="89"/>
        <v>0</v>
      </c>
    </row>
    <row r="954" spans="1:15">
      <c r="A954" s="10" t="s">
        <v>68</v>
      </c>
      <c r="B954" s="10">
        <v>1100</v>
      </c>
      <c r="C954" s="60">
        <v>5.1665428999999999E-2</v>
      </c>
      <c r="D954" s="11">
        <v>0.34200000000000003</v>
      </c>
      <c r="E954" s="11">
        <v>48.29</v>
      </c>
      <c r="F954" s="11">
        <v>1.85</v>
      </c>
      <c r="G954" s="11">
        <v>0.22</v>
      </c>
      <c r="H954" s="10">
        <v>1</v>
      </c>
      <c r="I954" s="11">
        <f t="shared" si="84"/>
        <v>1.85</v>
      </c>
      <c r="J954" s="11">
        <f t="shared" si="85"/>
        <v>0.22</v>
      </c>
      <c r="K954" s="11">
        <v>22.8</v>
      </c>
      <c r="L954" s="10">
        <f t="shared" si="86"/>
        <v>7.1105321642685002E-2</v>
      </c>
      <c r="M954">
        <f t="shared" si="87"/>
        <v>88</v>
      </c>
      <c r="N954">
        <f t="shared" si="88"/>
        <v>0</v>
      </c>
      <c r="O954">
        <f t="shared" si="89"/>
        <v>0</v>
      </c>
    </row>
    <row r="955" spans="1:15">
      <c r="A955" s="10" t="s">
        <v>68</v>
      </c>
      <c r="B955" s="10">
        <v>1100</v>
      </c>
      <c r="C955" s="60">
        <v>0.13306683599999999</v>
      </c>
      <c r="D955" s="11">
        <v>0.34200000000000003</v>
      </c>
      <c r="E955" s="11">
        <v>48.29</v>
      </c>
      <c r="F955" s="11">
        <v>1.85</v>
      </c>
      <c r="G955" s="11">
        <v>0.22</v>
      </c>
      <c r="H955" s="10">
        <v>1</v>
      </c>
      <c r="I955" s="11">
        <f t="shared" si="84"/>
        <v>1.85</v>
      </c>
      <c r="J955" s="11">
        <f t="shared" si="85"/>
        <v>0.22</v>
      </c>
      <c r="K955" s="11">
        <v>58.8</v>
      </c>
      <c r="L955" s="10">
        <f t="shared" si="86"/>
        <v>0.18313522904754001</v>
      </c>
      <c r="M955">
        <f t="shared" si="87"/>
        <v>226</v>
      </c>
      <c r="N955">
        <f t="shared" si="88"/>
        <v>1</v>
      </c>
      <c r="O955">
        <f t="shared" si="89"/>
        <v>0.1</v>
      </c>
    </row>
    <row r="956" spans="1:15">
      <c r="A956" s="10" t="s">
        <v>68</v>
      </c>
      <c r="B956" s="10">
        <v>3100</v>
      </c>
      <c r="C956" s="60">
        <v>7.6488888000000005E-2</v>
      </c>
      <c r="D956" s="11">
        <v>0.41099999999999998</v>
      </c>
      <c r="E956" s="11">
        <v>48.29</v>
      </c>
      <c r="F956" s="11">
        <v>1.2</v>
      </c>
      <c r="G956" s="11">
        <v>6.4000000000000001E-2</v>
      </c>
      <c r="H956" s="10">
        <v>1</v>
      </c>
      <c r="I956" s="11">
        <f t="shared" si="84"/>
        <v>1.2</v>
      </c>
      <c r="J956" s="11">
        <f t="shared" si="85"/>
        <v>6.4000000000000001E-2</v>
      </c>
      <c r="K956" s="11">
        <v>153.30000000000001</v>
      </c>
      <c r="L956" s="10">
        <f t="shared" si="86"/>
        <v>0.12650745775205999</v>
      </c>
      <c r="M956">
        <f t="shared" si="87"/>
        <v>156</v>
      </c>
      <c r="N956">
        <f t="shared" si="88"/>
        <v>0</v>
      </c>
      <c r="O956">
        <f t="shared" si="89"/>
        <v>0</v>
      </c>
    </row>
    <row r="957" spans="1:15">
      <c r="A957" s="10" t="s">
        <v>68</v>
      </c>
      <c r="B957" s="10">
        <v>2110</v>
      </c>
      <c r="C957" s="60">
        <v>0.10632297</v>
      </c>
      <c r="D957" s="11">
        <v>0.40500000000000003</v>
      </c>
      <c r="E957" s="11">
        <v>48.29</v>
      </c>
      <c r="F957" s="11">
        <v>2.7</v>
      </c>
      <c r="G957" s="11">
        <v>0.57599999999999996</v>
      </c>
      <c r="H957" s="10">
        <v>1</v>
      </c>
      <c r="I957" s="11">
        <f t="shared" si="84"/>
        <v>2.7</v>
      </c>
      <c r="J957" s="11">
        <f t="shared" si="85"/>
        <v>0.57599999999999996</v>
      </c>
      <c r="K957" s="11">
        <v>170</v>
      </c>
      <c r="L957" s="10">
        <f t="shared" si="86"/>
        <v>0.17328384746887501</v>
      </c>
      <c r="M957">
        <f t="shared" si="87"/>
        <v>214</v>
      </c>
      <c r="N957">
        <f t="shared" si="88"/>
        <v>1</v>
      </c>
      <c r="O957">
        <f t="shared" si="89"/>
        <v>0.3</v>
      </c>
    </row>
    <row r="958" spans="1:15">
      <c r="A958" s="10" t="s">
        <v>68</v>
      </c>
      <c r="B958" s="10">
        <v>6210</v>
      </c>
      <c r="C958" s="60">
        <v>0.226575005</v>
      </c>
      <c r="D958" s="11">
        <v>0.30299999999999999</v>
      </c>
      <c r="E958" s="11">
        <v>48.29</v>
      </c>
      <c r="F958" s="11">
        <v>0</v>
      </c>
      <c r="G958" s="11">
        <v>0</v>
      </c>
      <c r="H958" s="10">
        <v>1</v>
      </c>
      <c r="I958" s="11">
        <f t="shared" si="84"/>
        <v>0</v>
      </c>
      <c r="J958" s="11">
        <f t="shared" si="85"/>
        <v>0</v>
      </c>
      <c r="K958" s="11">
        <v>88.6</v>
      </c>
      <c r="L958" s="10">
        <f t="shared" si="86"/>
        <v>0.27626800153411252</v>
      </c>
      <c r="M958">
        <f t="shared" si="87"/>
        <v>341</v>
      </c>
      <c r="N958">
        <f t="shared" si="88"/>
        <v>0</v>
      </c>
      <c r="O958">
        <f t="shared" si="89"/>
        <v>0</v>
      </c>
    </row>
    <row r="959" spans="1:15">
      <c r="A959" s="10" t="s">
        <v>68</v>
      </c>
      <c r="B959" s="10">
        <v>4110</v>
      </c>
      <c r="C959" s="60">
        <v>0.85578075300000001</v>
      </c>
      <c r="D959" s="11">
        <v>0.41299999999999998</v>
      </c>
      <c r="E959" s="11">
        <v>48.29</v>
      </c>
      <c r="F959" s="11">
        <v>0.7</v>
      </c>
      <c r="G959" s="11">
        <v>0.09</v>
      </c>
      <c r="H959" s="10">
        <v>1</v>
      </c>
      <c r="I959" s="11">
        <f t="shared" si="84"/>
        <v>0.7</v>
      </c>
      <c r="J959" s="11">
        <f t="shared" si="85"/>
        <v>0.09</v>
      </c>
      <c r="K959" s="11">
        <v>1723.3</v>
      </c>
      <c r="L959" s="10">
        <f t="shared" si="86"/>
        <v>1.4222912090215674</v>
      </c>
      <c r="M959">
        <f t="shared" si="87"/>
        <v>1754</v>
      </c>
      <c r="N959">
        <f t="shared" si="88"/>
        <v>3</v>
      </c>
      <c r="O959">
        <f t="shared" si="89"/>
        <v>0.3</v>
      </c>
    </row>
    <row r="960" spans="1:15">
      <c r="A960" s="10" t="s">
        <v>68</v>
      </c>
      <c r="B960" s="10">
        <v>4110</v>
      </c>
      <c r="C960" s="60">
        <v>0.51399526399999995</v>
      </c>
      <c r="D960" s="11">
        <v>0.41299999999999998</v>
      </c>
      <c r="E960" s="11">
        <v>48.29</v>
      </c>
      <c r="F960" s="11">
        <v>0.7</v>
      </c>
      <c r="G960" s="11">
        <v>0.09</v>
      </c>
      <c r="H960" s="10">
        <v>1</v>
      </c>
      <c r="I960" s="11">
        <f t="shared" si="84"/>
        <v>0.7</v>
      </c>
      <c r="J960" s="11">
        <f t="shared" si="85"/>
        <v>0.09</v>
      </c>
      <c r="K960" s="11">
        <v>274.10000000000002</v>
      </c>
      <c r="L960" s="10">
        <f t="shared" si="86"/>
        <v>0.85425027719210644</v>
      </c>
      <c r="M960">
        <f t="shared" si="87"/>
        <v>1054</v>
      </c>
      <c r="N960">
        <f t="shared" si="88"/>
        <v>2</v>
      </c>
      <c r="O960">
        <f t="shared" si="89"/>
        <v>0.2</v>
      </c>
    </row>
    <row r="961" spans="1:15">
      <c r="A961" s="10" t="s">
        <v>68</v>
      </c>
      <c r="B961" s="10">
        <v>4130</v>
      </c>
      <c r="C961" s="60">
        <v>0.14149049599999999</v>
      </c>
      <c r="D961" s="11">
        <v>0.41299999999999998</v>
      </c>
      <c r="E961" s="11">
        <v>48.29</v>
      </c>
      <c r="F961" s="11">
        <v>0.7</v>
      </c>
      <c r="G961" s="11">
        <v>0.09</v>
      </c>
      <c r="H961" s="10">
        <v>1</v>
      </c>
      <c r="I961" s="11">
        <f t="shared" si="84"/>
        <v>0.7</v>
      </c>
      <c r="J961" s="11">
        <f t="shared" si="85"/>
        <v>0.09</v>
      </c>
      <c r="K961" s="11">
        <v>75.5</v>
      </c>
      <c r="L961" s="10">
        <f t="shared" si="86"/>
        <v>0.23515449245082662</v>
      </c>
      <c r="M961">
        <f t="shared" si="87"/>
        <v>290</v>
      </c>
      <c r="N961">
        <f t="shared" si="88"/>
        <v>0</v>
      </c>
      <c r="O961">
        <f t="shared" si="89"/>
        <v>0.1</v>
      </c>
    </row>
    <row r="962" spans="1:15">
      <c r="A962" s="10" t="s">
        <v>68</v>
      </c>
      <c r="B962" s="10">
        <v>3200</v>
      </c>
      <c r="C962" s="60">
        <v>6.4939819390000002</v>
      </c>
      <c r="D962" s="11">
        <v>0.4</v>
      </c>
      <c r="E962" s="11">
        <v>48.29</v>
      </c>
      <c r="F962" s="11">
        <v>1.2</v>
      </c>
      <c r="G962" s="11">
        <v>6.4000000000000001E-2</v>
      </c>
      <c r="H962" s="10">
        <v>1</v>
      </c>
      <c r="I962" s="11">
        <f t="shared" si="84"/>
        <v>1.2</v>
      </c>
      <c r="J962" s="11">
        <f t="shared" si="85"/>
        <v>6.4000000000000001E-2</v>
      </c>
      <c r="K962" s="11">
        <v>10256.9</v>
      </c>
      <c r="L962" s="10">
        <f t="shared" si="86"/>
        <v>10.453146261143669</v>
      </c>
      <c r="M962">
        <f t="shared" si="87"/>
        <v>12894</v>
      </c>
      <c r="N962">
        <f t="shared" si="88"/>
        <v>34</v>
      </c>
      <c r="O962">
        <f t="shared" si="89"/>
        <v>1.8</v>
      </c>
    </row>
    <row r="963" spans="1:15">
      <c r="A963" s="10" t="s">
        <v>68</v>
      </c>
      <c r="B963" s="10">
        <v>2110</v>
      </c>
      <c r="C963" s="60">
        <v>4.7226415000000001E-2</v>
      </c>
      <c r="D963" s="11">
        <v>0.40500000000000003</v>
      </c>
      <c r="E963" s="11">
        <v>48.29</v>
      </c>
      <c r="F963" s="11">
        <v>2.7</v>
      </c>
      <c r="G963" s="11">
        <v>0.57599999999999996</v>
      </c>
      <c r="H963" s="10">
        <v>1</v>
      </c>
      <c r="I963" s="11">
        <f t="shared" ref="I963:I1026" si="90">F963</f>
        <v>2.7</v>
      </c>
      <c r="J963" s="11">
        <f t="shared" ref="J963:J1026" si="91">G963</f>
        <v>0.57599999999999996</v>
      </c>
      <c r="K963" s="11">
        <v>75.5</v>
      </c>
      <c r="L963" s="10">
        <f t="shared" ref="L963:L1026" si="92">E963*D963*C963/12</f>
        <v>7.6969020836812493E-2</v>
      </c>
      <c r="M963">
        <f t="shared" ref="M963:M1026" si="93">ROUND(E963*D963*C963*102.79,0)</f>
        <v>95</v>
      </c>
      <c r="N963">
        <f t="shared" ref="N963:N1026" si="94">ROUND(I963*M963*0.002205,0)</f>
        <v>1</v>
      </c>
      <c r="O963">
        <f t="shared" ref="O963:O1026" si="95">ROUND(J963*M963*0.002205,1)</f>
        <v>0.1</v>
      </c>
    </row>
    <row r="964" spans="1:15">
      <c r="A964" s="10" t="s">
        <v>68</v>
      </c>
      <c r="B964" s="10">
        <v>4340</v>
      </c>
      <c r="C964" s="60">
        <v>9.4107821999999994E-2</v>
      </c>
      <c r="D964" s="11">
        <v>0.41299999999999998</v>
      </c>
      <c r="E964" s="11">
        <v>48.29</v>
      </c>
      <c r="F964" s="11">
        <v>0.7</v>
      </c>
      <c r="G964" s="11">
        <v>0.09</v>
      </c>
      <c r="H964" s="10">
        <v>1</v>
      </c>
      <c r="I964" s="11">
        <f t="shared" si="90"/>
        <v>0.7</v>
      </c>
      <c r="J964" s="11">
        <f t="shared" si="91"/>
        <v>0.09</v>
      </c>
      <c r="K964" s="11">
        <v>153.5</v>
      </c>
      <c r="L964" s="10">
        <f t="shared" si="92"/>
        <v>0.15640539643074497</v>
      </c>
      <c r="M964">
        <f t="shared" si="93"/>
        <v>193</v>
      </c>
      <c r="N964">
        <f t="shared" si="94"/>
        <v>0</v>
      </c>
      <c r="O964">
        <f t="shared" si="95"/>
        <v>0</v>
      </c>
    </row>
    <row r="965" spans="1:15">
      <c r="A965" s="10" t="s">
        <v>68</v>
      </c>
      <c r="B965" s="10">
        <v>3200</v>
      </c>
      <c r="C965" s="60">
        <v>257.32640421500003</v>
      </c>
      <c r="D965" s="11">
        <v>0.4</v>
      </c>
      <c r="E965" s="11">
        <v>48.29</v>
      </c>
      <c r="F965" s="11">
        <v>1.2</v>
      </c>
      <c r="G965" s="11">
        <v>6.4000000000000001E-2</v>
      </c>
      <c r="H965" s="10">
        <v>1</v>
      </c>
      <c r="I965" s="11">
        <f t="shared" si="90"/>
        <v>1.2</v>
      </c>
      <c r="J965" s="11">
        <f t="shared" si="91"/>
        <v>6.4000000000000001E-2</v>
      </c>
      <c r="K965" s="11">
        <v>406434.6</v>
      </c>
      <c r="L965" s="10">
        <f t="shared" si="92"/>
        <v>414.2097353180784</v>
      </c>
      <c r="M965">
        <f t="shared" si="93"/>
        <v>510919</v>
      </c>
      <c r="N965">
        <f t="shared" si="94"/>
        <v>1352</v>
      </c>
      <c r="O965">
        <f t="shared" si="95"/>
        <v>72.099999999999994</v>
      </c>
    </row>
    <row r="966" spans="1:15">
      <c r="A966" s="10" t="s">
        <v>68</v>
      </c>
      <c r="B966" s="10">
        <v>3100</v>
      </c>
      <c r="C966" s="60">
        <v>2.6021023479999998</v>
      </c>
      <c r="D966" s="11">
        <v>0.41099999999999998</v>
      </c>
      <c r="E966" s="11">
        <v>48.29</v>
      </c>
      <c r="F966" s="11">
        <v>1.2</v>
      </c>
      <c r="G966" s="11">
        <v>6.4000000000000001E-2</v>
      </c>
      <c r="H966" s="10">
        <v>1</v>
      </c>
      <c r="I966" s="11">
        <f t="shared" si="90"/>
        <v>1.2</v>
      </c>
      <c r="J966" s="11">
        <f t="shared" si="91"/>
        <v>6.4000000000000001E-2</v>
      </c>
      <c r="K966" s="11">
        <v>4223</v>
      </c>
      <c r="L966" s="10">
        <f t="shared" si="92"/>
        <v>4.3037016416835092</v>
      </c>
      <c r="M966">
        <f t="shared" si="93"/>
        <v>5309</v>
      </c>
      <c r="N966">
        <f t="shared" si="94"/>
        <v>14</v>
      </c>
      <c r="O966">
        <f t="shared" si="95"/>
        <v>0.7</v>
      </c>
    </row>
    <row r="967" spans="1:15">
      <c r="A967" s="10" t="s">
        <v>68</v>
      </c>
      <c r="B967" s="10">
        <v>3200</v>
      </c>
      <c r="C967" s="60">
        <v>17.784054570999999</v>
      </c>
      <c r="D967" s="11">
        <v>0.4</v>
      </c>
      <c r="E967" s="11">
        <v>48.29</v>
      </c>
      <c r="F967" s="11">
        <v>1.2</v>
      </c>
      <c r="G967" s="11">
        <v>6.4000000000000001E-2</v>
      </c>
      <c r="H967" s="10">
        <v>1</v>
      </c>
      <c r="I967" s="11">
        <f t="shared" si="90"/>
        <v>1.2</v>
      </c>
      <c r="J967" s="11">
        <f t="shared" si="91"/>
        <v>6.4000000000000001E-2</v>
      </c>
      <c r="K967" s="11">
        <v>28089.1</v>
      </c>
      <c r="L967" s="10">
        <f t="shared" si="92"/>
        <v>28.626399841119667</v>
      </c>
      <c r="M967">
        <f t="shared" si="93"/>
        <v>35310</v>
      </c>
      <c r="N967">
        <f t="shared" si="94"/>
        <v>93</v>
      </c>
      <c r="O967">
        <f t="shared" si="95"/>
        <v>5</v>
      </c>
    </row>
    <row r="968" spans="1:15">
      <c r="A968" s="10" t="s">
        <v>68</v>
      </c>
      <c r="B968" s="10">
        <v>3200</v>
      </c>
      <c r="C968" s="60">
        <v>6.9232021069999998</v>
      </c>
      <c r="D968" s="11">
        <v>0.4</v>
      </c>
      <c r="E968" s="11">
        <v>48.29</v>
      </c>
      <c r="F968" s="11">
        <v>1.2</v>
      </c>
      <c r="G968" s="11">
        <v>6.4000000000000001E-2</v>
      </c>
      <c r="H968" s="10">
        <v>1</v>
      </c>
      <c r="I968" s="11">
        <f t="shared" si="90"/>
        <v>1.2</v>
      </c>
      <c r="J968" s="11">
        <f t="shared" si="91"/>
        <v>6.4000000000000001E-2</v>
      </c>
      <c r="K968" s="11">
        <v>10934.8</v>
      </c>
      <c r="L968" s="10">
        <f t="shared" si="92"/>
        <v>11.144047658234335</v>
      </c>
      <c r="M968">
        <f t="shared" si="93"/>
        <v>13746</v>
      </c>
      <c r="N968">
        <f t="shared" si="94"/>
        <v>36</v>
      </c>
      <c r="O968">
        <f t="shared" si="95"/>
        <v>1.9</v>
      </c>
    </row>
    <row r="969" spans="1:15">
      <c r="A969" s="10" t="s">
        <v>68</v>
      </c>
      <c r="B969" s="10">
        <v>4130</v>
      </c>
      <c r="C969" s="60">
        <v>0.19572851699999999</v>
      </c>
      <c r="D969" s="11">
        <v>0.41299999999999998</v>
      </c>
      <c r="E969" s="11">
        <v>48.29</v>
      </c>
      <c r="F969" s="11">
        <v>0.7</v>
      </c>
      <c r="G969" s="11">
        <v>0.09</v>
      </c>
      <c r="H969" s="10">
        <v>1</v>
      </c>
      <c r="I969" s="11">
        <f t="shared" si="90"/>
        <v>0.7</v>
      </c>
      <c r="J969" s="11">
        <f t="shared" si="91"/>
        <v>0.09</v>
      </c>
      <c r="K969" s="11">
        <v>104.4</v>
      </c>
      <c r="L969" s="10">
        <f t="shared" si="92"/>
        <v>0.32529704379075747</v>
      </c>
      <c r="M969">
        <f t="shared" si="93"/>
        <v>401</v>
      </c>
      <c r="N969">
        <f t="shared" si="94"/>
        <v>1</v>
      </c>
      <c r="O969">
        <f t="shared" si="95"/>
        <v>0.1</v>
      </c>
    </row>
    <row r="970" spans="1:15">
      <c r="A970" s="10" t="s">
        <v>68</v>
      </c>
      <c r="B970" s="10">
        <v>3100</v>
      </c>
      <c r="C970" s="60">
        <v>4.027724568</v>
      </c>
      <c r="D970" s="11">
        <v>0.41099999999999998</v>
      </c>
      <c r="E970" s="11">
        <v>48.29</v>
      </c>
      <c r="F970" s="11">
        <v>1.2</v>
      </c>
      <c r="G970" s="11">
        <v>6.4000000000000001E-2</v>
      </c>
      <c r="H970" s="10">
        <v>1</v>
      </c>
      <c r="I970" s="11">
        <f t="shared" si="90"/>
        <v>1.2</v>
      </c>
      <c r="J970" s="11">
        <f t="shared" si="91"/>
        <v>6.4000000000000001E-2</v>
      </c>
      <c r="K970" s="11">
        <v>6536.6</v>
      </c>
      <c r="L970" s="10">
        <f t="shared" si="92"/>
        <v>6.6615845640636593</v>
      </c>
      <c r="M970">
        <f t="shared" si="93"/>
        <v>8217</v>
      </c>
      <c r="N970">
        <f t="shared" si="94"/>
        <v>22</v>
      </c>
      <c r="O970">
        <f t="shared" si="95"/>
        <v>1.2</v>
      </c>
    </row>
    <row r="971" spans="1:15">
      <c r="A971" s="10" t="s">
        <v>68</v>
      </c>
      <c r="B971" s="10">
        <v>3100</v>
      </c>
      <c r="C971" s="60">
        <v>2.6744360129999998</v>
      </c>
      <c r="D971" s="11">
        <v>0.41099999999999998</v>
      </c>
      <c r="E971" s="11">
        <v>48.29</v>
      </c>
      <c r="F971" s="11">
        <v>1.2</v>
      </c>
      <c r="G971" s="11">
        <v>6.4000000000000001E-2</v>
      </c>
      <c r="H971" s="10">
        <v>1</v>
      </c>
      <c r="I971" s="11">
        <f t="shared" si="90"/>
        <v>1.2</v>
      </c>
      <c r="J971" s="11">
        <f t="shared" si="91"/>
        <v>6.4000000000000001E-2</v>
      </c>
      <c r="K971" s="11">
        <v>4340.3999999999996</v>
      </c>
      <c r="L971" s="10">
        <f t="shared" si="92"/>
        <v>4.4233366410711215</v>
      </c>
      <c r="M971">
        <f t="shared" si="93"/>
        <v>5456</v>
      </c>
      <c r="N971">
        <f t="shared" si="94"/>
        <v>14</v>
      </c>
      <c r="O971">
        <f t="shared" si="95"/>
        <v>0.8</v>
      </c>
    </row>
    <row r="972" spans="1:15">
      <c r="A972" s="10" t="s">
        <v>68</v>
      </c>
      <c r="B972" s="10">
        <v>6430</v>
      </c>
      <c r="C972" s="60">
        <v>0.585786099</v>
      </c>
      <c r="D972" s="11">
        <v>0.30299999999999999</v>
      </c>
      <c r="E972" s="11">
        <v>48.29</v>
      </c>
      <c r="F972" s="11">
        <v>0</v>
      </c>
      <c r="G972" s="11">
        <v>0</v>
      </c>
      <c r="H972" s="10">
        <v>1</v>
      </c>
      <c r="I972" s="11">
        <f t="shared" si="90"/>
        <v>0</v>
      </c>
      <c r="J972" s="11">
        <f t="shared" si="91"/>
        <v>0</v>
      </c>
      <c r="K972" s="11">
        <v>865.4</v>
      </c>
      <c r="L972" s="10">
        <f t="shared" si="92"/>
        <v>0.71426217069792752</v>
      </c>
      <c r="M972">
        <f t="shared" si="93"/>
        <v>881</v>
      </c>
      <c r="N972">
        <f t="shared" si="94"/>
        <v>0</v>
      </c>
      <c r="O972">
        <f t="shared" si="95"/>
        <v>0</v>
      </c>
    </row>
    <row r="973" spans="1:15">
      <c r="A973" s="10" t="s">
        <v>68</v>
      </c>
      <c r="B973" s="10">
        <v>6410</v>
      </c>
      <c r="C973" s="60">
        <v>4.2187973129999996</v>
      </c>
      <c r="D973" s="11">
        <v>0.30299999999999999</v>
      </c>
      <c r="E973" s="11">
        <v>48.29</v>
      </c>
      <c r="F973" s="11">
        <v>0</v>
      </c>
      <c r="G973" s="11">
        <v>0</v>
      </c>
      <c r="H973" s="10">
        <v>1</v>
      </c>
      <c r="I973" s="11">
        <f t="shared" si="90"/>
        <v>0</v>
      </c>
      <c r="J973" s="11">
        <f t="shared" si="91"/>
        <v>0</v>
      </c>
      <c r="K973" s="11">
        <v>6232.7</v>
      </c>
      <c r="L973" s="10">
        <f t="shared" si="92"/>
        <v>5.1440744866804415</v>
      </c>
      <c r="M973">
        <f t="shared" si="93"/>
        <v>6345</v>
      </c>
      <c r="N973">
        <f t="shared" si="94"/>
        <v>0</v>
      </c>
      <c r="O973">
        <f t="shared" si="95"/>
        <v>0</v>
      </c>
    </row>
    <row r="974" spans="1:15">
      <c r="A974" s="10" t="s">
        <v>68</v>
      </c>
      <c r="B974" s="10">
        <v>7410</v>
      </c>
      <c r="C974" s="60">
        <v>7.2102119499999997</v>
      </c>
      <c r="D974" s="11">
        <v>0.23400000000000001</v>
      </c>
      <c r="E974" s="11">
        <v>48.29</v>
      </c>
      <c r="F974" s="11">
        <v>1.51</v>
      </c>
      <c r="G974" s="11">
        <v>0.115</v>
      </c>
      <c r="H974" s="10">
        <v>1</v>
      </c>
      <c r="I974" s="11">
        <f t="shared" si="90"/>
        <v>1.51</v>
      </c>
      <c r="J974" s="11">
        <f t="shared" si="91"/>
        <v>0.115</v>
      </c>
      <c r="K974" s="11">
        <v>6662.1</v>
      </c>
      <c r="L974" s="10">
        <f t="shared" si="92"/>
        <v>6.7895321337772501</v>
      </c>
      <c r="M974">
        <f t="shared" si="93"/>
        <v>8375</v>
      </c>
      <c r="N974">
        <f t="shared" si="94"/>
        <v>28</v>
      </c>
      <c r="O974">
        <f t="shared" si="95"/>
        <v>2.1</v>
      </c>
    </row>
    <row r="975" spans="1:15">
      <c r="A975" s="10" t="s">
        <v>68</v>
      </c>
      <c r="B975" s="10">
        <v>1300</v>
      </c>
      <c r="C975" s="60">
        <v>19.721835382999998</v>
      </c>
      <c r="D975" s="11">
        <v>0.66200000000000003</v>
      </c>
      <c r="E975" s="11">
        <v>48.29</v>
      </c>
      <c r="F975" s="11">
        <v>2.1</v>
      </c>
      <c r="G975" s="11">
        <v>0.51600000000000001</v>
      </c>
      <c r="H975" s="10">
        <v>1</v>
      </c>
      <c r="I975" s="11">
        <f t="shared" si="90"/>
        <v>2.1</v>
      </c>
      <c r="J975" s="11">
        <f t="shared" si="91"/>
        <v>0.51600000000000001</v>
      </c>
      <c r="K975" s="11">
        <v>16859</v>
      </c>
      <c r="L975" s="10">
        <f t="shared" si="92"/>
        <v>52.53893659058636</v>
      </c>
      <c r="M975">
        <f t="shared" si="93"/>
        <v>64806</v>
      </c>
      <c r="N975">
        <f t="shared" si="94"/>
        <v>300</v>
      </c>
      <c r="O975">
        <f t="shared" si="95"/>
        <v>73.7</v>
      </c>
    </row>
    <row r="976" spans="1:15">
      <c r="A976" s="10" t="s">
        <v>68</v>
      </c>
      <c r="B976" s="10">
        <v>3200</v>
      </c>
      <c r="C976" s="60">
        <v>4.8445542499999998</v>
      </c>
      <c r="D976" s="11">
        <v>0.4</v>
      </c>
      <c r="E976" s="11">
        <v>48.29</v>
      </c>
      <c r="F976" s="11">
        <v>1.2</v>
      </c>
      <c r="G976" s="11">
        <v>6.4000000000000001E-2</v>
      </c>
      <c r="H976" s="10">
        <v>1</v>
      </c>
      <c r="I976" s="11">
        <f t="shared" si="90"/>
        <v>1.2</v>
      </c>
      <c r="J976" s="11">
        <f t="shared" si="91"/>
        <v>6.4000000000000001E-2</v>
      </c>
      <c r="K976" s="11">
        <v>7651.8</v>
      </c>
      <c r="L976" s="10">
        <f t="shared" si="92"/>
        <v>7.7981174910833344</v>
      </c>
      <c r="M976">
        <f t="shared" si="93"/>
        <v>9619</v>
      </c>
      <c r="N976">
        <f t="shared" si="94"/>
        <v>25</v>
      </c>
      <c r="O976">
        <f t="shared" si="95"/>
        <v>1.4</v>
      </c>
    </row>
    <row r="977" spans="1:15">
      <c r="A977" s="10" t="s">
        <v>68</v>
      </c>
      <c r="B977" s="10">
        <v>4110</v>
      </c>
      <c r="C977" s="60">
        <v>2.4039967999999998E-2</v>
      </c>
      <c r="D977" s="11">
        <v>0.41299999999999998</v>
      </c>
      <c r="E977" s="11">
        <v>48.29</v>
      </c>
      <c r="F977" s="11">
        <v>0.7</v>
      </c>
      <c r="G977" s="11">
        <v>0.09</v>
      </c>
      <c r="H977" s="10">
        <v>1</v>
      </c>
      <c r="I977" s="11">
        <f t="shared" si="90"/>
        <v>0.7</v>
      </c>
      <c r="J977" s="11">
        <f t="shared" si="91"/>
        <v>0.09</v>
      </c>
      <c r="K977" s="11">
        <v>12.8</v>
      </c>
      <c r="L977" s="10">
        <f t="shared" si="92"/>
        <v>3.9953966049946658E-2</v>
      </c>
      <c r="M977">
        <f t="shared" si="93"/>
        <v>49</v>
      </c>
      <c r="N977">
        <f t="shared" si="94"/>
        <v>0</v>
      </c>
      <c r="O977">
        <f t="shared" si="95"/>
        <v>0</v>
      </c>
    </row>
    <row r="978" spans="1:15">
      <c r="A978" s="10" t="s">
        <v>68</v>
      </c>
      <c r="B978" s="10">
        <v>3100</v>
      </c>
      <c r="C978" s="60">
        <v>9.4835282450000005</v>
      </c>
      <c r="D978" s="11">
        <v>0.41099999999999998</v>
      </c>
      <c r="E978" s="11">
        <v>48.29</v>
      </c>
      <c r="F978" s="11">
        <v>1.2</v>
      </c>
      <c r="G978" s="11">
        <v>6.4000000000000001E-2</v>
      </c>
      <c r="H978" s="10">
        <v>1</v>
      </c>
      <c r="I978" s="11">
        <f t="shared" si="90"/>
        <v>1.2</v>
      </c>
      <c r="J978" s="11">
        <f t="shared" si="91"/>
        <v>6.4000000000000001E-2</v>
      </c>
      <c r="K978" s="11">
        <v>15390.7</v>
      </c>
      <c r="L978" s="10">
        <f t="shared" si="92"/>
        <v>15.685115579073461</v>
      </c>
      <c r="M978">
        <f t="shared" si="93"/>
        <v>19347</v>
      </c>
      <c r="N978">
        <f t="shared" si="94"/>
        <v>51</v>
      </c>
      <c r="O978">
        <f t="shared" si="95"/>
        <v>2.7</v>
      </c>
    </row>
    <row r="979" spans="1:15">
      <c r="A979" s="10" t="s">
        <v>68</v>
      </c>
      <c r="B979" s="10">
        <v>3300</v>
      </c>
      <c r="C979" s="60">
        <v>8.2584391670000006</v>
      </c>
      <c r="D979" s="11">
        <v>0.4</v>
      </c>
      <c r="E979" s="11">
        <v>48.29</v>
      </c>
      <c r="F979" s="11">
        <v>1.2</v>
      </c>
      <c r="G979" s="11">
        <v>6.4000000000000001E-2</v>
      </c>
      <c r="H979" s="10">
        <v>1</v>
      </c>
      <c r="I979" s="11">
        <f t="shared" si="90"/>
        <v>1.2</v>
      </c>
      <c r="J979" s="11">
        <f t="shared" si="91"/>
        <v>6.4000000000000001E-2</v>
      </c>
      <c r="K979" s="11">
        <v>13043.9</v>
      </c>
      <c r="L979" s="10">
        <f t="shared" si="92"/>
        <v>13.293334245814336</v>
      </c>
      <c r="M979">
        <f t="shared" si="93"/>
        <v>16397</v>
      </c>
      <c r="N979">
        <f t="shared" si="94"/>
        <v>43</v>
      </c>
      <c r="O979">
        <f t="shared" si="95"/>
        <v>2.2999999999999998</v>
      </c>
    </row>
    <row r="980" spans="1:15">
      <c r="A980" s="10" t="s">
        <v>68</v>
      </c>
      <c r="B980" s="10">
        <v>3300</v>
      </c>
      <c r="C980" s="60">
        <v>23.846576632000001</v>
      </c>
      <c r="D980" s="11">
        <v>0.4</v>
      </c>
      <c r="E980" s="11">
        <v>48.29</v>
      </c>
      <c r="F980" s="11">
        <v>1.2</v>
      </c>
      <c r="G980" s="11">
        <v>6.4000000000000001E-2</v>
      </c>
      <c r="H980" s="10">
        <v>1</v>
      </c>
      <c r="I980" s="11">
        <f t="shared" si="90"/>
        <v>1.2</v>
      </c>
      <c r="J980" s="11">
        <f t="shared" si="91"/>
        <v>6.4000000000000001E-2</v>
      </c>
      <c r="K980" s="11">
        <v>37664.400000000001</v>
      </c>
      <c r="L980" s="10">
        <f t="shared" si="92"/>
        <v>38.385039518642678</v>
      </c>
      <c r="M980">
        <f t="shared" si="93"/>
        <v>47347</v>
      </c>
      <c r="N980">
        <f t="shared" si="94"/>
        <v>125</v>
      </c>
      <c r="O980">
        <f t="shared" si="95"/>
        <v>6.7</v>
      </c>
    </row>
    <row r="981" spans="1:15">
      <c r="A981" s="10" t="s">
        <v>68</v>
      </c>
      <c r="B981" s="10">
        <v>3300</v>
      </c>
      <c r="C981" s="60">
        <v>1.5184358389999999</v>
      </c>
      <c r="D981" s="11">
        <v>0.4</v>
      </c>
      <c r="E981" s="11">
        <v>48.29</v>
      </c>
      <c r="F981" s="11">
        <v>1.2</v>
      </c>
      <c r="G981" s="11">
        <v>6.4000000000000001E-2</v>
      </c>
      <c r="H981" s="10">
        <v>1</v>
      </c>
      <c r="I981" s="11">
        <f t="shared" si="90"/>
        <v>1.2</v>
      </c>
      <c r="J981" s="11">
        <f t="shared" si="91"/>
        <v>6.4000000000000001E-2</v>
      </c>
      <c r="K981" s="11">
        <v>2398.3000000000002</v>
      </c>
      <c r="L981" s="10">
        <f t="shared" si="92"/>
        <v>2.4441755555103337</v>
      </c>
      <c r="M981">
        <f t="shared" si="93"/>
        <v>3015</v>
      </c>
      <c r="N981">
        <f t="shared" si="94"/>
        <v>8</v>
      </c>
      <c r="O981">
        <f t="shared" si="95"/>
        <v>0.4</v>
      </c>
    </row>
    <row r="982" spans="1:15">
      <c r="A982" s="10" t="s">
        <v>68</v>
      </c>
      <c r="B982" s="10">
        <v>3100</v>
      </c>
      <c r="C982" s="60">
        <v>3.0025702660000002</v>
      </c>
      <c r="D982" s="11">
        <v>0.41099999999999998</v>
      </c>
      <c r="E982" s="11">
        <v>48.29</v>
      </c>
      <c r="F982" s="11">
        <v>1.2</v>
      </c>
      <c r="G982" s="11">
        <v>6.4000000000000001E-2</v>
      </c>
      <c r="H982" s="10">
        <v>1</v>
      </c>
      <c r="I982" s="11">
        <f t="shared" si="90"/>
        <v>1.2</v>
      </c>
      <c r="J982" s="11">
        <f t="shared" si="91"/>
        <v>6.4000000000000001E-2</v>
      </c>
      <c r="K982" s="11">
        <v>4872.8</v>
      </c>
      <c r="L982" s="10">
        <f t="shared" si="92"/>
        <v>4.9660485464710442</v>
      </c>
      <c r="M982">
        <f t="shared" si="93"/>
        <v>6126</v>
      </c>
      <c r="N982">
        <f t="shared" si="94"/>
        <v>16</v>
      </c>
      <c r="O982">
        <f t="shared" si="95"/>
        <v>0.9</v>
      </c>
    </row>
    <row r="983" spans="1:15">
      <c r="A983" s="10" t="s">
        <v>68</v>
      </c>
      <c r="B983" s="10">
        <v>2110</v>
      </c>
      <c r="C983" s="60">
        <v>48.597956304</v>
      </c>
      <c r="D983" s="11">
        <v>0.40500000000000003</v>
      </c>
      <c r="E983" s="11">
        <v>48.29</v>
      </c>
      <c r="F983" s="11">
        <v>2.7</v>
      </c>
      <c r="G983" s="11">
        <v>0.57599999999999996</v>
      </c>
      <c r="H983" s="10">
        <v>1</v>
      </c>
      <c r="I983" s="11">
        <f t="shared" si="90"/>
        <v>2.7</v>
      </c>
      <c r="J983" s="11">
        <f t="shared" si="91"/>
        <v>0.57599999999999996</v>
      </c>
      <c r="K983" s="11">
        <v>77717.600000000006</v>
      </c>
      <c r="L983" s="10">
        <f t="shared" si="92"/>
        <v>79.204341709805405</v>
      </c>
      <c r="M983">
        <f t="shared" si="93"/>
        <v>97697</v>
      </c>
      <c r="N983">
        <f t="shared" si="94"/>
        <v>582</v>
      </c>
      <c r="O983">
        <f t="shared" si="95"/>
        <v>124.1</v>
      </c>
    </row>
    <row r="984" spans="1:15">
      <c r="A984" s="10" t="s">
        <v>68</v>
      </c>
      <c r="B984" s="10">
        <v>1300</v>
      </c>
      <c r="C984" s="60">
        <v>478.69786672700002</v>
      </c>
      <c r="D984" s="11">
        <v>0.66200000000000003</v>
      </c>
      <c r="E984" s="11">
        <v>48.29</v>
      </c>
      <c r="F984" s="11">
        <v>2.1</v>
      </c>
      <c r="G984" s="11">
        <v>0.51600000000000001</v>
      </c>
      <c r="H984" s="10">
        <v>1</v>
      </c>
      <c r="I984" s="11">
        <f t="shared" si="90"/>
        <v>2.1</v>
      </c>
      <c r="J984" s="11">
        <f t="shared" si="91"/>
        <v>0.51600000000000001</v>
      </c>
      <c r="K984" s="11">
        <v>409209</v>
      </c>
      <c r="L984" s="10">
        <f t="shared" si="92"/>
        <v>1275.2503191309502</v>
      </c>
      <c r="M984">
        <f t="shared" si="93"/>
        <v>1572996</v>
      </c>
      <c r="N984">
        <f t="shared" si="94"/>
        <v>7284</v>
      </c>
      <c r="O984">
        <f t="shared" si="95"/>
        <v>1789.7</v>
      </c>
    </row>
    <row r="985" spans="1:15">
      <c r="A985" s="10" t="s">
        <v>68</v>
      </c>
      <c r="B985" s="10">
        <v>4340</v>
      </c>
      <c r="C985" s="60">
        <v>0.88085037499999996</v>
      </c>
      <c r="D985" s="11">
        <v>0.41299999999999998</v>
      </c>
      <c r="E985" s="11">
        <v>48.29</v>
      </c>
      <c r="F985" s="11">
        <v>0.7</v>
      </c>
      <c r="G985" s="11">
        <v>0.09</v>
      </c>
      <c r="H985" s="10">
        <v>1</v>
      </c>
      <c r="I985" s="11">
        <f t="shared" si="90"/>
        <v>0.7</v>
      </c>
      <c r="J985" s="11">
        <f t="shared" si="91"/>
        <v>0.09</v>
      </c>
      <c r="K985" s="11">
        <v>1436.5</v>
      </c>
      <c r="L985" s="10">
        <f t="shared" si="92"/>
        <v>1.4639564402844789</v>
      </c>
      <c r="M985">
        <f t="shared" si="93"/>
        <v>1806</v>
      </c>
      <c r="N985">
        <f t="shared" si="94"/>
        <v>3</v>
      </c>
      <c r="O985">
        <f t="shared" si="95"/>
        <v>0.4</v>
      </c>
    </row>
    <row r="986" spans="1:15">
      <c r="A986" s="10" t="s">
        <v>68</v>
      </c>
      <c r="B986" s="10">
        <v>2210</v>
      </c>
      <c r="C986" s="60">
        <v>2.655199E-3</v>
      </c>
      <c r="D986" s="11">
        <v>0.26800000000000002</v>
      </c>
      <c r="E986" s="11">
        <v>48.29</v>
      </c>
      <c r="F986" s="11">
        <v>1.92</v>
      </c>
      <c r="G986" s="11">
        <v>0.50600000000000001</v>
      </c>
      <c r="H986" s="10">
        <v>1</v>
      </c>
      <c r="I986" s="11">
        <f t="shared" si="90"/>
        <v>1.92</v>
      </c>
      <c r="J986" s="11">
        <f t="shared" si="91"/>
        <v>0.50600000000000001</v>
      </c>
      <c r="K986" s="11">
        <v>0.9</v>
      </c>
      <c r="L986" s="10">
        <f t="shared" si="92"/>
        <v>2.8635701668566667E-3</v>
      </c>
      <c r="M986">
        <f t="shared" si="93"/>
        <v>4</v>
      </c>
      <c r="N986">
        <f t="shared" si="94"/>
        <v>0</v>
      </c>
      <c r="O986">
        <f t="shared" si="95"/>
        <v>0</v>
      </c>
    </row>
    <row r="987" spans="1:15">
      <c r="A987" s="10" t="s">
        <v>68</v>
      </c>
      <c r="B987" s="10">
        <v>3100</v>
      </c>
      <c r="C987" s="60">
        <v>2.6625680000000001E-3</v>
      </c>
      <c r="D987" s="11">
        <v>0.41099999999999998</v>
      </c>
      <c r="E987" s="11">
        <v>48.29</v>
      </c>
      <c r="F987" s="11">
        <v>1.2</v>
      </c>
      <c r="G987" s="11">
        <v>6.4000000000000001E-2</v>
      </c>
      <c r="H987" s="10">
        <v>1</v>
      </c>
      <c r="I987" s="11">
        <f t="shared" si="90"/>
        <v>1.2</v>
      </c>
      <c r="J987" s="11">
        <f t="shared" si="91"/>
        <v>6.4000000000000001E-2</v>
      </c>
      <c r="K987" s="11">
        <v>1.4</v>
      </c>
      <c r="L987" s="10">
        <f t="shared" si="92"/>
        <v>4.4037077486599992E-3</v>
      </c>
      <c r="M987">
        <f t="shared" si="93"/>
        <v>5</v>
      </c>
      <c r="N987">
        <f t="shared" si="94"/>
        <v>0</v>
      </c>
      <c r="O987">
        <f t="shared" si="95"/>
        <v>0</v>
      </c>
    </row>
    <row r="988" spans="1:15">
      <c r="A988" s="10" t="s">
        <v>68</v>
      </c>
      <c r="B988" s="10">
        <v>2210</v>
      </c>
      <c r="C988" s="60">
        <v>14.327020043999999</v>
      </c>
      <c r="D988" s="11">
        <v>0.28499999999999998</v>
      </c>
      <c r="E988" s="11">
        <v>48.29</v>
      </c>
      <c r="F988" s="11">
        <v>1.92</v>
      </c>
      <c r="G988" s="11">
        <v>0.50600000000000001</v>
      </c>
      <c r="H988" s="10">
        <v>1</v>
      </c>
      <c r="I988" s="11">
        <f t="shared" si="90"/>
        <v>1.92</v>
      </c>
      <c r="J988" s="11">
        <f t="shared" si="91"/>
        <v>0.50600000000000001</v>
      </c>
      <c r="K988" s="11">
        <v>5272.6</v>
      </c>
      <c r="L988" s="10">
        <f t="shared" si="92"/>
        <v>16.43148020071305</v>
      </c>
      <c r="M988">
        <f t="shared" si="93"/>
        <v>20268</v>
      </c>
      <c r="N988">
        <f t="shared" si="94"/>
        <v>86</v>
      </c>
      <c r="O988">
        <f t="shared" si="95"/>
        <v>22.6</v>
      </c>
    </row>
    <row r="989" spans="1:15">
      <c r="A989" s="10" t="s">
        <v>68</v>
      </c>
      <c r="B989" s="10">
        <v>6460</v>
      </c>
      <c r="C989" s="60">
        <v>2.6885446929999999</v>
      </c>
      <c r="D989" s="11">
        <v>0.30299999999999999</v>
      </c>
      <c r="E989" s="11">
        <v>48.29</v>
      </c>
      <c r="F989" s="11">
        <v>0</v>
      </c>
      <c r="G989" s="11">
        <v>0</v>
      </c>
      <c r="H989" s="10">
        <v>1</v>
      </c>
      <c r="I989" s="11">
        <f t="shared" si="90"/>
        <v>0</v>
      </c>
      <c r="J989" s="11">
        <f t="shared" si="91"/>
        <v>0</v>
      </c>
      <c r="K989" s="11">
        <v>3971.9</v>
      </c>
      <c r="L989" s="10">
        <f t="shared" si="92"/>
        <v>3.2782030364304919</v>
      </c>
      <c r="M989">
        <f t="shared" si="93"/>
        <v>4044</v>
      </c>
      <c r="N989">
        <f t="shared" si="94"/>
        <v>0</v>
      </c>
      <c r="O989">
        <f t="shared" si="95"/>
        <v>0</v>
      </c>
    </row>
    <row r="990" spans="1:15">
      <c r="A990" s="10" t="s">
        <v>68</v>
      </c>
      <c r="B990" s="10">
        <v>1610</v>
      </c>
      <c r="C990" s="60">
        <v>8.2084110000000005E-3</v>
      </c>
      <c r="D990" s="11">
        <v>0.30399999999999999</v>
      </c>
      <c r="E990" s="11">
        <v>48.29</v>
      </c>
      <c r="F990" s="11">
        <v>1.18</v>
      </c>
      <c r="G990" s="11">
        <v>0.15</v>
      </c>
      <c r="H990" s="10">
        <v>1</v>
      </c>
      <c r="I990" s="11">
        <f t="shared" si="90"/>
        <v>1.18</v>
      </c>
      <c r="J990" s="11">
        <f t="shared" si="91"/>
        <v>0.15</v>
      </c>
      <c r="K990" s="11">
        <v>9.9</v>
      </c>
      <c r="L990" s="10">
        <f t="shared" si="92"/>
        <v>1.0041732235479999E-2</v>
      </c>
      <c r="M990">
        <f t="shared" si="93"/>
        <v>12</v>
      </c>
      <c r="N990">
        <f t="shared" si="94"/>
        <v>0</v>
      </c>
      <c r="O990">
        <f t="shared" si="95"/>
        <v>0</v>
      </c>
    </row>
    <row r="991" spans="1:15">
      <c r="A991" s="10" t="s">
        <v>68</v>
      </c>
      <c r="B991" s="10">
        <v>3100</v>
      </c>
      <c r="C991" s="60">
        <v>19.327914328999999</v>
      </c>
      <c r="D991" s="11">
        <v>0.41099999999999998</v>
      </c>
      <c r="E991" s="11">
        <v>48.29</v>
      </c>
      <c r="F991" s="11">
        <v>1.2</v>
      </c>
      <c r="G991" s="11">
        <v>6.4000000000000001E-2</v>
      </c>
      <c r="H991" s="10">
        <v>1</v>
      </c>
      <c r="I991" s="11">
        <f t="shared" si="90"/>
        <v>1.2</v>
      </c>
      <c r="J991" s="11">
        <f t="shared" si="91"/>
        <v>6.4000000000000001E-2</v>
      </c>
      <c r="K991" s="11">
        <v>10257.799999999999</v>
      </c>
      <c r="L991" s="10">
        <f t="shared" si="92"/>
        <v>31.967065665948784</v>
      </c>
      <c r="M991">
        <f t="shared" si="93"/>
        <v>39431</v>
      </c>
      <c r="N991">
        <f t="shared" si="94"/>
        <v>104</v>
      </c>
      <c r="O991">
        <f t="shared" si="95"/>
        <v>5.6</v>
      </c>
    </row>
    <row r="992" spans="1:15">
      <c r="A992" s="10" t="s">
        <v>68</v>
      </c>
      <c r="B992" s="10">
        <v>1920</v>
      </c>
      <c r="C992" s="60">
        <v>2.0722991999999999E-2</v>
      </c>
      <c r="D992" s="11">
        <v>0.193</v>
      </c>
      <c r="E992" s="11">
        <v>48.29</v>
      </c>
      <c r="F992" s="11">
        <v>1.2</v>
      </c>
      <c r="G992" s="11">
        <v>7.5999999999999998E-2</v>
      </c>
      <c r="H992" s="10">
        <v>1</v>
      </c>
      <c r="I992" s="11">
        <f t="shared" si="90"/>
        <v>1.2</v>
      </c>
      <c r="J992" s="11">
        <f t="shared" si="91"/>
        <v>7.5999999999999998E-2</v>
      </c>
      <c r="K992" s="11">
        <v>5.2</v>
      </c>
      <c r="L992" s="10">
        <f t="shared" si="92"/>
        <v>1.609480531252E-2</v>
      </c>
      <c r="M992">
        <f t="shared" si="93"/>
        <v>20</v>
      </c>
      <c r="N992">
        <f t="shared" si="94"/>
        <v>0</v>
      </c>
      <c r="O992">
        <f t="shared" si="95"/>
        <v>0</v>
      </c>
    </row>
    <row r="993" spans="1:15">
      <c r="A993" s="10" t="s">
        <v>68</v>
      </c>
      <c r="B993" s="10">
        <v>1920</v>
      </c>
      <c r="C993" s="60">
        <v>4.8048524000000002E-2</v>
      </c>
      <c r="D993" s="11">
        <v>0.193</v>
      </c>
      <c r="E993" s="11">
        <v>48.29</v>
      </c>
      <c r="F993" s="11">
        <v>1.2</v>
      </c>
      <c r="G993" s="11">
        <v>7.5999999999999998E-2</v>
      </c>
      <c r="H993" s="10">
        <v>1</v>
      </c>
      <c r="I993" s="11">
        <f t="shared" si="90"/>
        <v>1.2</v>
      </c>
      <c r="J993" s="11">
        <f t="shared" si="91"/>
        <v>7.5999999999999998E-2</v>
      </c>
      <c r="K993" s="11">
        <v>12</v>
      </c>
      <c r="L993" s="10">
        <f t="shared" si="92"/>
        <v>3.731756685202333E-2</v>
      </c>
      <c r="M993">
        <f t="shared" si="93"/>
        <v>46</v>
      </c>
      <c r="N993">
        <f t="shared" si="94"/>
        <v>0</v>
      </c>
      <c r="O993">
        <f t="shared" si="95"/>
        <v>0</v>
      </c>
    </row>
    <row r="994" spans="1:15">
      <c r="A994" s="10" t="s">
        <v>68</v>
      </c>
      <c r="B994" s="10">
        <v>1920</v>
      </c>
      <c r="C994" s="60">
        <v>8.6769470000000001E-2</v>
      </c>
      <c r="D994" s="11">
        <v>0.193</v>
      </c>
      <c r="E994" s="11">
        <v>48.29</v>
      </c>
      <c r="F994" s="11">
        <v>1.2</v>
      </c>
      <c r="G994" s="11">
        <v>7.5999999999999998E-2</v>
      </c>
      <c r="H994" s="10">
        <v>1</v>
      </c>
      <c r="I994" s="11">
        <f t="shared" si="90"/>
        <v>1.2</v>
      </c>
      <c r="J994" s="11">
        <f t="shared" si="91"/>
        <v>7.5999999999999998E-2</v>
      </c>
      <c r="K994" s="11">
        <v>21.6</v>
      </c>
      <c r="L994" s="10">
        <f t="shared" si="92"/>
        <v>6.739073810965833E-2</v>
      </c>
      <c r="M994">
        <f t="shared" si="93"/>
        <v>83</v>
      </c>
      <c r="N994">
        <f t="shared" si="94"/>
        <v>0</v>
      </c>
      <c r="O994">
        <f t="shared" si="95"/>
        <v>0</v>
      </c>
    </row>
    <row r="995" spans="1:15">
      <c r="A995" s="10" t="s">
        <v>68</v>
      </c>
      <c r="B995" s="10">
        <v>3200</v>
      </c>
      <c r="C995" s="60">
        <v>4.9864237999999998E-2</v>
      </c>
      <c r="D995" s="11">
        <v>0.4</v>
      </c>
      <c r="E995" s="11">
        <v>48.29</v>
      </c>
      <c r="F995" s="11">
        <v>1.2</v>
      </c>
      <c r="G995" s="11">
        <v>6.4000000000000001E-2</v>
      </c>
      <c r="H995" s="10">
        <v>1</v>
      </c>
      <c r="I995" s="11">
        <f t="shared" si="90"/>
        <v>1.2</v>
      </c>
      <c r="J995" s="11">
        <f t="shared" si="91"/>
        <v>6.4000000000000001E-2</v>
      </c>
      <c r="K995" s="11">
        <v>29.9</v>
      </c>
      <c r="L995" s="10">
        <f t="shared" si="92"/>
        <v>8.0264801767333346E-2</v>
      </c>
      <c r="M995">
        <f t="shared" si="93"/>
        <v>99</v>
      </c>
      <c r="N995">
        <f t="shared" si="94"/>
        <v>0</v>
      </c>
      <c r="O995">
        <f t="shared" si="95"/>
        <v>0</v>
      </c>
    </row>
    <row r="996" spans="1:15">
      <c r="A996" s="10" t="s">
        <v>68</v>
      </c>
      <c r="B996" s="10">
        <v>6410</v>
      </c>
      <c r="C996" s="60">
        <v>0.104895059</v>
      </c>
      <c r="D996" s="11">
        <v>0.30299999999999999</v>
      </c>
      <c r="E996" s="11">
        <v>48.29</v>
      </c>
      <c r="F996" s="11">
        <v>0</v>
      </c>
      <c r="G996" s="11">
        <v>0</v>
      </c>
      <c r="H996" s="10">
        <v>1</v>
      </c>
      <c r="I996" s="11">
        <f t="shared" si="90"/>
        <v>0</v>
      </c>
      <c r="J996" s="11">
        <f t="shared" si="91"/>
        <v>0</v>
      </c>
      <c r="K996" s="11">
        <v>56.7</v>
      </c>
      <c r="L996" s="10">
        <f t="shared" si="92"/>
        <v>0.12790090557752751</v>
      </c>
      <c r="M996">
        <f t="shared" si="93"/>
        <v>158</v>
      </c>
      <c r="N996">
        <f t="shared" si="94"/>
        <v>0</v>
      </c>
      <c r="O996">
        <f t="shared" si="95"/>
        <v>0</v>
      </c>
    </row>
    <row r="997" spans="1:15">
      <c r="A997" s="10" t="s">
        <v>68</v>
      </c>
      <c r="B997" s="10">
        <v>3200</v>
      </c>
      <c r="C997" s="60">
        <v>2.5444296000000002E-2</v>
      </c>
      <c r="D997" s="11">
        <v>0.4</v>
      </c>
      <c r="E997" s="11">
        <v>48.29</v>
      </c>
      <c r="F997" s="11">
        <v>1.2</v>
      </c>
      <c r="G997" s="11">
        <v>6.4000000000000001E-2</v>
      </c>
      <c r="H997" s="10">
        <v>1</v>
      </c>
      <c r="I997" s="11">
        <f t="shared" si="90"/>
        <v>1.2</v>
      </c>
      <c r="J997" s="11">
        <f t="shared" si="91"/>
        <v>6.4000000000000001E-2</v>
      </c>
      <c r="K997" s="11">
        <v>19.3</v>
      </c>
      <c r="L997" s="10">
        <f t="shared" si="92"/>
        <v>4.0956835128000003E-2</v>
      </c>
      <c r="M997">
        <f t="shared" si="93"/>
        <v>51</v>
      </c>
      <c r="N997">
        <f t="shared" si="94"/>
        <v>0</v>
      </c>
      <c r="O997">
        <f t="shared" si="95"/>
        <v>0</v>
      </c>
    </row>
    <row r="998" spans="1:15">
      <c r="A998" s="10" t="s">
        <v>68</v>
      </c>
      <c r="B998" s="10">
        <v>3200</v>
      </c>
      <c r="C998" s="60">
        <v>0.29428884199999999</v>
      </c>
      <c r="D998" s="11">
        <v>0.4</v>
      </c>
      <c r="E998" s="11">
        <v>48.29</v>
      </c>
      <c r="F998" s="11">
        <v>1.2</v>
      </c>
      <c r="G998" s="11">
        <v>6.4000000000000001E-2</v>
      </c>
      <c r="H998" s="10">
        <v>1</v>
      </c>
      <c r="I998" s="11">
        <f t="shared" si="90"/>
        <v>1.2</v>
      </c>
      <c r="J998" s="11">
        <f t="shared" si="91"/>
        <v>6.4000000000000001E-2</v>
      </c>
      <c r="K998" s="11">
        <v>522.29999999999995</v>
      </c>
      <c r="L998" s="10">
        <f t="shared" si="92"/>
        <v>0.47370693933933339</v>
      </c>
      <c r="M998">
        <f t="shared" si="93"/>
        <v>584</v>
      </c>
      <c r="N998">
        <f t="shared" si="94"/>
        <v>2</v>
      </c>
      <c r="O998">
        <f t="shared" si="95"/>
        <v>0.1</v>
      </c>
    </row>
    <row r="999" spans="1:15">
      <c r="A999" s="10" t="s">
        <v>68</v>
      </c>
      <c r="B999" s="10">
        <v>3200</v>
      </c>
      <c r="C999" s="60">
        <v>1.1900726E-2</v>
      </c>
      <c r="D999" s="11">
        <v>0.4</v>
      </c>
      <c r="E999" s="11">
        <v>48.29</v>
      </c>
      <c r="F999" s="11">
        <v>1.2</v>
      </c>
      <c r="G999" s="11">
        <v>6.4000000000000001E-2</v>
      </c>
      <c r="H999" s="10">
        <v>1</v>
      </c>
      <c r="I999" s="11">
        <f t="shared" si="90"/>
        <v>1.2</v>
      </c>
      <c r="J999" s="11">
        <f t="shared" si="91"/>
        <v>6.4000000000000001E-2</v>
      </c>
      <c r="K999" s="11">
        <v>350.5</v>
      </c>
      <c r="L999" s="10">
        <f t="shared" si="92"/>
        <v>1.9156201951333336E-2</v>
      </c>
      <c r="M999">
        <f t="shared" si="93"/>
        <v>24</v>
      </c>
      <c r="N999">
        <f t="shared" si="94"/>
        <v>0</v>
      </c>
      <c r="O999">
        <f t="shared" si="95"/>
        <v>0</v>
      </c>
    </row>
    <row r="1000" spans="1:15">
      <c r="A1000" s="10" t="s">
        <v>68</v>
      </c>
      <c r="B1000" s="10">
        <v>3100</v>
      </c>
      <c r="C1000" s="60">
        <v>5.5518973850000002</v>
      </c>
      <c r="D1000" s="11">
        <v>0.41099999999999998</v>
      </c>
      <c r="E1000" s="11">
        <v>48.29</v>
      </c>
      <c r="F1000" s="11">
        <v>1.2</v>
      </c>
      <c r="G1000" s="11">
        <v>6.4000000000000001E-2</v>
      </c>
      <c r="H1000" s="10">
        <v>1</v>
      </c>
      <c r="I1000" s="11">
        <f t="shared" si="90"/>
        <v>1.2</v>
      </c>
      <c r="J1000" s="11">
        <f t="shared" si="91"/>
        <v>6.4000000000000001E-2</v>
      </c>
      <c r="K1000" s="11">
        <v>2946.5</v>
      </c>
      <c r="L1000" s="10">
        <f t="shared" si="92"/>
        <v>9.182463521716512</v>
      </c>
      <c r="M1000">
        <f t="shared" si="93"/>
        <v>11326</v>
      </c>
      <c r="N1000">
        <f t="shared" si="94"/>
        <v>30</v>
      </c>
      <c r="O1000">
        <f t="shared" si="95"/>
        <v>1.6</v>
      </c>
    </row>
    <row r="1001" spans="1:15">
      <c r="A1001" s="10" t="s">
        <v>68</v>
      </c>
      <c r="B1001" s="10">
        <v>2210</v>
      </c>
      <c r="C1001" s="60">
        <v>1.869216974</v>
      </c>
      <c r="D1001" s="11">
        <v>0.30199999999999999</v>
      </c>
      <c r="E1001" s="11">
        <v>48.29</v>
      </c>
      <c r="F1001" s="11">
        <v>1.92</v>
      </c>
      <c r="G1001" s="11">
        <v>0.50600000000000001</v>
      </c>
      <c r="H1001" s="10">
        <v>1</v>
      </c>
      <c r="I1001" s="11">
        <f t="shared" si="90"/>
        <v>1.92</v>
      </c>
      <c r="J1001" s="11">
        <f t="shared" si="91"/>
        <v>0.50600000000000001</v>
      </c>
      <c r="K1001" s="11">
        <v>728.9</v>
      </c>
      <c r="L1001" s="10">
        <f t="shared" si="92"/>
        <v>2.2716562731405765</v>
      </c>
      <c r="M1001">
        <f t="shared" si="93"/>
        <v>2802</v>
      </c>
      <c r="N1001">
        <f t="shared" si="94"/>
        <v>12</v>
      </c>
      <c r="O1001">
        <f t="shared" si="95"/>
        <v>3.1</v>
      </c>
    </row>
    <row r="1002" spans="1:15">
      <c r="A1002" s="10" t="s">
        <v>68</v>
      </c>
      <c r="B1002" s="10">
        <v>6460</v>
      </c>
      <c r="C1002" s="60">
        <v>0.428747357</v>
      </c>
      <c r="D1002" s="11">
        <v>0.30299999999999999</v>
      </c>
      <c r="E1002" s="11">
        <v>48.29</v>
      </c>
      <c r="F1002" s="11">
        <v>0</v>
      </c>
      <c r="G1002" s="11">
        <v>0</v>
      </c>
      <c r="H1002" s="10">
        <v>1</v>
      </c>
      <c r="I1002" s="11">
        <f t="shared" si="90"/>
        <v>0</v>
      </c>
      <c r="J1002" s="11">
        <f t="shared" si="91"/>
        <v>0</v>
      </c>
      <c r="K1002" s="11">
        <v>633.4</v>
      </c>
      <c r="L1002" s="10">
        <f t="shared" si="92"/>
        <v>0.52278129920563243</v>
      </c>
      <c r="M1002">
        <f t="shared" si="93"/>
        <v>645</v>
      </c>
      <c r="N1002">
        <f t="shared" si="94"/>
        <v>0</v>
      </c>
      <c r="O1002">
        <f t="shared" si="95"/>
        <v>0</v>
      </c>
    </row>
    <row r="1003" spans="1:15">
      <c r="A1003" s="10" t="s">
        <v>68</v>
      </c>
      <c r="B1003" s="10">
        <v>2210</v>
      </c>
      <c r="C1003" s="60">
        <v>17.579282448000001</v>
      </c>
      <c r="D1003" s="11">
        <v>0.26800000000000002</v>
      </c>
      <c r="E1003" s="11">
        <v>48.29</v>
      </c>
      <c r="F1003" s="11">
        <v>1.92</v>
      </c>
      <c r="G1003" s="11">
        <v>0.50600000000000001</v>
      </c>
      <c r="H1003" s="10">
        <v>1</v>
      </c>
      <c r="I1003" s="11">
        <f t="shared" si="90"/>
        <v>1.92</v>
      </c>
      <c r="J1003" s="11">
        <f t="shared" si="91"/>
        <v>0.50600000000000001</v>
      </c>
      <c r="K1003" s="11">
        <v>6083.6</v>
      </c>
      <c r="L1003" s="10">
        <f t="shared" si="92"/>
        <v>18.95884593691088</v>
      </c>
      <c r="M1003">
        <f t="shared" si="93"/>
        <v>23385</v>
      </c>
      <c r="N1003">
        <f t="shared" si="94"/>
        <v>99</v>
      </c>
      <c r="O1003">
        <f t="shared" si="95"/>
        <v>26.1</v>
      </c>
    </row>
    <row r="1004" spans="1:15">
      <c r="A1004" s="10" t="s">
        <v>68</v>
      </c>
      <c r="B1004" s="10">
        <v>2210</v>
      </c>
      <c r="C1004" s="60">
        <v>13.632404652</v>
      </c>
      <c r="D1004" s="11">
        <v>0.26800000000000002</v>
      </c>
      <c r="E1004" s="11">
        <v>48.29</v>
      </c>
      <c r="F1004" s="11">
        <v>1.92</v>
      </c>
      <c r="G1004" s="11">
        <v>0.50600000000000001</v>
      </c>
      <c r="H1004" s="10">
        <v>1</v>
      </c>
      <c r="I1004" s="11">
        <f t="shared" si="90"/>
        <v>1.92</v>
      </c>
      <c r="J1004" s="11">
        <f t="shared" si="91"/>
        <v>0.50600000000000001</v>
      </c>
      <c r="K1004" s="11">
        <v>4717.7</v>
      </c>
      <c r="L1004" s="10">
        <f t="shared" si="92"/>
        <v>14.70223032774012</v>
      </c>
      <c r="M1004">
        <f t="shared" si="93"/>
        <v>18135</v>
      </c>
      <c r="N1004">
        <f t="shared" si="94"/>
        <v>77</v>
      </c>
      <c r="O1004">
        <f t="shared" si="95"/>
        <v>20.2</v>
      </c>
    </row>
    <row r="1005" spans="1:15">
      <c r="A1005" s="10" t="s">
        <v>68</v>
      </c>
      <c r="B1005" s="10">
        <v>3100</v>
      </c>
      <c r="C1005" s="60">
        <v>3.633646792</v>
      </c>
      <c r="D1005" s="11">
        <v>0.41099999999999998</v>
      </c>
      <c r="E1005" s="11">
        <v>48.29</v>
      </c>
      <c r="F1005" s="11">
        <v>1.2</v>
      </c>
      <c r="G1005" s="11">
        <v>6.4000000000000001E-2</v>
      </c>
      <c r="H1005" s="10">
        <v>1</v>
      </c>
      <c r="I1005" s="11">
        <f t="shared" si="90"/>
        <v>1.2</v>
      </c>
      <c r="J1005" s="11">
        <f t="shared" si="91"/>
        <v>6.4000000000000001E-2</v>
      </c>
      <c r="K1005" s="11">
        <v>1928.5</v>
      </c>
      <c r="L1005" s="10">
        <f t="shared" si="92"/>
        <v>6.0098065228095399</v>
      </c>
      <c r="M1005">
        <f t="shared" si="93"/>
        <v>7413</v>
      </c>
      <c r="N1005">
        <f t="shared" si="94"/>
        <v>20</v>
      </c>
      <c r="O1005">
        <f t="shared" si="95"/>
        <v>1</v>
      </c>
    </row>
    <row r="1006" spans="1:15">
      <c r="A1006" s="10" t="s">
        <v>68</v>
      </c>
      <c r="B1006" s="10">
        <v>6410</v>
      </c>
      <c r="C1006" s="60">
        <v>1.300710614</v>
      </c>
      <c r="D1006" s="11">
        <v>0.30299999999999999</v>
      </c>
      <c r="E1006" s="11">
        <v>48.29</v>
      </c>
      <c r="F1006" s="11">
        <v>0</v>
      </c>
      <c r="G1006" s="11">
        <v>0</v>
      </c>
      <c r="H1006" s="10">
        <v>1</v>
      </c>
      <c r="I1006" s="11">
        <f t="shared" si="90"/>
        <v>0</v>
      </c>
      <c r="J1006" s="11">
        <f t="shared" si="91"/>
        <v>0</v>
      </c>
      <c r="K1006" s="11">
        <v>1556.2</v>
      </c>
      <c r="L1006" s="10">
        <f t="shared" si="92"/>
        <v>1.5859857176390149</v>
      </c>
      <c r="M1006">
        <f t="shared" si="93"/>
        <v>1956</v>
      </c>
      <c r="N1006">
        <f t="shared" si="94"/>
        <v>0</v>
      </c>
      <c r="O1006">
        <f t="shared" si="95"/>
        <v>0</v>
      </c>
    </row>
    <row r="1007" spans="1:15">
      <c r="A1007" s="10" t="s">
        <v>68</v>
      </c>
      <c r="B1007" s="10">
        <v>2210</v>
      </c>
      <c r="C1007" s="60">
        <v>2.5191462659999999</v>
      </c>
      <c r="D1007" s="11">
        <v>0.26800000000000002</v>
      </c>
      <c r="E1007" s="11">
        <v>48.29</v>
      </c>
      <c r="F1007" s="11">
        <v>1.92</v>
      </c>
      <c r="G1007" s="11">
        <v>0.50600000000000001</v>
      </c>
      <c r="H1007" s="10">
        <v>1</v>
      </c>
      <c r="I1007" s="11">
        <f t="shared" si="90"/>
        <v>1.92</v>
      </c>
      <c r="J1007" s="11">
        <f t="shared" si="91"/>
        <v>0.50600000000000001</v>
      </c>
      <c r="K1007" s="11">
        <v>871.8</v>
      </c>
      <c r="L1007" s="10">
        <f t="shared" si="92"/>
        <v>2.7168404678014597</v>
      </c>
      <c r="M1007">
        <f t="shared" si="93"/>
        <v>3351</v>
      </c>
      <c r="N1007">
        <f t="shared" si="94"/>
        <v>14</v>
      </c>
      <c r="O1007">
        <f t="shared" si="95"/>
        <v>3.7</v>
      </c>
    </row>
    <row r="1008" spans="1:15">
      <c r="A1008" s="10" t="s">
        <v>68</v>
      </c>
      <c r="B1008" s="10">
        <v>2210</v>
      </c>
      <c r="C1008" s="60">
        <v>39.500360522000001</v>
      </c>
      <c r="D1008" s="11">
        <v>0.26800000000000002</v>
      </c>
      <c r="E1008" s="11">
        <v>48.29</v>
      </c>
      <c r="F1008" s="11">
        <v>1.92</v>
      </c>
      <c r="G1008" s="11">
        <v>0.50600000000000001</v>
      </c>
      <c r="H1008" s="10">
        <v>1</v>
      </c>
      <c r="I1008" s="11">
        <f t="shared" si="90"/>
        <v>1.92</v>
      </c>
      <c r="J1008" s="11">
        <f t="shared" si="91"/>
        <v>0.50600000000000001</v>
      </c>
      <c r="K1008" s="11">
        <v>13669.8</v>
      </c>
      <c r="L1008" s="10">
        <f t="shared" si="92"/>
        <v>42.600217147898157</v>
      </c>
      <c r="M1008">
        <f t="shared" si="93"/>
        <v>52547</v>
      </c>
      <c r="N1008">
        <f t="shared" si="94"/>
        <v>222</v>
      </c>
      <c r="O1008">
        <f t="shared" si="95"/>
        <v>58.6</v>
      </c>
    </row>
    <row r="1009" spans="1:15">
      <c r="A1009" s="10" t="s">
        <v>68</v>
      </c>
      <c r="B1009" s="10">
        <v>3100</v>
      </c>
      <c r="C1009" s="60">
        <v>1.577955349</v>
      </c>
      <c r="D1009" s="11">
        <v>0.41099999999999998</v>
      </c>
      <c r="E1009" s="11">
        <v>48.29</v>
      </c>
      <c r="F1009" s="11">
        <v>1.2</v>
      </c>
      <c r="G1009" s="11">
        <v>6.4000000000000001E-2</v>
      </c>
      <c r="H1009" s="10">
        <v>1</v>
      </c>
      <c r="I1009" s="11">
        <f t="shared" si="90"/>
        <v>1.2</v>
      </c>
      <c r="J1009" s="11">
        <f t="shared" si="91"/>
        <v>6.4000000000000001E-2</v>
      </c>
      <c r="K1009" s="11">
        <v>837.5</v>
      </c>
      <c r="L1009" s="10">
        <f t="shared" si="92"/>
        <v>2.6098316352599422</v>
      </c>
      <c r="M1009">
        <f t="shared" si="93"/>
        <v>3219</v>
      </c>
      <c r="N1009">
        <f t="shared" si="94"/>
        <v>9</v>
      </c>
      <c r="O1009">
        <f t="shared" si="95"/>
        <v>0.5</v>
      </c>
    </row>
    <row r="1010" spans="1:15">
      <c r="A1010" s="10" t="s">
        <v>68</v>
      </c>
      <c r="B1010" s="10">
        <v>2210</v>
      </c>
      <c r="C1010" s="60">
        <v>3.20310329</v>
      </c>
      <c r="D1010" s="11">
        <v>0.26800000000000002</v>
      </c>
      <c r="E1010" s="11">
        <v>48.29</v>
      </c>
      <c r="F1010" s="11">
        <v>1.92</v>
      </c>
      <c r="G1010" s="11">
        <v>0.50600000000000001</v>
      </c>
      <c r="H1010" s="10">
        <v>1</v>
      </c>
      <c r="I1010" s="11">
        <f t="shared" si="90"/>
        <v>1.92</v>
      </c>
      <c r="J1010" s="11">
        <f t="shared" si="91"/>
        <v>0.50600000000000001</v>
      </c>
      <c r="K1010" s="11">
        <v>1108.5</v>
      </c>
      <c r="L1010" s="10">
        <f t="shared" si="92"/>
        <v>3.4544721591882332</v>
      </c>
      <c r="M1010">
        <f t="shared" si="93"/>
        <v>4261</v>
      </c>
      <c r="N1010">
        <f t="shared" si="94"/>
        <v>18</v>
      </c>
      <c r="O1010">
        <f t="shared" si="95"/>
        <v>4.8</v>
      </c>
    </row>
    <row r="1011" spans="1:15">
      <c r="A1011" s="10" t="s">
        <v>68</v>
      </c>
      <c r="B1011" s="10">
        <v>3100</v>
      </c>
      <c r="C1011" s="60">
        <v>0.46920758299999998</v>
      </c>
      <c r="D1011" s="11">
        <v>0.41099999999999998</v>
      </c>
      <c r="E1011" s="11">
        <v>48.29</v>
      </c>
      <c r="F1011" s="11">
        <v>1.2</v>
      </c>
      <c r="G1011" s="11">
        <v>6.4000000000000001E-2</v>
      </c>
      <c r="H1011" s="10">
        <v>1</v>
      </c>
      <c r="I1011" s="11">
        <f t="shared" si="90"/>
        <v>1.2</v>
      </c>
      <c r="J1011" s="11">
        <f t="shared" si="91"/>
        <v>6.4000000000000001E-2</v>
      </c>
      <c r="K1011" s="11">
        <v>249</v>
      </c>
      <c r="L1011" s="10">
        <f t="shared" si="92"/>
        <v>0.7760376707701474</v>
      </c>
      <c r="M1011">
        <f t="shared" si="93"/>
        <v>957</v>
      </c>
      <c r="N1011">
        <f t="shared" si="94"/>
        <v>3</v>
      </c>
      <c r="O1011">
        <f t="shared" si="95"/>
        <v>0.1</v>
      </c>
    </row>
    <row r="1012" spans="1:15">
      <c r="A1012" s="10" t="s">
        <v>68</v>
      </c>
      <c r="B1012" s="10">
        <v>2110</v>
      </c>
      <c r="C1012" s="60">
        <v>0.11178229000000001</v>
      </c>
      <c r="D1012" s="11">
        <v>0.40500000000000003</v>
      </c>
      <c r="E1012" s="11">
        <v>48.29</v>
      </c>
      <c r="F1012" s="11">
        <v>2.7</v>
      </c>
      <c r="G1012" s="11">
        <v>0.57599999999999996</v>
      </c>
      <c r="H1012" s="10">
        <v>1</v>
      </c>
      <c r="I1012" s="11">
        <f t="shared" si="90"/>
        <v>2.7</v>
      </c>
      <c r="J1012" s="11">
        <f t="shared" si="91"/>
        <v>0.57599999999999996</v>
      </c>
      <c r="K1012" s="11">
        <v>178.8</v>
      </c>
      <c r="L1012" s="10">
        <f t="shared" si="92"/>
        <v>0.18218137896337502</v>
      </c>
      <c r="M1012">
        <f t="shared" si="93"/>
        <v>225</v>
      </c>
      <c r="N1012">
        <f t="shared" si="94"/>
        <v>1</v>
      </c>
      <c r="O1012">
        <f t="shared" si="95"/>
        <v>0.3</v>
      </c>
    </row>
    <row r="1013" spans="1:15">
      <c r="A1013" s="10" t="s">
        <v>68</v>
      </c>
      <c r="B1013" s="10">
        <v>1300</v>
      </c>
      <c r="C1013" s="60">
        <v>0.57959318900000001</v>
      </c>
      <c r="D1013" s="11">
        <v>0.73299999999999998</v>
      </c>
      <c r="E1013" s="11">
        <v>48.29</v>
      </c>
      <c r="F1013" s="11">
        <v>2.1</v>
      </c>
      <c r="G1013" s="11">
        <v>0.51600000000000001</v>
      </c>
      <c r="H1013" s="10">
        <v>1</v>
      </c>
      <c r="I1013" s="11">
        <f t="shared" si="90"/>
        <v>2.1</v>
      </c>
      <c r="J1013" s="11">
        <f t="shared" si="91"/>
        <v>0.51600000000000001</v>
      </c>
      <c r="K1013" s="11">
        <v>548.6</v>
      </c>
      <c r="L1013" s="10">
        <f t="shared" si="92"/>
        <v>1.7096342404968106</v>
      </c>
      <c r="M1013">
        <f t="shared" si="93"/>
        <v>2109</v>
      </c>
      <c r="N1013">
        <f t="shared" si="94"/>
        <v>10</v>
      </c>
      <c r="O1013">
        <f t="shared" si="95"/>
        <v>2.4</v>
      </c>
    </row>
    <row r="1014" spans="1:15">
      <c r="A1014" s="10" t="s">
        <v>68</v>
      </c>
      <c r="B1014" s="10">
        <v>2210</v>
      </c>
      <c r="C1014" s="60">
        <v>11.508319392000001</v>
      </c>
      <c r="D1014" s="11">
        <v>0.28499999999999998</v>
      </c>
      <c r="E1014" s="11">
        <v>48.29</v>
      </c>
      <c r="F1014" s="11">
        <v>1.92</v>
      </c>
      <c r="G1014" s="11">
        <v>0.50600000000000001</v>
      </c>
      <c r="H1014" s="10">
        <v>1</v>
      </c>
      <c r="I1014" s="11">
        <f t="shared" si="90"/>
        <v>1.92</v>
      </c>
      <c r="J1014" s="11">
        <f t="shared" si="91"/>
        <v>0.50600000000000001</v>
      </c>
      <c r="K1014" s="11">
        <v>4235.3</v>
      </c>
      <c r="L1014" s="10">
        <f t="shared" si="92"/>
        <v>13.198747656692399</v>
      </c>
      <c r="M1014">
        <f t="shared" si="93"/>
        <v>16280</v>
      </c>
      <c r="N1014">
        <f t="shared" si="94"/>
        <v>69</v>
      </c>
      <c r="O1014">
        <f t="shared" si="95"/>
        <v>18.2</v>
      </c>
    </row>
    <row r="1015" spans="1:15">
      <c r="A1015" s="10" t="s">
        <v>68</v>
      </c>
      <c r="B1015" s="10">
        <v>1300</v>
      </c>
      <c r="C1015" s="60">
        <v>17.181449348000001</v>
      </c>
      <c r="D1015" s="11">
        <v>0.73299999999999998</v>
      </c>
      <c r="E1015" s="11">
        <v>48.29</v>
      </c>
      <c r="F1015" s="11">
        <v>2.1</v>
      </c>
      <c r="G1015" s="11">
        <v>0.51600000000000001</v>
      </c>
      <c r="H1015" s="10">
        <v>1</v>
      </c>
      <c r="I1015" s="11">
        <f t="shared" si="90"/>
        <v>2.1</v>
      </c>
      <c r="J1015" s="11">
        <f t="shared" si="91"/>
        <v>0.51600000000000001</v>
      </c>
      <c r="K1015" s="11">
        <v>16278.9</v>
      </c>
      <c r="L1015" s="10">
        <f t="shared" si="92"/>
        <v>50.680364545661355</v>
      </c>
      <c r="M1015">
        <f t="shared" si="93"/>
        <v>62513</v>
      </c>
      <c r="N1015">
        <f t="shared" si="94"/>
        <v>289</v>
      </c>
      <c r="O1015">
        <f t="shared" si="95"/>
        <v>71.099999999999994</v>
      </c>
    </row>
    <row r="1016" spans="1:15">
      <c r="A1016" s="10" t="s">
        <v>68</v>
      </c>
      <c r="B1016" s="10">
        <v>3200</v>
      </c>
      <c r="C1016" s="60">
        <v>0.117815797</v>
      </c>
      <c r="D1016" s="11">
        <v>0.4</v>
      </c>
      <c r="E1016" s="11">
        <v>48.29</v>
      </c>
      <c r="F1016" s="11">
        <v>1.2</v>
      </c>
      <c r="G1016" s="11">
        <v>6.4000000000000001E-2</v>
      </c>
      <c r="H1016" s="10">
        <v>1</v>
      </c>
      <c r="I1016" s="11">
        <f t="shared" si="90"/>
        <v>1.2</v>
      </c>
      <c r="J1016" s="11">
        <f t="shared" si="91"/>
        <v>6.4000000000000001E-2</v>
      </c>
      <c r="K1016" s="11">
        <v>186.1</v>
      </c>
      <c r="L1016" s="10">
        <f t="shared" si="92"/>
        <v>0.1896441612376667</v>
      </c>
      <c r="M1016">
        <f t="shared" si="93"/>
        <v>234</v>
      </c>
      <c r="N1016">
        <f t="shared" si="94"/>
        <v>1</v>
      </c>
      <c r="O1016">
        <f t="shared" si="95"/>
        <v>0</v>
      </c>
    </row>
    <row r="1017" spans="1:15">
      <c r="A1017" s="10" t="s">
        <v>68</v>
      </c>
      <c r="B1017" s="10">
        <v>1300</v>
      </c>
      <c r="C1017" s="60">
        <v>10.311722894000001</v>
      </c>
      <c r="D1017" s="11">
        <v>0.66200000000000003</v>
      </c>
      <c r="E1017" s="11">
        <v>48.29</v>
      </c>
      <c r="F1017" s="11">
        <v>2.1</v>
      </c>
      <c r="G1017" s="11">
        <v>0.51600000000000001</v>
      </c>
      <c r="H1017" s="10">
        <v>1</v>
      </c>
      <c r="I1017" s="11">
        <f t="shared" si="90"/>
        <v>2.1</v>
      </c>
      <c r="J1017" s="11">
        <f t="shared" si="91"/>
        <v>0.51600000000000001</v>
      </c>
      <c r="K1017" s="11">
        <v>8852.2999999999993</v>
      </c>
      <c r="L1017" s="10">
        <f t="shared" si="92"/>
        <v>27.47041260341118</v>
      </c>
      <c r="M1017">
        <f t="shared" si="93"/>
        <v>33884</v>
      </c>
      <c r="N1017">
        <f t="shared" si="94"/>
        <v>157</v>
      </c>
      <c r="O1017">
        <f t="shared" si="95"/>
        <v>38.6</v>
      </c>
    </row>
    <row r="1018" spans="1:15">
      <c r="A1018" s="10" t="s">
        <v>68</v>
      </c>
      <c r="B1018" s="10">
        <v>3100</v>
      </c>
      <c r="C1018" s="60">
        <v>1.103745907</v>
      </c>
      <c r="D1018" s="11">
        <v>0.41099999999999998</v>
      </c>
      <c r="E1018" s="11">
        <v>48.29</v>
      </c>
      <c r="F1018" s="11">
        <v>1.2</v>
      </c>
      <c r="G1018" s="11">
        <v>6.4000000000000001E-2</v>
      </c>
      <c r="H1018" s="10">
        <v>1</v>
      </c>
      <c r="I1018" s="11">
        <f t="shared" si="90"/>
        <v>1.2</v>
      </c>
      <c r="J1018" s="11">
        <f t="shared" si="91"/>
        <v>6.4000000000000001E-2</v>
      </c>
      <c r="K1018" s="11">
        <v>1791.2</v>
      </c>
      <c r="L1018" s="10">
        <f t="shared" si="92"/>
        <v>1.8255212273292774</v>
      </c>
      <c r="M1018">
        <f t="shared" si="93"/>
        <v>2252</v>
      </c>
      <c r="N1018">
        <f t="shared" si="94"/>
        <v>6</v>
      </c>
      <c r="O1018">
        <f t="shared" si="95"/>
        <v>0.3</v>
      </c>
    </row>
    <row r="1019" spans="1:15">
      <c r="A1019" s="10" t="s">
        <v>68</v>
      </c>
      <c r="B1019" s="10">
        <v>3100</v>
      </c>
      <c r="C1019" s="60">
        <v>8.0526794289999994</v>
      </c>
      <c r="D1019" s="11">
        <v>0.41099999999999998</v>
      </c>
      <c r="E1019" s="11">
        <v>48.29</v>
      </c>
      <c r="F1019" s="11">
        <v>1.2</v>
      </c>
      <c r="G1019" s="11">
        <v>6.4000000000000001E-2</v>
      </c>
      <c r="H1019" s="10">
        <v>1</v>
      </c>
      <c r="I1019" s="11">
        <f t="shared" si="90"/>
        <v>1.2</v>
      </c>
      <c r="J1019" s="11">
        <f t="shared" si="91"/>
        <v>6.4000000000000001E-2</v>
      </c>
      <c r="K1019" s="11">
        <v>13068.6</v>
      </c>
      <c r="L1019" s="10">
        <f t="shared" si="92"/>
        <v>13.318588219704539</v>
      </c>
      <c r="M1019">
        <f t="shared" si="93"/>
        <v>16428</v>
      </c>
      <c r="N1019">
        <f t="shared" si="94"/>
        <v>43</v>
      </c>
      <c r="O1019">
        <f t="shared" si="95"/>
        <v>2.2999999999999998</v>
      </c>
    </row>
    <row r="1020" spans="1:15">
      <c r="A1020" s="10" t="s">
        <v>68</v>
      </c>
      <c r="B1020" s="10">
        <v>1610</v>
      </c>
      <c r="C1020" s="60">
        <v>0.72118302400000001</v>
      </c>
      <c r="D1020" s="11">
        <v>0.30399999999999999</v>
      </c>
      <c r="E1020" s="11">
        <v>48.29</v>
      </c>
      <c r="F1020" s="11">
        <v>1.18</v>
      </c>
      <c r="G1020" s="11">
        <v>0.15</v>
      </c>
      <c r="H1020" s="10">
        <v>1</v>
      </c>
      <c r="I1020" s="11">
        <f t="shared" si="90"/>
        <v>1.18</v>
      </c>
      <c r="J1020" s="11">
        <f t="shared" si="91"/>
        <v>0.15</v>
      </c>
      <c r="K1020" s="11">
        <v>865.5</v>
      </c>
      <c r="L1020" s="10">
        <f t="shared" si="92"/>
        <v>0.88225684846698671</v>
      </c>
      <c r="M1020">
        <f t="shared" si="93"/>
        <v>1088</v>
      </c>
      <c r="N1020">
        <f t="shared" si="94"/>
        <v>3</v>
      </c>
      <c r="O1020">
        <f t="shared" si="95"/>
        <v>0.4</v>
      </c>
    </row>
    <row r="1021" spans="1:15">
      <c r="A1021" s="10" t="s">
        <v>68</v>
      </c>
      <c r="B1021" s="10">
        <v>1610</v>
      </c>
      <c r="C1021" s="60">
        <v>0.37456197099999999</v>
      </c>
      <c r="D1021" s="11">
        <v>0.38900000000000001</v>
      </c>
      <c r="E1021" s="11">
        <v>48.29</v>
      </c>
      <c r="F1021" s="11">
        <v>1.18</v>
      </c>
      <c r="G1021" s="11">
        <v>0.15</v>
      </c>
      <c r="H1021" s="10">
        <v>1</v>
      </c>
      <c r="I1021" s="11">
        <f t="shared" si="90"/>
        <v>1.18</v>
      </c>
      <c r="J1021" s="11">
        <f t="shared" si="91"/>
        <v>0.15</v>
      </c>
      <c r="K1021" s="11">
        <v>575.29999999999995</v>
      </c>
      <c r="L1021" s="10">
        <f t="shared" si="92"/>
        <v>0.58633962153837582</v>
      </c>
      <c r="M1021">
        <f t="shared" si="93"/>
        <v>723</v>
      </c>
      <c r="N1021">
        <f t="shared" si="94"/>
        <v>2</v>
      </c>
      <c r="O1021">
        <f t="shared" si="95"/>
        <v>0.2</v>
      </c>
    </row>
    <row r="1022" spans="1:15">
      <c r="A1022" s="10" t="s">
        <v>68</v>
      </c>
      <c r="B1022" s="10">
        <v>1610</v>
      </c>
      <c r="C1022" s="60">
        <v>0.12861663100000001</v>
      </c>
      <c r="D1022" s="11">
        <v>0.30399999999999999</v>
      </c>
      <c r="E1022" s="11">
        <v>48.29</v>
      </c>
      <c r="F1022" s="11">
        <v>1.18</v>
      </c>
      <c r="G1022" s="11">
        <v>0.15</v>
      </c>
      <c r="H1022" s="10">
        <v>1</v>
      </c>
      <c r="I1022" s="11">
        <f t="shared" si="90"/>
        <v>1.18</v>
      </c>
      <c r="J1022" s="11">
        <f t="shared" si="91"/>
        <v>0.15</v>
      </c>
      <c r="K1022" s="11">
        <v>154.4</v>
      </c>
      <c r="L1022" s="10">
        <f t="shared" si="92"/>
        <v>0.15734272681174666</v>
      </c>
      <c r="M1022">
        <f t="shared" si="93"/>
        <v>194</v>
      </c>
      <c r="N1022">
        <f t="shared" si="94"/>
        <v>1</v>
      </c>
      <c r="O1022">
        <f t="shared" si="95"/>
        <v>0.1</v>
      </c>
    </row>
    <row r="1023" spans="1:15">
      <c r="A1023" s="10" t="s">
        <v>68</v>
      </c>
      <c r="B1023" s="10">
        <v>1300</v>
      </c>
      <c r="C1023" s="60">
        <v>9.4390050000000003E-2</v>
      </c>
      <c r="D1023" s="11">
        <v>0.73299999999999998</v>
      </c>
      <c r="E1023" s="11">
        <v>48.29</v>
      </c>
      <c r="F1023" s="11">
        <v>2.1</v>
      </c>
      <c r="G1023" s="11">
        <v>0.51600000000000001</v>
      </c>
      <c r="H1023" s="10">
        <v>1</v>
      </c>
      <c r="I1023" s="11">
        <f t="shared" si="90"/>
        <v>2.1</v>
      </c>
      <c r="J1023" s="11">
        <f t="shared" si="91"/>
        <v>0.51600000000000001</v>
      </c>
      <c r="K1023" s="11">
        <v>89.3</v>
      </c>
      <c r="L1023" s="10">
        <f t="shared" si="92"/>
        <v>0.27842366767737498</v>
      </c>
      <c r="M1023">
        <f t="shared" si="93"/>
        <v>343</v>
      </c>
      <c r="N1023">
        <f t="shared" si="94"/>
        <v>2</v>
      </c>
      <c r="O1023">
        <f t="shared" si="95"/>
        <v>0.4</v>
      </c>
    </row>
    <row r="1024" spans="1:15">
      <c r="A1024" s="10" t="s">
        <v>68</v>
      </c>
      <c r="B1024" s="10">
        <v>3100</v>
      </c>
      <c r="C1024" s="60">
        <v>1.6279479999999999E-2</v>
      </c>
      <c r="D1024" s="11">
        <v>0.3</v>
      </c>
      <c r="E1024" s="11">
        <v>48.29</v>
      </c>
      <c r="F1024" s="11">
        <v>1.2</v>
      </c>
      <c r="G1024" s="11">
        <v>6.4000000000000001E-2</v>
      </c>
      <c r="H1024" s="10">
        <v>1</v>
      </c>
      <c r="I1024" s="11">
        <f t="shared" si="90"/>
        <v>1.2</v>
      </c>
      <c r="J1024" s="11">
        <f t="shared" si="91"/>
        <v>6.4000000000000001E-2</v>
      </c>
      <c r="K1024" s="11">
        <v>19.3</v>
      </c>
      <c r="L1024" s="10">
        <f t="shared" si="92"/>
        <v>1.9653402229999995E-2</v>
      </c>
      <c r="M1024">
        <f t="shared" si="93"/>
        <v>24</v>
      </c>
      <c r="N1024">
        <f t="shared" si="94"/>
        <v>0</v>
      </c>
      <c r="O1024">
        <f t="shared" si="95"/>
        <v>0</v>
      </c>
    </row>
    <row r="1025" spans="1:15">
      <c r="A1025" s="10" t="s">
        <v>68</v>
      </c>
      <c r="B1025" s="10">
        <v>4340</v>
      </c>
      <c r="C1025" s="60">
        <v>3.075525651</v>
      </c>
      <c r="D1025" s="11">
        <v>0.41299999999999998</v>
      </c>
      <c r="E1025" s="11">
        <v>48.29</v>
      </c>
      <c r="F1025" s="11">
        <v>0.7</v>
      </c>
      <c r="G1025" s="11">
        <v>0.09</v>
      </c>
      <c r="H1025" s="10">
        <v>1</v>
      </c>
      <c r="I1025" s="11">
        <f t="shared" si="90"/>
        <v>0.7</v>
      </c>
      <c r="J1025" s="11">
        <f t="shared" si="91"/>
        <v>0.09</v>
      </c>
      <c r="K1025" s="11">
        <v>5015.5</v>
      </c>
      <c r="L1025" s="10">
        <f t="shared" si="92"/>
        <v>5.1114646843870215</v>
      </c>
      <c r="M1025">
        <f t="shared" si="93"/>
        <v>6305</v>
      </c>
      <c r="N1025">
        <f t="shared" si="94"/>
        <v>10</v>
      </c>
      <c r="O1025">
        <f t="shared" si="95"/>
        <v>1.3</v>
      </c>
    </row>
    <row r="1026" spans="1:15">
      <c r="A1026" s="10" t="s">
        <v>68</v>
      </c>
      <c r="B1026" s="10">
        <v>6430</v>
      </c>
      <c r="C1026" s="60">
        <v>0.81801523499999995</v>
      </c>
      <c r="D1026" s="11">
        <v>0.30299999999999999</v>
      </c>
      <c r="E1026" s="11">
        <v>48.29</v>
      </c>
      <c r="F1026" s="11">
        <v>0</v>
      </c>
      <c r="G1026" s="11">
        <v>0</v>
      </c>
      <c r="H1026" s="10">
        <v>1</v>
      </c>
      <c r="I1026" s="11">
        <f t="shared" si="90"/>
        <v>0</v>
      </c>
      <c r="J1026" s="11">
        <f t="shared" si="91"/>
        <v>0</v>
      </c>
      <c r="K1026" s="11">
        <v>978.7</v>
      </c>
      <c r="L1026" s="10">
        <f t="shared" si="92"/>
        <v>0.99742438137828737</v>
      </c>
      <c r="M1026">
        <f t="shared" si="93"/>
        <v>1230</v>
      </c>
      <c r="N1026">
        <f t="shared" si="94"/>
        <v>0</v>
      </c>
      <c r="O1026">
        <f t="shared" si="95"/>
        <v>0</v>
      </c>
    </row>
    <row r="1027" spans="1:15">
      <c r="A1027" s="10" t="s">
        <v>68</v>
      </c>
      <c r="B1027" s="10">
        <v>2210</v>
      </c>
      <c r="C1027" s="60">
        <v>17.341808116999999</v>
      </c>
      <c r="D1027" s="11">
        <v>0.28499999999999998</v>
      </c>
      <c r="E1027" s="11">
        <v>48.29</v>
      </c>
      <c r="F1027" s="11">
        <v>1.92</v>
      </c>
      <c r="G1027" s="11">
        <v>0.50600000000000001</v>
      </c>
      <c r="H1027" s="10">
        <v>1</v>
      </c>
      <c r="I1027" s="11">
        <f t="shared" ref="I1027:I1090" si="96">F1027</f>
        <v>1.92</v>
      </c>
      <c r="J1027" s="11">
        <f t="shared" ref="J1027:J1090" si="97">G1027</f>
        <v>0.50600000000000001</v>
      </c>
      <c r="K1027" s="11">
        <v>6382.1</v>
      </c>
      <c r="L1027" s="10">
        <f t="shared" ref="L1027:L1090" si="98">E1027*D1027*C1027/12</f>
        <v>19.889102956785838</v>
      </c>
      <c r="M1027">
        <f t="shared" ref="M1027:M1090" si="99">ROUND(E1027*D1027*C1027*102.79,0)</f>
        <v>24533</v>
      </c>
      <c r="N1027">
        <f t="shared" ref="N1027:N1090" si="100">ROUND(I1027*M1027*0.002205,0)</f>
        <v>104</v>
      </c>
      <c r="O1027">
        <f t="shared" ref="O1027:O1090" si="101">ROUND(J1027*M1027*0.002205,1)</f>
        <v>27.4</v>
      </c>
    </row>
    <row r="1028" spans="1:15">
      <c r="A1028" s="10" t="s">
        <v>68</v>
      </c>
      <c r="B1028" s="10">
        <v>6430</v>
      </c>
      <c r="C1028" s="60">
        <v>4.9964458900000004</v>
      </c>
      <c r="D1028" s="11">
        <v>0.30299999999999999</v>
      </c>
      <c r="E1028" s="11">
        <v>48.29</v>
      </c>
      <c r="F1028" s="11">
        <v>0</v>
      </c>
      <c r="G1028" s="11">
        <v>0</v>
      </c>
      <c r="H1028" s="10">
        <v>1</v>
      </c>
      <c r="I1028" s="11">
        <f t="shared" si="96"/>
        <v>0</v>
      </c>
      <c r="J1028" s="11">
        <f t="shared" si="97"/>
        <v>0</v>
      </c>
      <c r="K1028" s="11">
        <v>5977.9</v>
      </c>
      <c r="L1028" s="10">
        <f t="shared" si="98"/>
        <v>6.0922788937095254</v>
      </c>
      <c r="M1028">
        <f t="shared" si="99"/>
        <v>7515</v>
      </c>
      <c r="N1028">
        <f t="shared" si="100"/>
        <v>0</v>
      </c>
      <c r="O1028">
        <f t="shared" si="101"/>
        <v>0</v>
      </c>
    </row>
    <row r="1029" spans="1:15">
      <c r="A1029" s="10" t="s">
        <v>68</v>
      </c>
      <c r="B1029" s="10">
        <v>6430</v>
      </c>
      <c r="C1029" s="60">
        <v>6.8561622000000003E-2</v>
      </c>
      <c r="D1029" s="11">
        <v>0.30299999999999999</v>
      </c>
      <c r="E1029" s="11">
        <v>48.29</v>
      </c>
      <c r="F1029" s="11">
        <v>0</v>
      </c>
      <c r="G1029" s="11">
        <v>0</v>
      </c>
      <c r="H1029" s="10">
        <v>1</v>
      </c>
      <c r="I1029" s="11">
        <f t="shared" si="96"/>
        <v>0</v>
      </c>
      <c r="J1029" s="11">
        <f t="shared" si="97"/>
        <v>0</v>
      </c>
      <c r="K1029" s="11">
        <v>101.3</v>
      </c>
      <c r="L1029" s="10">
        <f t="shared" si="98"/>
        <v>8.3598728341094997E-2</v>
      </c>
      <c r="M1029">
        <f t="shared" si="99"/>
        <v>103</v>
      </c>
      <c r="N1029">
        <f t="shared" si="100"/>
        <v>0</v>
      </c>
      <c r="O1029">
        <f t="shared" si="101"/>
        <v>0</v>
      </c>
    </row>
    <row r="1030" spans="1:15">
      <c r="A1030" s="10" t="s">
        <v>68</v>
      </c>
      <c r="B1030" s="10">
        <v>3200</v>
      </c>
      <c r="C1030" s="60">
        <v>0.32081706500000001</v>
      </c>
      <c r="D1030" s="11">
        <v>0.4</v>
      </c>
      <c r="E1030" s="11">
        <v>48.29</v>
      </c>
      <c r="F1030" s="11">
        <v>1.2</v>
      </c>
      <c r="G1030" s="11">
        <v>6.4000000000000001E-2</v>
      </c>
      <c r="H1030" s="10">
        <v>1</v>
      </c>
      <c r="I1030" s="11">
        <f t="shared" si="96"/>
        <v>1.2</v>
      </c>
      <c r="J1030" s="11">
        <f t="shared" si="97"/>
        <v>6.4000000000000001E-2</v>
      </c>
      <c r="K1030" s="11">
        <v>625.70000000000005</v>
      </c>
      <c r="L1030" s="10">
        <f t="shared" si="98"/>
        <v>0.51640853562833344</v>
      </c>
      <c r="M1030">
        <f t="shared" si="99"/>
        <v>637</v>
      </c>
      <c r="N1030">
        <f t="shared" si="100"/>
        <v>2</v>
      </c>
      <c r="O1030">
        <f t="shared" si="101"/>
        <v>0.1</v>
      </c>
    </row>
    <row r="1031" spans="1:15">
      <c r="A1031" s="10" t="s">
        <v>68</v>
      </c>
      <c r="B1031" s="10">
        <v>6460</v>
      </c>
      <c r="C1031" s="60">
        <v>9.4459750000000006E-3</v>
      </c>
      <c r="D1031" s="11">
        <v>0.30299999999999999</v>
      </c>
      <c r="E1031" s="11">
        <v>48.29</v>
      </c>
      <c r="F1031" s="11">
        <v>0</v>
      </c>
      <c r="G1031" s="11">
        <v>0</v>
      </c>
      <c r="H1031" s="10">
        <v>1</v>
      </c>
      <c r="I1031" s="11">
        <f t="shared" si="96"/>
        <v>0</v>
      </c>
      <c r="J1031" s="11">
        <f t="shared" si="97"/>
        <v>0</v>
      </c>
      <c r="K1031" s="11">
        <v>14</v>
      </c>
      <c r="L1031" s="10">
        <f t="shared" si="98"/>
        <v>1.1517689851937499E-2</v>
      </c>
      <c r="M1031">
        <f t="shared" si="99"/>
        <v>14</v>
      </c>
      <c r="N1031">
        <f t="shared" si="100"/>
        <v>0</v>
      </c>
      <c r="O1031">
        <f t="shared" si="101"/>
        <v>0</v>
      </c>
    </row>
    <row r="1032" spans="1:15">
      <c r="A1032" s="10" t="s">
        <v>68</v>
      </c>
      <c r="B1032" s="10">
        <v>3100</v>
      </c>
      <c r="C1032" s="60">
        <v>1.2565112999999999E-2</v>
      </c>
      <c r="D1032" s="11">
        <v>0.41099999999999998</v>
      </c>
      <c r="E1032" s="11">
        <v>48.29</v>
      </c>
      <c r="F1032" s="11">
        <v>1.2</v>
      </c>
      <c r="G1032" s="11">
        <v>6.4000000000000001E-2</v>
      </c>
      <c r="H1032" s="10">
        <v>1</v>
      </c>
      <c r="I1032" s="11">
        <f t="shared" si="96"/>
        <v>1.2</v>
      </c>
      <c r="J1032" s="11">
        <f t="shared" si="97"/>
        <v>6.4000000000000001E-2</v>
      </c>
      <c r="K1032" s="11">
        <v>20.399999999999999</v>
      </c>
      <c r="L1032" s="10">
        <f t="shared" si="98"/>
        <v>2.0781848756872497E-2</v>
      </c>
      <c r="M1032">
        <f t="shared" si="99"/>
        <v>26</v>
      </c>
      <c r="N1032">
        <f t="shared" si="100"/>
        <v>0</v>
      </c>
      <c r="O1032">
        <f t="shared" si="101"/>
        <v>0</v>
      </c>
    </row>
    <row r="1033" spans="1:15">
      <c r="A1033" s="10" t="s">
        <v>68</v>
      </c>
      <c r="B1033" s="10">
        <v>6430</v>
      </c>
      <c r="C1033" s="60">
        <v>2.3545330359999999</v>
      </c>
      <c r="D1033" s="11">
        <v>0.30299999999999999</v>
      </c>
      <c r="E1033" s="11">
        <v>48.29</v>
      </c>
      <c r="F1033" s="11">
        <v>0</v>
      </c>
      <c r="G1033" s="11">
        <v>0</v>
      </c>
      <c r="H1033" s="10">
        <v>1</v>
      </c>
      <c r="I1033" s="11">
        <f t="shared" si="96"/>
        <v>0</v>
      </c>
      <c r="J1033" s="11">
        <f t="shared" si="97"/>
        <v>0</v>
      </c>
      <c r="K1033" s="11">
        <v>3478.5</v>
      </c>
      <c r="L1033" s="10">
        <f t="shared" si="98"/>
        <v>2.8709351077881098</v>
      </c>
      <c r="M1033">
        <f t="shared" si="99"/>
        <v>3541</v>
      </c>
      <c r="N1033">
        <f t="shared" si="100"/>
        <v>0</v>
      </c>
      <c r="O1033">
        <f t="shared" si="101"/>
        <v>0</v>
      </c>
    </row>
    <row r="1034" spans="1:15">
      <c r="A1034" s="10" t="s">
        <v>68</v>
      </c>
      <c r="B1034" s="10">
        <v>3100</v>
      </c>
      <c r="C1034" s="60">
        <v>1.4129836330000001</v>
      </c>
      <c r="D1034" s="11">
        <v>0.41099999999999998</v>
      </c>
      <c r="E1034" s="11">
        <v>48.29</v>
      </c>
      <c r="F1034" s="11">
        <v>1.2</v>
      </c>
      <c r="G1034" s="11">
        <v>6.4000000000000001E-2</v>
      </c>
      <c r="H1034" s="10">
        <v>1</v>
      </c>
      <c r="I1034" s="11">
        <f t="shared" si="96"/>
        <v>1.2</v>
      </c>
      <c r="J1034" s="11">
        <f t="shared" si="97"/>
        <v>6.4000000000000001E-2</v>
      </c>
      <c r="K1034" s="11">
        <v>5371.6</v>
      </c>
      <c r="L1034" s="10">
        <f t="shared" si="98"/>
        <v>2.3369795525867723</v>
      </c>
      <c r="M1034">
        <f t="shared" si="99"/>
        <v>2883</v>
      </c>
      <c r="N1034">
        <f t="shared" si="100"/>
        <v>8</v>
      </c>
      <c r="O1034">
        <f t="shared" si="101"/>
        <v>0.4</v>
      </c>
    </row>
    <row r="1035" spans="1:15">
      <c r="A1035" s="10" t="s">
        <v>68</v>
      </c>
      <c r="B1035" s="10">
        <v>3200</v>
      </c>
      <c r="C1035" s="60">
        <v>0.71036392400000004</v>
      </c>
      <c r="D1035" s="11">
        <v>0.4</v>
      </c>
      <c r="E1035" s="11">
        <v>48.29</v>
      </c>
      <c r="F1035" s="11">
        <v>1.2</v>
      </c>
      <c r="G1035" s="11">
        <v>6.4000000000000001E-2</v>
      </c>
      <c r="H1035" s="10">
        <v>1</v>
      </c>
      <c r="I1035" s="11">
        <f t="shared" si="96"/>
        <v>1.2</v>
      </c>
      <c r="J1035" s="11">
        <f t="shared" si="97"/>
        <v>6.4000000000000001E-2</v>
      </c>
      <c r="K1035" s="11">
        <v>1385.4</v>
      </c>
      <c r="L1035" s="10">
        <f t="shared" si="98"/>
        <v>1.1434491296653335</v>
      </c>
      <c r="M1035">
        <f t="shared" si="99"/>
        <v>1410</v>
      </c>
      <c r="N1035">
        <f t="shared" si="100"/>
        <v>4</v>
      </c>
      <c r="O1035">
        <f t="shared" si="101"/>
        <v>0.2</v>
      </c>
    </row>
    <row r="1036" spans="1:15">
      <c r="A1036" s="10" t="s">
        <v>68</v>
      </c>
      <c r="B1036" s="10">
        <v>1300</v>
      </c>
      <c r="C1036" s="60">
        <v>2.7195052280000001</v>
      </c>
      <c r="D1036" s="11">
        <v>0.73299999999999998</v>
      </c>
      <c r="E1036" s="11">
        <v>48.29</v>
      </c>
      <c r="F1036" s="11">
        <v>2.1</v>
      </c>
      <c r="G1036" s="11">
        <v>0.51600000000000001</v>
      </c>
      <c r="H1036" s="10">
        <v>1</v>
      </c>
      <c r="I1036" s="11">
        <f t="shared" si="96"/>
        <v>2.1</v>
      </c>
      <c r="J1036" s="11">
        <f t="shared" si="97"/>
        <v>0.51600000000000001</v>
      </c>
      <c r="K1036" s="11">
        <v>2574.1</v>
      </c>
      <c r="L1036" s="10">
        <f t="shared" si="98"/>
        <v>8.0217630973556631</v>
      </c>
      <c r="M1036">
        <f t="shared" si="99"/>
        <v>9895</v>
      </c>
      <c r="N1036">
        <f t="shared" si="100"/>
        <v>46</v>
      </c>
      <c r="O1036">
        <f t="shared" si="101"/>
        <v>11.3</v>
      </c>
    </row>
    <row r="1037" spans="1:15">
      <c r="A1037" s="10" t="s">
        <v>68</v>
      </c>
      <c r="B1037" s="10">
        <v>3200</v>
      </c>
      <c r="C1037" s="60">
        <v>1.8237665E-2</v>
      </c>
      <c r="D1037" s="11">
        <v>0.4</v>
      </c>
      <c r="E1037" s="11">
        <v>48.29</v>
      </c>
      <c r="F1037" s="11">
        <v>1.2</v>
      </c>
      <c r="G1037" s="11">
        <v>6.4000000000000001E-2</v>
      </c>
      <c r="H1037" s="10">
        <v>1</v>
      </c>
      <c r="I1037" s="11">
        <f t="shared" si="96"/>
        <v>1.2</v>
      </c>
      <c r="J1037" s="11">
        <f t="shared" si="97"/>
        <v>6.4000000000000001E-2</v>
      </c>
      <c r="K1037" s="11">
        <v>35.6</v>
      </c>
      <c r="L1037" s="10">
        <f t="shared" si="98"/>
        <v>2.9356561428333341E-2</v>
      </c>
      <c r="M1037">
        <f t="shared" si="99"/>
        <v>36</v>
      </c>
      <c r="N1037">
        <f t="shared" si="100"/>
        <v>0</v>
      </c>
      <c r="O1037">
        <f t="shared" si="101"/>
        <v>0</v>
      </c>
    </row>
    <row r="1038" spans="1:15">
      <c r="A1038" s="10" t="s">
        <v>68</v>
      </c>
      <c r="B1038" s="10">
        <v>3200</v>
      </c>
      <c r="C1038" s="60">
        <v>0.79168131200000003</v>
      </c>
      <c r="D1038" s="11">
        <v>0.4</v>
      </c>
      <c r="E1038" s="11">
        <v>48.29</v>
      </c>
      <c r="F1038" s="11">
        <v>1.2</v>
      </c>
      <c r="G1038" s="11">
        <v>6.4000000000000001E-2</v>
      </c>
      <c r="H1038" s="10">
        <v>1</v>
      </c>
      <c r="I1038" s="11">
        <f t="shared" si="96"/>
        <v>1.2</v>
      </c>
      <c r="J1038" s="11">
        <f t="shared" si="97"/>
        <v>6.4000000000000001E-2</v>
      </c>
      <c r="K1038" s="11">
        <v>1250.4000000000001</v>
      </c>
      <c r="L1038" s="10">
        <f t="shared" si="98"/>
        <v>1.2743430185493334</v>
      </c>
      <c r="M1038">
        <f t="shared" si="99"/>
        <v>1572</v>
      </c>
      <c r="N1038">
        <f t="shared" si="100"/>
        <v>4</v>
      </c>
      <c r="O1038">
        <f t="shared" si="101"/>
        <v>0.2</v>
      </c>
    </row>
    <row r="1039" spans="1:15">
      <c r="A1039" s="10" t="s">
        <v>68</v>
      </c>
      <c r="B1039" s="10">
        <v>6430</v>
      </c>
      <c r="C1039" s="60">
        <v>1.0955981E-2</v>
      </c>
      <c r="D1039" s="11">
        <v>0.30299999999999999</v>
      </c>
      <c r="E1039" s="11">
        <v>48.29</v>
      </c>
      <c r="F1039" s="11">
        <v>0</v>
      </c>
      <c r="G1039" s="11">
        <v>0</v>
      </c>
      <c r="H1039" s="10">
        <v>1</v>
      </c>
      <c r="I1039" s="11">
        <f t="shared" si="96"/>
        <v>0</v>
      </c>
      <c r="J1039" s="11">
        <f t="shared" si="97"/>
        <v>0</v>
      </c>
      <c r="K1039" s="11">
        <v>13.1</v>
      </c>
      <c r="L1039" s="10">
        <f t="shared" si="98"/>
        <v>1.3358874142872498E-2</v>
      </c>
      <c r="M1039">
        <f t="shared" si="99"/>
        <v>16</v>
      </c>
      <c r="N1039">
        <f t="shared" si="100"/>
        <v>0</v>
      </c>
      <c r="O1039">
        <f t="shared" si="101"/>
        <v>0</v>
      </c>
    </row>
    <row r="1040" spans="1:15">
      <c r="A1040" s="10" t="s">
        <v>68</v>
      </c>
      <c r="B1040" s="10">
        <v>3200</v>
      </c>
      <c r="C1040" s="60">
        <v>0.41619692800000002</v>
      </c>
      <c r="D1040" s="11">
        <v>0.4</v>
      </c>
      <c r="E1040" s="11">
        <v>48.29</v>
      </c>
      <c r="F1040" s="11">
        <v>1.2</v>
      </c>
      <c r="G1040" s="11">
        <v>6.4000000000000001E-2</v>
      </c>
      <c r="H1040" s="10">
        <v>1</v>
      </c>
      <c r="I1040" s="11">
        <f t="shared" si="96"/>
        <v>1.2</v>
      </c>
      <c r="J1040" s="11">
        <f t="shared" si="97"/>
        <v>6.4000000000000001E-2</v>
      </c>
      <c r="K1040" s="11">
        <v>811.7</v>
      </c>
      <c r="L1040" s="10">
        <f t="shared" si="98"/>
        <v>0.66993832177066681</v>
      </c>
      <c r="M1040">
        <f t="shared" si="99"/>
        <v>826</v>
      </c>
      <c r="N1040">
        <f t="shared" si="100"/>
        <v>2</v>
      </c>
      <c r="O1040">
        <f t="shared" si="101"/>
        <v>0.1</v>
      </c>
    </row>
    <row r="1041" spans="1:15">
      <c r="A1041" s="10" t="s">
        <v>68</v>
      </c>
      <c r="B1041" s="10">
        <v>3100</v>
      </c>
      <c r="C1041" s="60">
        <v>1.3486852090000001</v>
      </c>
      <c r="D1041" s="11">
        <v>0.41099999999999998</v>
      </c>
      <c r="E1041" s="11">
        <v>48.29</v>
      </c>
      <c r="F1041" s="11">
        <v>1.2</v>
      </c>
      <c r="G1041" s="11">
        <v>6.4000000000000001E-2</v>
      </c>
      <c r="H1041" s="10">
        <v>1</v>
      </c>
      <c r="I1041" s="11">
        <f t="shared" si="96"/>
        <v>1.2</v>
      </c>
      <c r="J1041" s="11">
        <f t="shared" si="97"/>
        <v>6.4000000000000001E-2</v>
      </c>
      <c r="K1041" s="11">
        <v>2188.8000000000002</v>
      </c>
      <c r="L1041" s="10">
        <f t="shared" si="98"/>
        <v>2.2306342994343926</v>
      </c>
      <c r="M1041">
        <f t="shared" si="99"/>
        <v>2751</v>
      </c>
      <c r="N1041">
        <f t="shared" si="100"/>
        <v>7</v>
      </c>
      <c r="O1041">
        <f t="shared" si="101"/>
        <v>0.4</v>
      </c>
    </row>
    <row r="1042" spans="1:15">
      <c r="A1042" s="10" t="s">
        <v>68</v>
      </c>
      <c r="B1042" s="10">
        <v>4200</v>
      </c>
      <c r="C1042" s="60">
        <v>5.919961E-2</v>
      </c>
      <c r="D1042" s="11">
        <v>0.41299999999999998</v>
      </c>
      <c r="E1042" s="11">
        <v>48.29</v>
      </c>
      <c r="F1042" s="11">
        <v>0.7</v>
      </c>
      <c r="G1042" s="11">
        <v>0.09</v>
      </c>
      <c r="H1042" s="10">
        <v>1</v>
      </c>
      <c r="I1042" s="11">
        <f t="shared" si="96"/>
        <v>0.7</v>
      </c>
      <c r="J1042" s="11">
        <f t="shared" si="97"/>
        <v>0.09</v>
      </c>
      <c r="K1042" s="11">
        <v>31.6</v>
      </c>
      <c r="L1042" s="10">
        <f t="shared" si="98"/>
        <v>9.8388617160808323E-2</v>
      </c>
      <c r="M1042">
        <f t="shared" si="99"/>
        <v>121</v>
      </c>
      <c r="N1042">
        <f t="shared" si="100"/>
        <v>0</v>
      </c>
      <c r="O1042">
        <f t="shared" si="101"/>
        <v>0</v>
      </c>
    </row>
    <row r="1043" spans="1:15">
      <c r="A1043" s="10" t="s">
        <v>68</v>
      </c>
      <c r="B1043" s="10">
        <v>6410</v>
      </c>
      <c r="C1043" s="60">
        <v>2.1066422000000001E-2</v>
      </c>
      <c r="D1043" s="11">
        <v>0.30299999999999999</v>
      </c>
      <c r="E1043" s="11">
        <v>48.29</v>
      </c>
      <c r="F1043" s="11">
        <v>0</v>
      </c>
      <c r="G1043" s="11">
        <v>0</v>
      </c>
      <c r="H1043" s="10">
        <v>1</v>
      </c>
      <c r="I1043" s="11">
        <f t="shared" si="96"/>
        <v>0</v>
      </c>
      <c r="J1043" s="11">
        <f t="shared" si="97"/>
        <v>0</v>
      </c>
      <c r="K1043" s="11">
        <v>31.1</v>
      </c>
      <c r="L1043" s="10">
        <f t="shared" si="98"/>
        <v>2.5686762339095E-2</v>
      </c>
      <c r="M1043">
        <f t="shared" si="99"/>
        <v>32</v>
      </c>
      <c r="N1043">
        <f t="shared" si="100"/>
        <v>0</v>
      </c>
      <c r="O1043">
        <f t="shared" si="101"/>
        <v>0</v>
      </c>
    </row>
    <row r="1044" spans="1:15">
      <c r="A1044" s="10" t="s">
        <v>68</v>
      </c>
      <c r="B1044" s="10">
        <v>6410</v>
      </c>
      <c r="C1044" s="60">
        <v>5.1711570179999997</v>
      </c>
      <c r="D1044" s="11">
        <v>0.30299999999999999</v>
      </c>
      <c r="E1044" s="11">
        <v>48.29</v>
      </c>
      <c r="F1044" s="11">
        <v>0</v>
      </c>
      <c r="G1044" s="11">
        <v>0</v>
      </c>
      <c r="H1044" s="10">
        <v>1</v>
      </c>
      <c r="I1044" s="11">
        <f t="shared" si="96"/>
        <v>0</v>
      </c>
      <c r="J1044" s="11">
        <f t="shared" si="97"/>
        <v>0</v>
      </c>
      <c r="K1044" s="11">
        <v>9424.1</v>
      </c>
      <c r="L1044" s="10">
        <f t="shared" si="98"/>
        <v>6.3053081030803044</v>
      </c>
      <c r="M1044">
        <f t="shared" si="99"/>
        <v>7777</v>
      </c>
      <c r="N1044">
        <f t="shared" si="100"/>
        <v>0</v>
      </c>
      <c r="O1044">
        <f t="shared" si="101"/>
        <v>0</v>
      </c>
    </row>
    <row r="1045" spans="1:15">
      <c r="A1045" s="10" t="s">
        <v>68</v>
      </c>
      <c r="B1045" s="10">
        <v>6430</v>
      </c>
      <c r="C1045" s="60">
        <v>0.59222363899999997</v>
      </c>
      <c r="D1045" s="11">
        <v>0.30299999999999999</v>
      </c>
      <c r="E1045" s="11">
        <v>48.29</v>
      </c>
      <c r="F1045" s="11">
        <v>0</v>
      </c>
      <c r="G1045" s="11">
        <v>0</v>
      </c>
      <c r="H1045" s="10">
        <v>1</v>
      </c>
      <c r="I1045" s="11">
        <f t="shared" si="96"/>
        <v>0</v>
      </c>
      <c r="J1045" s="11">
        <f t="shared" si="97"/>
        <v>0</v>
      </c>
      <c r="K1045" s="11">
        <v>874.9</v>
      </c>
      <c r="L1045" s="10">
        <f t="shared" si="98"/>
        <v>0.72211160806457741</v>
      </c>
      <c r="M1045">
        <f t="shared" si="99"/>
        <v>891</v>
      </c>
      <c r="N1045">
        <f t="shared" si="100"/>
        <v>0</v>
      </c>
      <c r="O1045">
        <f t="shared" si="101"/>
        <v>0</v>
      </c>
    </row>
    <row r="1046" spans="1:15">
      <c r="A1046" s="10" t="s">
        <v>68</v>
      </c>
      <c r="B1046" s="10">
        <v>3200</v>
      </c>
      <c r="C1046" s="60">
        <v>0.103921574</v>
      </c>
      <c r="D1046" s="11">
        <v>0.4</v>
      </c>
      <c r="E1046" s="11">
        <v>48.29</v>
      </c>
      <c r="F1046" s="11">
        <v>1.2</v>
      </c>
      <c r="G1046" s="11">
        <v>6.4000000000000001E-2</v>
      </c>
      <c r="H1046" s="10">
        <v>1</v>
      </c>
      <c r="I1046" s="11">
        <f t="shared" si="96"/>
        <v>1.2</v>
      </c>
      <c r="J1046" s="11">
        <f t="shared" si="97"/>
        <v>6.4000000000000001E-2</v>
      </c>
      <c r="K1046" s="11">
        <v>202.7</v>
      </c>
      <c r="L1046" s="10">
        <f t="shared" si="98"/>
        <v>0.16727909361533336</v>
      </c>
      <c r="M1046">
        <f t="shared" si="99"/>
        <v>206</v>
      </c>
      <c r="N1046">
        <f t="shared" si="100"/>
        <v>1</v>
      </c>
      <c r="O1046">
        <f t="shared" si="101"/>
        <v>0</v>
      </c>
    </row>
    <row r="1047" spans="1:15">
      <c r="A1047" s="10" t="s">
        <v>68</v>
      </c>
      <c r="B1047" s="10">
        <v>6410</v>
      </c>
      <c r="C1047" s="60">
        <v>1.1998557E-2</v>
      </c>
      <c r="D1047" s="11">
        <v>0.30299999999999999</v>
      </c>
      <c r="E1047" s="11">
        <v>48.29</v>
      </c>
      <c r="F1047" s="11">
        <v>0</v>
      </c>
      <c r="G1047" s="11">
        <v>0</v>
      </c>
      <c r="H1047" s="10">
        <v>1</v>
      </c>
      <c r="I1047" s="11">
        <f t="shared" si="96"/>
        <v>0</v>
      </c>
      <c r="J1047" s="11">
        <f t="shared" si="97"/>
        <v>0</v>
      </c>
      <c r="K1047" s="11">
        <v>27.1</v>
      </c>
      <c r="L1047" s="10">
        <f t="shared" si="98"/>
        <v>1.4630110517632499E-2</v>
      </c>
      <c r="M1047">
        <f t="shared" si="99"/>
        <v>18</v>
      </c>
      <c r="N1047">
        <f t="shared" si="100"/>
        <v>0</v>
      </c>
      <c r="O1047">
        <f t="shared" si="101"/>
        <v>0</v>
      </c>
    </row>
    <row r="1048" spans="1:15">
      <c r="A1048" s="10" t="s">
        <v>68</v>
      </c>
      <c r="B1048" s="10">
        <v>6210</v>
      </c>
      <c r="C1048" s="60">
        <v>9.6312979999999999E-3</v>
      </c>
      <c r="D1048" s="11">
        <v>0.30299999999999999</v>
      </c>
      <c r="E1048" s="11">
        <v>48.29</v>
      </c>
      <c r="F1048" s="11">
        <v>0</v>
      </c>
      <c r="G1048" s="11">
        <v>0</v>
      </c>
      <c r="H1048" s="10">
        <v>1</v>
      </c>
      <c r="I1048" s="11">
        <f t="shared" si="96"/>
        <v>0</v>
      </c>
      <c r="J1048" s="11">
        <f t="shared" si="97"/>
        <v>0</v>
      </c>
      <c r="K1048" s="11">
        <v>3.8</v>
      </c>
      <c r="L1048" s="10">
        <f t="shared" si="98"/>
        <v>1.1743658355604999E-2</v>
      </c>
      <c r="M1048">
        <f t="shared" si="99"/>
        <v>14</v>
      </c>
      <c r="N1048">
        <f t="shared" si="100"/>
        <v>0</v>
      </c>
      <c r="O1048">
        <f t="shared" si="101"/>
        <v>0</v>
      </c>
    </row>
    <row r="1049" spans="1:15">
      <c r="A1049" s="10" t="s">
        <v>68</v>
      </c>
      <c r="B1049" s="10">
        <v>7400</v>
      </c>
      <c r="C1049" s="60">
        <v>2.885365771</v>
      </c>
      <c r="D1049" s="11">
        <v>0.223</v>
      </c>
      <c r="E1049" s="11">
        <v>48.29</v>
      </c>
      <c r="F1049" s="11">
        <v>1.38</v>
      </c>
      <c r="G1049" s="11">
        <v>0.109</v>
      </c>
      <c r="H1049" s="10">
        <v>1</v>
      </c>
      <c r="I1049" s="11">
        <f t="shared" si="96"/>
        <v>1.38</v>
      </c>
      <c r="J1049" s="11">
        <f t="shared" si="97"/>
        <v>0.109</v>
      </c>
      <c r="K1049" s="11">
        <v>2540.6999999999998</v>
      </c>
      <c r="L1049" s="10">
        <f t="shared" si="98"/>
        <v>2.5892959847662143</v>
      </c>
      <c r="M1049">
        <f t="shared" si="99"/>
        <v>3194</v>
      </c>
      <c r="N1049">
        <f t="shared" si="100"/>
        <v>10</v>
      </c>
      <c r="O1049">
        <f t="shared" si="101"/>
        <v>0.8</v>
      </c>
    </row>
    <row r="1050" spans="1:15">
      <c r="A1050" s="10" t="s">
        <v>68</v>
      </c>
      <c r="B1050" s="10">
        <v>6430</v>
      </c>
      <c r="C1050" s="60">
        <v>0.37289023599999999</v>
      </c>
      <c r="D1050" s="11">
        <v>0.30299999999999999</v>
      </c>
      <c r="E1050" s="11">
        <v>48.29</v>
      </c>
      <c r="F1050" s="11">
        <v>0</v>
      </c>
      <c r="G1050" s="11">
        <v>0</v>
      </c>
      <c r="H1050" s="10">
        <v>1</v>
      </c>
      <c r="I1050" s="11">
        <f t="shared" si="96"/>
        <v>0</v>
      </c>
      <c r="J1050" s="11">
        <f t="shared" si="97"/>
        <v>0</v>
      </c>
      <c r="K1050" s="11">
        <v>446.1</v>
      </c>
      <c r="L1050" s="10">
        <f t="shared" si="98"/>
        <v>0.45467345478510995</v>
      </c>
      <c r="M1050">
        <f t="shared" si="99"/>
        <v>561</v>
      </c>
      <c r="N1050">
        <f t="shared" si="100"/>
        <v>0</v>
      </c>
      <c r="O1050">
        <f t="shared" si="101"/>
        <v>0</v>
      </c>
    </row>
    <row r="1051" spans="1:15">
      <c r="A1051" s="10" t="s">
        <v>68</v>
      </c>
      <c r="B1051" s="10">
        <v>6430</v>
      </c>
      <c r="C1051" s="60">
        <v>3.0678987609999999</v>
      </c>
      <c r="D1051" s="11">
        <v>0.30299999999999999</v>
      </c>
      <c r="E1051" s="11">
        <v>48.29</v>
      </c>
      <c r="F1051" s="11">
        <v>0</v>
      </c>
      <c r="G1051" s="11">
        <v>0</v>
      </c>
      <c r="H1051" s="10">
        <v>1</v>
      </c>
      <c r="I1051" s="11">
        <f t="shared" si="96"/>
        <v>0</v>
      </c>
      <c r="J1051" s="11">
        <f t="shared" si="97"/>
        <v>0</v>
      </c>
      <c r="K1051" s="11">
        <v>5829.4</v>
      </c>
      <c r="L1051" s="10">
        <f t="shared" si="98"/>
        <v>3.7407579870094221</v>
      </c>
      <c r="M1051">
        <f t="shared" si="99"/>
        <v>4614</v>
      </c>
      <c r="N1051">
        <f t="shared" si="100"/>
        <v>0</v>
      </c>
      <c r="O1051">
        <f t="shared" si="101"/>
        <v>0</v>
      </c>
    </row>
    <row r="1052" spans="1:15">
      <c r="A1052" s="10" t="s">
        <v>68</v>
      </c>
      <c r="B1052" s="10">
        <v>7410</v>
      </c>
      <c r="C1052" s="60">
        <v>2.1577826889999998</v>
      </c>
      <c r="D1052" s="11">
        <v>0.23400000000000001</v>
      </c>
      <c r="E1052" s="11">
        <v>48.29</v>
      </c>
      <c r="F1052" s="11">
        <v>1.51</v>
      </c>
      <c r="G1052" s="11">
        <v>0.115</v>
      </c>
      <c r="H1052" s="10">
        <v>1</v>
      </c>
      <c r="I1052" s="11">
        <f t="shared" si="96"/>
        <v>1.51</v>
      </c>
      <c r="J1052" s="11">
        <f t="shared" si="97"/>
        <v>0.115</v>
      </c>
      <c r="K1052" s="11">
        <v>1993.7</v>
      </c>
      <c r="L1052" s="10">
        <f t="shared" si="98"/>
        <v>2.0318868580102949</v>
      </c>
      <c r="M1052">
        <f t="shared" si="99"/>
        <v>2506</v>
      </c>
      <c r="N1052">
        <f t="shared" si="100"/>
        <v>8</v>
      </c>
      <c r="O1052">
        <f t="shared" si="101"/>
        <v>0.6</v>
      </c>
    </row>
    <row r="1053" spans="1:15">
      <c r="A1053" s="10" t="s">
        <v>68</v>
      </c>
      <c r="B1053" s="10">
        <v>6430</v>
      </c>
      <c r="C1053" s="60">
        <v>4.4836839999999999E-3</v>
      </c>
      <c r="D1053" s="11">
        <v>0.30299999999999999</v>
      </c>
      <c r="E1053" s="11">
        <v>48.29</v>
      </c>
      <c r="F1053" s="11">
        <v>0</v>
      </c>
      <c r="G1053" s="11">
        <v>0</v>
      </c>
      <c r="H1053" s="10">
        <v>1</v>
      </c>
      <c r="I1053" s="11">
        <f t="shared" si="96"/>
        <v>0</v>
      </c>
      <c r="J1053" s="11">
        <f t="shared" si="97"/>
        <v>0</v>
      </c>
      <c r="K1053" s="11">
        <v>6.6</v>
      </c>
      <c r="L1053" s="10">
        <f t="shared" si="98"/>
        <v>5.4670567840899992E-3</v>
      </c>
      <c r="M1053">
        <f t="shared" si="99"/>
        <v>7</v>
      </c>
      <c r="N1053">
        <f t="shared" si="100"/>
        <v>0</v>
      </c>
      <c r="O1053">
        <f t="shared" si="101"/>
        <v>0</v>
      </c>
    </row>
    <row r="1054" spans="1:15">
      <c r="A1054" s="10" t="s">
        <v>68</v>
      </c>
      <c r="B1054" s="10">
        <v>6430</v>
      </c>
      <c r="C1054" s="60">
        <v>5.87759359</v>
      </c>
      <c r="D1054" s="11">
        <v>0.30299999999999999</v>
      </c>
      <c r="E1054" s="11">
        <v>48.29</v>
      </c>
      <c r="F1054" s="11">
        <v>0</v>
      </c>
      <c r="G1054" s="11">
        <v>0</v>
      </c>
      <c r="H1054" s="10">
        <v>1</v>
      </c>
      <c r="I1054" s="11">
        <f t="shared" si="96"/>
        <v>0</v>
      </c>
      <c r="J1054" s="11">
        <f t="shared" si="97"/>
        <v>0</v>
      </c>
      <c r="K1054" s="11">
        <v>7032.2</v>
      </c>
      <c r="L1054" s="10">
        <f t="shared" si="98"/>
        <v>7.1666821101427756</v>
      </c>
      <c r="M1054">
        <f t="shared" si="99"/>
        <v>8840</v>
      </c>
      <c r="N1054">
        <f t="shared" si="100"/>
        <v>0</v>
      </c>
      <c r="O1054">
        <f t="shared" si="101"/>
        <v>0</v>
      </c>
    </row>
    <row r="1055" spans="1:15">
      <c r="A1055" s="10" t="s">
        <v>68</v>
      </c>
      <c r="B1055" s="10">
        <v>3200</v>
      </c>
      <c r="C1055" s="60">
        <v>8.9914795230000006</v>
      </c>
      <c r="D1055" s="11">
        <v>0.4</v>
      </c>
      <c r="E1055" s="11">
        <v>48.29</v>
      </c>
      <c r="F1055" s="11">
        <v>1.2</v>
      </c>
      <c r="G1055" s="11">
        <v>6.4000000000000001E-2</v>
      </c>
      <c r="H1055" s="10">
        <v>1</v>
      </c>
      <c r="I1055" s="11">
        <f t="shared" si="96"/>
        <v>1.2</v>
      </c>
      <c r="J1055" s="11">
        <f t="shared" si="97"/>
        <v>6.4000000000000001E-2</v>
      </c>
      <c r="K1055" s="11">
        <v>14201.7</v>
      </c>
      <c r="L1055" s="10">
        <f t="shared" si="98"/>
        <v>14.473284872189003</v>
      </c>
      <c r="M1055">
        <f t="shared" si="99"/>
        <v>17853</v>
      </c>
      <c r="N1055">
        <f t="shared" si="100"/>
        <v>47</v>
      </c>
      <c r="O1055">
        <f t="shared" si="101"/>
        <v>2.5</v>
      </c>
    </row>
    <row r="1056" spans="1:15">
      <c r="A1056" s="10" t="s">
        <v>68</v>
      </c>
      <c r="B1056" s="10">
        <v>6430</v>
      </c>
      <c r="C1056" s="60">
        <v>0.83769055100000001</v>
      </c>
      <c r="D1056" s="11">
        <v>0.30299999999999999</v>
      </c>
      <c r="E1056" s="11">
        <v>48.29</v>
      </c>
      <c r="F1056" s="11">
        <v>0</v>
      </c>
      <c r="G1056" s="11">
        <v>0</v>
      </c>
      <c r="H1056" s="10">
        <v>1</v>
      </c>
      <c r="I1056" s="11">
        <f t="shared" si="96"/>
        <v>0</v>
      </c>
      <c r="J1056" s="11">
        <f t="shared" si="97"/>
        <v>0</v>
      </c>
      <c r="K1056" s="11">
        <v>1237.5999999999999</v>
      </c>
      <c r="L1056" s="10">
        <f t="shared" si="98"/>
        <v>1.0214149368716974</v>
      </c>
      <c r="M1056">
        <f t="shared" si="99"/>
        <v>1260</v>
      </c>
      <c r="N1056">
        <f t="shared" si="100"/>
        <v>0</v>
      </c>
      <c r="O1056">
        <f t="shared" si="101"/>
        <v>0</v>
      </c>
    </row>
    <row r="1057" spans="1:15">
      <c r="A1057" s="10" t="s">
        <v>68</v>
      </c>
      <c r="B1057" s="10">
        <v>3200</v>
      </c>
      <c r="C1057" s="60">
        <v>3.2999108970000002</v>
      </c>
      <c r="D1057" s="11">
        <v>0.4</v>
      </c>
      <c r="E1057" s="11">
        <v>48.29</v>
      </c>
      <c r="F1057" s="11">
        <v>1.2</v>
      </c>
      <c r="G1057" s="11">
        <v>6.4000000000000001E-2</v>
      </c>
      <c r="H1057" s="10">
        <v>1</v>
      </c>
      <c r="I1057" s="11">
        <f t="shared" si="96"/>
        <v>1.2</v>
      </c>
      <c r="J1057" s="11">
        <f t="shared" si="97"/>
        <v>6.4000000000000001E-2</v>
      </c>
      <c r="K1057" s="11">
        <v>6435.8</v>
      </c>
      <c r="L1057" s="10">
        <f t="shared" si="98"/>
        <v>5.3117565738710004</v>
      </c>
      <c r="M1057">
        <f t="shared" si="99"/>
        <v>6552</v>
      </c>
      <c r="N1057">
        <f t="shared" si="100"/>
        <v>17</v>
      </c>
      <c r="O1057">
        <f t="shared" si="101"/>
        <v>0.9</v>
      </c>
    </row>
    <row r="1058" spans="1:15">
      <c r="A1058" s="10" t="s">
        <v>68</v>
      </c>
      <c r="B1058" s="10">
        <v>6430</v>
      </c>
      <c r="C1058" s="60">
        <v>0.45098916500000003</v>
      </c>
      <c r="D1058" s="11">
        <v>0.30299999999999999</v>
      </c>
      <c r="E1058" s="11">
        <v>48.29</v>
      </c>
      <c r="F1058" s="11">
        <v>0</v>
      </c>
      <c r="G1058" s="11">
        <v>0</v>
      </c>
      <c r="H1058" s="10">
        <v>1</v>
      </c>
      <c r="I1058" s="11">
        <f t="shared" si="96"/>
        <v>0</v>
      </c>
      <c r="J1058" s="11">
        <f t="shared" si="97"/>
        <v>0</v>
      </c>
      <c r="K1058" s="11">
        <v>539.6</v>
      </c>
      <c r="L1058" s="10">
        <f t="shared" si="98"/>
        <v>0.54990123614071251</v>
      </c>
      <c r="M1058">
        <f t="shared" si="99"/>
        <v>678</v>
      </c>
      <c r="N1058">
        <f t="shared" si="100"/>
        <v>0</v>
      </c>
      <c r="O1058">
        <f t="shared" si="101"/>
        <v>0</v>
      </c>
    </row>
    <row r="1059" spans="1:15">
      <c r="A1059" s="10" t="s">
        <v>68</v>
      </c>
      <c r="B1059" s="10">
        <v>3200</v>
      </c>
      <c r="C1059" s="60">
        <v>8.8931792999999995E-2</v>
      </c>
      <c r="D1059" s="11">
        <v>0.4</v>
      </c>
      <c r="E1059" s="11">
        <v>48.29</v>
      </c>
      <c r="F1059" s="11">
        <v>1.2</v>
      </c>
      <c r="G1059" s="11">
        <v>6.4000000000000001E-2</v>
      </c>
      <c r="H1059" s="10">
        <v>1</v>
      </c>
      <c r="I1059" s="11">
        <f t="shared" si="96"/>
        <v>1.2</v>
      </c>
      <c r="J1059" s="11">
        <f t="shared" si="97"/>
        <v>6.4000000000000001E-2</v>
      </c>
      <c r="K1059" s="11">
        <v>45.9</v>
      </c>
      <c r="L1059" s="10">
        <f t="shared" si="98"/>
        <v>0.143150542799</v>
      </c>
      <c r="M1059">
        <f t="shared" si="99"/>
        <v>177</v>
      </c>
      <c r="N1059">
        <f t="shared" si="100"/>
        <v>0</v>
      </c>
      <c r="O1059">
        <f t="shared" si="101"/>
        <v>0</v>
      </c>
    </row>
    <row r="1060" spans="1:15">
      <c r="A1060" s="10" t="s">
        <v>68</v>
      </c>
      <c r="B1060" s="10">
        <v>6430</v>
      </c>
      <c r="C1060" s="60">
        <v>12.387692123000001</v>
      </c>
      <c r="D1060" s="11">
        <v>0.30299999999999999</v>
      </c>
      <c r="E1060" s="11">
        <v>48.29</v>
      </c>
      <c r="F1060" s="11">
        <v>0</v>
      </c>
      <c r="G1060" s="11">
        <v>0</v>
      </c>
      <c r="H1060" s="10">
        <v>1</v>
      </c>
      <c r="I1060" s="11">
        <f t="shared" si="96"/>
        <v>0</v>
      </c>
      <c r="J1060" s="11">
        <f t="shared" si="97"/>
        <v>0</v>
      </c>
      <c r="K1060" s="11">
        <v>14821.1</v>
      </c>
      <c r="L1060" s="10">
        <f t="shared" si="98"/>
        <v>15.104591728646668</v>
      </c>
      <c r="M1060">
        <f t="shared" si="99"/>
        <v>18631</v>
      </c>
      <c r="N1060">
        <f t="shared" si="100"/>
        <v>0</v>
      </c>
      <c r="O1060">
        <f t="shared" si="101"/>
        <v>0</v>
      </c>
    </row>
    <row r="1061" spans="1:15">
      <c r="A1061" s="10" t="s">
        <v>68</v>
      </c>
      <c r="B1061" s="10">
        <v>4110</v>
      </c>
      <c r="C1061" s="60">
        <v>5.4982479000000001E-2</v>
      </c>
      <c r="D1061" s="11">
        <v>0.41299999999999998</v>
      </c>
      <c r="E1061" s="11">
        <v>48.29</v>
      </c>
      <c r="F1061" s="11">
        <v>0.7</v>
      </c>
      <c r="G1061" s="11">
        <v>0.09</v>
      </c>
      <c r="H1061" s="10">
        <v>1</v>
      </c>
      <c r="I1061" s="11">
        <f t="shared" si="96"/>
        <v>0.7</v>
      </c>
      <c r="J1061" s="11">
        <f t="shared" si="97"/>
        <v>0.09</v>
      </c>
      <c r="K1061" s="11">
        <v>89.7</v>
      </c>
      <c r="L1061" s="10">
        <f t="shared" si="98"/>
        <v>9.1379826267152478E-2</v>
      </c>
      <c r="M1061">
        <f t="shared" si="99"/>
        <v>113</v>
      </c>
      <c r="N1061">
        <f t="shared" si="100"/>
        <v>0</v>
      </c>
      <c r="O1061">
        <f t="shared" si="101"/>
        <v>0</v>
      </c>
    </row>
    <row r="1062" spans="1:15">
      <c r="A1062" s="10" t="s">
        <v>68</v>
      </c>
      <c r="B1062" s="10">
        <v>4110</v>
      </c>
      <c r="C1062" s="60">
        <v>0.15680859999999999</v>
      </c>
      <c r="D1062" s="11">
        <v>0.41299999999999998</v>
      </c>
      <c r="E1062" s="11">
        <v>48.29</v>
      </c>
      <c r="F1062" s="11">
        <v>0.7</v>
      </c>
      <c r="G1062" s="11">
        <v>0.09</v>
      </c>
      <c r="H1062" s="10">
        <v>1</v>
      </c>
      <c r="I1062" s="11">
        <f t="shared" si="96"/>
        <v>0.7</v>
      </c>
      <c r="J1062" s="11">
        <f t="shared" si="97"/>
        <v>0.09</v>
      </c>
      <c r="K1062" s="11">
        <v>255.7</v>
      </c>
      <c r="L1062" s="10">
        <f t="shared" si="98"/>
        <v>0.26061288770183327</v>
      </c>
      <c r="M1062">
        <f t="shared" si="99"/>
        <v>321</v>
      </c>
      <c r="N1062">
        <f t="shared" si="100"/>
        <v>0</v>
      </c>
      <c r="O1062">
        <f t="shared" si="101"/>
        <v>0.1</v>
      </c>
    </row>
    <row r="1063" spans="1:15">
      <c r="A1063" s="10" t="s">
        <v>68</v>
      </c>
      <c r="B1063" s="10">
        <v>4110</v>
      </c>
      <c r="C1063" s="60">
        <v>7.6704183999999995E-2</v>
      </c>
      <c r="D1063" s="11">
        <v>0.41299999999999998</v>
      </c>
      <c r="E1063" s="11">
        <v>48.29</v>
      </c>
      <c r="F1063" s="11">
        <v>0.7</v>
      </c>
      <c r="G1063" s="11">
        <v>0.09</v>
      </c>
      <c r="H1063" s="10">
        <v>1</v>
      </c>
      <c r="I1063" s="11">
        <f t="shared" si="96"/>
        <v>0.7</v>
      </c>
      <c r="J1063" s="11">
        <f t="shared" si="97"/>
        <v>0.09</v>
      </c>
      <c r="K1063" s="11">
        <v>125.1</v>
      </c>
      <c r="L1063" s="10">
        <f t="shared" si="98"/>
        <v>0.1274808836444733</v>
      </c>
      <c r="M1063">
        <f t="shared" si="99"/>
        <v>157</v>
      </c>
      <c r="N1063">
        <f t="shared" si="100"/>
        <v>0</v>
      </c>
      <c r="O1063">
        <f t="shared" si="101"/>
        <v>0</v>
      </c>
    </row>
    <row r="1064" spans="1:15">
      <c r="A1064" s="10" t="s">
        <v>68</v>
      </c>
      <c r="B1064" s="10">
        <v>6430</v>
      </c>
      <c r="C1064" s="60">
        <v>12.225910753000001</v>
      </c>
      <c r="D1064" s="11">
        <v>0.30299999999999999</v>
      </c>
      <c r="E1064" s="11">
        <v>48.29</v>
      </c>
      <c r="F1064" s="11">
        <v>0</v>
      </c>
      <c r="G1064" s="11">
        <v>0</v>
      </c>
      <c r="H1064" s="10">
        <v>1</v>
      </c>
      <c r="I1064" s="11">
        <f t="shared" si="96"/>
        <v>0</v>
      </c>
      <c r="J1064" s="11">
        <f t="shared" si="97"/>
        <v>0</v>
      </c>
      <c r="K1064" s="11">
        <v>14627.5</v>
      </c>
      <c r="L1064" s="10">
        <f t="shared" si="98"/>
        <v>14.907328064124842</v>
      </c>
      <c r="M1064">
        <f t="shared" si="99"/>
        <v>18388</v>
      </c>
      <c r="N1064">
        <f t="shared" si="100"/>
        <v>0</v>
      </c>
      <c r="O1064">
        <f t="shared" si="101"/>
        <v>0</v>
      </c>
    </row>
    <row r="1065" spans="1:15">
      <c r="A1065" s="10" t="s">
        <v>68</v>
      </c>
      <c r="B1065" s="10">
        <v>3200</v>
      </c>
      <c r="C1065" s="60">
        <v>0.31674090999999999</v>
      </c>
      <c r="D1065" s="11">
        <v>0.4</v>
      </c>
      <c r="E1065" s="11">
        <v>48.29</v>
      </c>
      <c r="F1065" s="11">
        <v>1.2</v>
      </c>
      <c r="G1065" s="11">
        <v>6.4000000000000001E-2</v>
      </c>
      <c r="H1065" s="10">
        <v>1</v>
      </c>
      <c r="I1065" s="11">
        <f t="shared" si="96"/>
        <v>1.2</v>
      </c>
      <c r="J1065" s="11">
        <f t="shared" si="97"/>
        <v>6.4000000000000001E-2</v>
      </c>
      <c r="K1065" s="11">
        <v>500.3</v>
      </c>
      <c r="L1065" s="10">
        <f t="shared" si="98"/>
        <v>0.50984728479666674</v>
      </c>
      <c r="M1065">
        <f t="shared" si="99"/>
        <v>629</v>
      </c>
      <c r="N1065">
        <f t="shared" si="100"/>
        <v>2</v>
      </c>
      <c r="O1065">
        <f t="shared" si="101"/>
        <v>0.1</v>
      </c>
    </row>
    <row r="1066" spans="1:15">
      <c r="A1066" s="10" t="s">
        <v>68</v>
      </c>
      <c r="B1066" s="10">
        <v>6460</v>
      </c>
      <c r="C1066" s="60">
        <v>32.686330269000003</v>
      </c>
      <c r="D1066" s="11">
        <v>0.30299999999999999</v>
      </c>
      <c r="E1066" s="11">
        <v>48.29</v>
      </c>
      <c r="F1066" s="11">
        <v>0</v>
      </c>
      <c r="G1066" s="11">
        <v>0</v>
      </c>
      <c r="H1066" s="10">
        <v>1</v>
      </c>
      <c r="I1066" s="11">
        <f t="shared" si="96"/>
        <v>0</v>
      </c>
      <c r="J1066" s="11">
        <f t="shared" si="97"/>
        <v>0</v>
      </c>
      <c r="K1066" s="11">
        <v>12788.9</v>
      </c>
      <c r="L1066" s="10">
        <f t="shared" si="98"/>
        <v>39.855177939422752</v>
      </c>
      <c r="M1066">
        <f t="shared" si="99"/>
        <v>49161</v>
      </c>
      <c r="N1066">
        <f t="shared" si="100"/>
        <v>0</v>
      </c>
      <c r="O1066">
        <f t="shared" si="101"/>
        <v>0</v>
      </c>
    </row>
    <row r="1067" spans="1:15">
      <c r="A1067" s="10" t="s">
        <v>68</v>
      </c>
      <c r="B1067" s="10">
        <v>3200</v>
      </c>
      <c r="C1067" s="60">
        <v>0.366239288</v>
      </c>
      <c r="D1067" s="11">
        <v>0.4</v>
      </c>
      <c r="E1067" s="11">
        <v>48.29</v>
      </c>
      <c r="F1067" s="11">
        <v>1.2</v>
      </c>
      <c r="G1067" s="11">
        <v>6.4000000000000001E-2</v>
      </c>
      <c r="H1067" s="10">
        <v>1</v>
      </c>
      <c r="I1067" s="11">
        <f t="shared" si="96"/>
        <v>1.2</v>
      </c>
      <c r="J1067" s="11">
        <f t="shared" si="97"/>
        <v>6.4000000000000001E-2</v>
      </c>
      <c r="K1067" s="11">
        <v>189.2</v>
      </c>
      <c r="L1067" s="10">
        <f t="shared" si="98"/>
        <v>0.58952317391733333</v>
      </c>
      <c r="M1067">
        <f t="shared" si="99"/>
        <v>727</v>
      </c>
      <c r="N1067">
        <f t="shared" si="100"/>
        <v>2</v>
      </c>
      <c r="O1067">
        <f t="shared" si="101"/>
        <v>0.1</v>
      </c>
    </row>
    <row r="1068" spans="1:15">
      <c r="A1068" s="10" t="s">
        <v>68</v>
      </c>
      <c r="B1068" s="10">
        <v>3200</v>
      </c>
      <c r="C1068" s="60">
        <v>1.1766033090000001</v>
      </c>
      <c r="D1068" s="11">
        <v>0.4</v>
      </c>
      <c r="E1068" s="11">
        <v>48.29</v>
      </c>
      <c r="F1068" s="11">
        <v>1.2</v>
      </c>
      <c r="G1068" s="11">
        <v>6.4000000000000001E-2</v>
      </c>
      <c r="H1068" s="10">
        <v>1</v>
      </c>
      <c r="I1068" s="11">
        <f t="shared" si="96"/>
        <v>1.2</v>
      </c>
      <c r="J1068" s="11">
        <f t="shared" si="97"/>
        <v>6.4000000000000001E-2</v>
      </c>
      <c r="K1068" s="11">
        <v>607.70000000000005</v>
      </c>
      <c r="L1068" s="10">
        <f t="shared" si="98"/>
        <v>1.8939391263870002</v>
      </c>
      <c r="M1068">
        <f t="shared" si="99"/>
        <v>2336</v>
      </c>
      <c r="N1068">
        <f t="shared" si="100"/>
        <v>6</v>
      </c>
      <c r="O1068">
        <f t="shared" si="101"/>
        <v>0.3</v>
      </c>
    </row>
    <row r="1069" spans="1:15">
      <c r="A1069" s="10" t="s">
        <v>68</v>
      </c>
      <c r="B1069" s="10">
        <v>6430</v>
      </c>
      <c r="C1069" s="60">
        <v>2.8827470000000002E-3</v>
      </c>
      <c r="D1069" s="11">
        <v>0.30299999999999999</v>
      </c>
      <c r="E1069" s="11">
        <v>48.29</v>
      </c>
      <c r="F1069" s="11">
        <v>0</v>
      </c>
      <c r="G1069" s="11">
        <v>0</v>
      </c>
      <c r="H1069" s="10">
        <v>1</v>
      </c>
      <c r="I1069" s="11">
        <f t="shared" si="96"/>
        <v>0</v>
      </c>
      <c r="J1069" s="11">
        <f t="shared" si="97"/>
        <v>0</v>
      </c>
      <c r="K1069" s="11">
        <v>3.4</v>
      </c>
      <c r="L1069" s="10">
        <f t="shared" si="98"/>
        <v>3.5149982789075E-3</v>
      </c>
      <c r="M1069">
        <f t="shared" si="99"/>
        <v>4</v>
      </c>
      <c r="N1069">
        <f t="shared" si="100"/>
        <v>0</v>
      </c>
      <c r="O1069">
        <f t="shared" si="101"/>
        <v>0</v>
      </c>
    </row>
    <row r="1070" spans="1:15">
      <c r="A1070" s="10" t="s">
        <v>68</v>
      </c>
      <c r="B1070" s="10">
        <v>3200</v>
      </c>
      <c r="C1070" s="60">
        <v>0.26849858399999998</v>
      </c>
      <c r="D1070" s="11">
        <v>0.4</v>
      </c>
      <c r="E1070" s="11">
        <v>48.29</v>
      </c>
      <c r="F1070" s="11">
        <v>1.2</v>
      </c>
      <c r="G1070" s="11">
        <v>6.4000000000000001E-2</v>
      </c>
      <c r="H1070" s="10">
        <v>1</v>
      </c>
      <c r="I1070" s="11">
        <f t="shared" si="96"/>
        <v>1.2</v>
      </c>
      <c r="J1070" s="11">
        <f t="shared" si="97"/>
        <v>6.4000000000000001E-2</v>
      </c>
      <c r="K1070" s="11">
        <v>138.69999999999999</v>
      </c>
      <c r="L1070" s="10">
        <f t="shared" si="98"/>
        <v>0.43219322071200006</v>
      </c>
      <c r="M1070">
        <f t="shared" si="99"/>
        <v>533</v>
      </c>
      <c r="N1070">
        <f t="shared" si="100"/>
        <v>1</v>
      </c>
      <c r="O1070">
        <f t="shared" si="101"/>
        <v>0.1</v>
      </c>
    </row>
    <row r="1071" spans="1:15">
      <c r="A1071" s="10" t="s">
        <v>68</v>
      </c>
      <c r="B1071" s="10">
        <v>1180</v>
      </c>
      <c r="C1071" s="60">
        <v>5.8624229999999999E-2</v>
      </c>
      <c r="D1071" s="11">
        <v>0.39</v>
      </c>
      <c r="E1071" s="11">
        <v>48.29</v>
      </c>
      <c r="F1071" s="11">
        <v>1.05</v>
      </c>
      <c r="G1071" s="11">
        <v>0.22</v>
      </c>
      <c r="H1071" s="10">
        <v>1</v>
      </c>
      <c r="I1071" s="11">
        <f t="shared" si="96"/>
        <v>1.05</v>
      </c>
      <c r="J1071" s="11">
        <f t="shared" si="97"/>
        <v>0.22</v>
      </c>
      <c r="K1071" s="11">
        <v>29.5</v>
      </c>
      <c r="L1071" s="10">
        <f t="shared" si="98"/>
        <v>9.2006332167750005E-2</v>
      </c>
      <c r="M1071">
        <f t="shared" si="99"/>
        <v>113</v>
      </c>
      <c r="N1071">
        <f t="shared" si="100"/>
        <v>0</v>
      </c>
      <c r="O1071">
        <f t="shared" si="101"/>
        <v>0.1</v>
      </c>
    </row>
    <row r="1072" spans="1:15">
      <c r="A1072" s="10" t="s">
        <v>68</v>
      </c>
      <c r="B1072" s="10">
        <v>6430</v>
      </c>
      <c r="C1072" s="60">
        <v>8.0290086649999992</v>
      </c>
      <c r="D1072" s="11">
        <v>0.30299999999999999</v>
      </c>
      <c r="E1072" s="11">
        <v>48.29</v>
      </c>
      <c r="F1072" s="11">
        <v>0</v>
      </c>
      <c r="G1072" s="11">
        <v>0</v>
      </c>
      <c r="H1072" s="10">
        <v>1</v>
      </c>
      <c r="I1072" s="11">
        <f t="shared" si="96"/>
        <v>0</v>
      </c>
      <c r="J1072" s="11">
        <f t="shared" si="97"/>
        <v>0</v>
      </c>
      <c r="K1072" s="11">
        <v>9606.2000000000007</v>
      </c>
      <c r="L1072" s="10">
        <f t="shared" si="98"/>
        <v>9.7899509179294615</v>
      </c>
      <c r="M1072">
        <f t="shared" si="99"/>
        <v>12076</v>
      </c>
      <c r="N1072">
        <f t="shared" si="100"/>
        <v>0</v>
      </c>
      <c r="O1072">
        <f t="shared" si="101"/>
        <v>0</v>
      </c>
    </row>
    <row r="1073" spans="1:15">
      <c r="A1073" s="10" t="s">
        <v>68</v>
      </c>
      <c r="B1073" s="10">
        <v>4340</v>
      </c>
      <c r="C1073" s="60">
        <v>3.0319747000000001E-2</v>
      </c>
      <c r="D1073" s="11">
        <v>0.41299999999999998</v>
      </c>
      <c r="E1073" s="11">
        <v>48.29</v>
      </c>
      <c r="F1073" s="11">
        <v>0.7</v>
      </c>
      <c r="G1073" s="11">
        <v>0.09</v>
      </c>
      <c r="H1073" s="10">
        <v>1</v>
      </c>
      <c r="I1073" s="11">
        <f t="shared" si="96"/>
        <v>0.7</v>
      </c>
      <c r="J1073" s="11">
        <f t="shared" si="97"/>
        <v>0.09</v>
      </c>
      <c r="K1073" s="11">
        <v>16.2</v>
      </c>
      <c r="L1073" s="10">
        <f t="shared" si="98"/>
        <v>5.0390838385515828E-2</v>
      </c>
      <c r="M1073">
        <f t="shared" si="99"/>
        <v>62</v>
      </c>
      <c r="N1073">
        <f t="shared" si="100"/>
        <v>0</v>
      </c>
      <c r="O1073">
        <f t="shared" si="101"/>
        <v>0</v>
      </c>
    </row>
    <row r="1074" spans="1:15">
      <c r="A1074" s="10" t="s">
        <v>68</v>
      </c>
      <c r="B1074" s="10">
        <v>3200</v>
      </c>
      <c r="C1074" s="60">
        <v>0.103827482</v>
      </c>
      <c r="D1074" s="11">
        <v>0.4</v>
      </c>
      <c r="E1074" s="11">
        <v>48.29</v>
      </c>
      <c r="F1074" s="11">
        <v>1.2</v>
      </c>
      <c r="G1074" s="11">
        <v>6.4000000000000001E-2</v>
      </c>
      <c r="H1074" s="10">
        <v>1</v>
      </c>
      <c r="I1074" s="11">
        <f t="shared" si="96"/>
        <v>1.2</v>
      </c>
      <c r="J1074" s="11">
        <f t="shared" si="97"/>
        <v>6.4000000000000001E-2</v>
      </c>
      <c r="K1074" s="11">
        <v>164</v>
      </c>
      <c r="L1074" s="10">
        <f t="shared" si="98"/>
        <v>0.16712763685933338</v>
      </c>
      <c r="M1074">
        <f t="shared" si="99"/>
        <v>206</v>
      </c>
      <c r="N1074">
        <f t="shared" si="100"/>
        <v>1</v>
      </c>
      <c r="O1074">
        <f t="shared" si="101"/>
        <v>0</v>
      </c>
    </row>
    <row r="1075" spans="1:15">
      <c r="A1075" s="10" t="s">
        <v>68</v>
      </c>
      <c r="B1075" s="10">
        <v>6410</v>
      </c>
      <c r="C1075" s="60">
        <v>0.33772483399999997</v>
      </c>
      <c r="D1075" s="11">
        <v>0.30299999999999999</v>
      </c>
      <c r="E1075" s="11">
        <v>48.29</v>
      </c>
      <c r="F1075" s="11">
        <v>0</v>
      </c>
      <c r="G1075" s="11">
        <v>0</v>
      </c>
      <c r="H1075" s="10">
        <v>1</v>
      </c>
      <c r="I1075" s="11">
        <f t="shared" si="96"/>
        <v>0</v>
      </c>
      <c r="J1075" s="11">
        <f t="shared" si="97"/>
        <v>0</v>
      </c>
      <c r="K1075" s="11">
        <v>404.1</v>
      </c>
      <c r="L1075" s="10">
        <f t="shared" si="98"/>
        <v>0.41179548890496492</v>
      </c>
      <c r="M1075">
        <f t="shared" si="99"/>
        <v>508</v>
      </c>
      <c r="N1075">
        <f t="shared" si="100"/>
        <v>0</v>
      </c>
      <c r="O1075">
        <f t="shared" si="101"/>
        <v>0</v>
      </c>
    </row>
    <row r="1076" spans="1:15">
      <c r="A1076" s="10" t="s">
        <v>68</v>
      </c>
      <c r="B1076" s="10">
        <v>6210</v>
      </c>
      <c r="C1076" s="60">
        <v>0.805531891</v>
      </c>
      <c r="D1076" s="11">
        <v>0.30299999999999999</v>
      </c>
      <c r="E1076" s="11">
        <v>48.29</v>
      </c>
      <c r="F1076" s="11">
        <v>0</v>
      </c>
      <c r="G1076" s="11">
        <v>0</v>
      </c>
      <c r="H1076" s="10">
        <v>1</v>
      </c>
      <c r="I1076" s="11">
        <f t="shared" si="96"/>
        <v>0</v>
      </c>
      <c r="J1076" s="11">
        <f t="shared" si="97"/>
        <v>0</v>
      </c>
      <c r="K1076" s="11">
        <v>315.2</v>
      </c>
      <c r="L1076" s="10">
        <f t="shared" si="98"/>
        <v>0.98220315916384748</v>
      </c>
      <c r="M1076">
        <f t="shared" si="99"/>
        <v>1212</v>
      </c>
      <c r="N1076">
        <f t="shared" si="100"/>
        <v>0</v>
      </c>
      <c r="O1076">
        <f t="shared" si="101"/>
        <v>0</v>
      </c>
    </row>
    <row r="1077" spans="1:15">
      <c r="A1077" s="10" t="s">
        <v>68</v>
      </c>
      <c r="B1077" s="10">
        <v>6430</v>
      </c>
      <c r="C1077" s="60">
        <v>1.025157104</v>
      </c>
      <c r="D1077" s="11">
        <v>0.30299999999999999</v>
      </c>
      <c r="E1077" s="11">
        <v>48.29</v>
      </c>
      <c r="F1077" s="11">
        <v>0</v>
      </c>
      <c r="G1077" s="11">
        <v>0</v>
      </c>
      <c r="H1077" s="10">
        <v>1</v>
      </c>
      <c r="I1077" s="11">
        <f t="shared" si="96"/>
        <v>0</v>
      </c>
      <c r="J1077" s="11">
        <f t="shared" si="97"/>
        <v>0</v>
      </c>
      <c r="K1077" s="11">
        <v>1226.5</v>
      </c>
      <c r="L1077" s="10">
        <f t="shared" si="98"/>
        <v>1.2499971229420399</v>
      </c>
      <c r="M1077">
        <f t="shared" si="99"/>
        <v>1542</v>
      </c>
      <c r="N1077">
        <f t="shared" si="100"/>
        <v>0</v>
      </c>
      <c r="O1077">
        <f t="shared" si="101"/>
        <v>0</v>
      </c>
    </row>
    <row r="1078" spans="1:15">
      <c r="A1078" s="10" t="s">
        <v>68</v>
      </c>
      <c r="B1078" s="10">
        <v>1860</v>
      </c>
      <c r="C1078" s="60">
        <v>0.465655182</v>
      </c>
      <c r="D1078" s="11">
        <v>0.183</v>
      </c>
      <c r="E1078" s="11">
        <v>48.29</v>
      </c>
      <c r="F1078" s="11">
        <v>1.58</v>
      </c>
      <c r="G1078" s="11">
        <v>0.1</v>
      </c>
      <c r="H1078" s="10">
        <v>1</v>
      </c>
      <c r="I1078" s="11">
        <f t="shared" si="96"/>
        <v>1.58</v>
      </c>
      <c r="J1078" s="11">
        <f t="shared" si="97"/>
        <v>0.1</v>
      </c>
      <c r="K1078" s="11">
        <v>110</v>
      </c>
      <c r="L1078" s="10">
        <f t="shared" si="98"/>
        <v>0.34291895326639499</v>
      </c>
      <c r="M1078">
        <f t="shared" si="99"/>
        <v>423</v>
      </c>
      <c r="N1078">
        <f t="shared" si="100"/>
        <v>1</v>
      </c>
      <c r="O1078">
        <f t="shared" si="101"/>
        <v>0.1</v>
      </c>
    </row>
    <row r="1079" spans="1:15">
      <c r="A1079" s="10" t="s">
        <v>68</v>
      </c>
      <c r="B1079" s="10">
        <v>3200</v>
      </c>
      <c r="C1079" s="60">
        <v>74.345489657000002</v>
      </c>
      <c r="D1079" s="11">
        <v>0.4</v>
      </c>
      <c r="E1079" s="11">
        <v>48.29</v>
      </c>
      <c r="F1079" s="11">
        <v>1.2</v>
      </c>
      <c r="G1079" s="11">
        <v>6.4000000000000001E-2</v>
      </c>
      <c r="H1079" s="10">
        <v>1</v>
      </c>
      <c r="I1079" s="11">
        <f t="shared" si="96"/>
        <v>1.2</v>
      </c>
      <c r="J1079" s="11">
        <f t="shared" si="97"/>
        <v>6.4000000000000001E-2</v>
      </c>
      <c r="K1079" s="11">
        <v>117425.2</v>
      </c>
      <c r="L1079" s="10">
        <f t="shared" si="98"/>
        <v>119.67145651788435</v>
      </c>
      <c r="M1079">
        <f t="shared" si="99"/>
        <v>147612</v>
      </c>
      <c r="N1079">
        <f t="shared" si="100"/>
        <v>391</v>
      </c>
      <c r="O1079">
        <f t="shared" si="101"/>
        <v>20.8</v>
      </c>
    </row>
    <row r="1080" spans="1:15">
      <c r="A1080" s="10" t="s">
        <v>68</v>
      </c>
      <c r="B1080" s="10">
        <v>3100</v>
      </c>
      <c r="C1080" s="60">
        <v>0.422666027</v>
      </c>
      <c r="D1080" s="11">
        <v>0.41099999999999998</v>
      </c>
      <c r="E1080" s="11">
        <v>48.29</v>
      </c>
      <c r="F1080" s="11">
        <v>1.2</v>
      </c>
      <c r="G1080" s="11">
        <v>6.4000000000000001E-2</v>
      </c>
      <c r="H1080" s="10">
        <v>1</v>
      </c>
      <c r="I1080" s="11">
        <f t="shared" si="96"/>
        <v>1.2</v>
      </c>
      <c r="J1080" s="11">
        <f t="shared" si="97"/>
        <v>6.4000000000000001E-2</v>
      </c>
      <c r="K1080" s="11">
        <v>685.9</v>
      </c>
      <c r="L1080" s="10">
        <f t="shared" si="98"/>
        <v>0.6990610787011774</v>
      </c>
      <c r="M1080">
        <f t="shared" si="99"/>
        <v>862</v>
      </c>
      <c r="N1080">
        <f t="shared" si="100"/>
        <v>2</v>
      </c>
      <c r="O1080">
        <f t="shared" si="101"/>
        <v>0.1</v>
      </c>
    </row>
    <row r="1081" spans="1:15">
      <c r="A1081" s="10" t="s">
        <v>68</v>
      </c>
      <c r="B1081" s="10">
        <v>6460</v>
      </c>
      <c r="C1081" s="60">
        <v>0.41019802</v>
      </c>
      <c r="D1081" s="11">
        <v>0.30299999999999999</v>
      </c>
      <c r="E1081" s="11">
        <v>48.29</v>
      </c>
      <c r="F1081" s="11">
        <v>0</v>
      </c>
      <c r="G1081" s="11">
        <v>0</v>
      </c>
      <c r="H1081" s="10">
        <v>1</v>
      </c>
      <c r="I1081" s="11">
        <f t="shared" si="96"/>
        <v>0</v>
      </c>
      <c r="J1081" s="11">
        <f t="shared" si="97"/>
        <v>0</v>
      </c>
      <c r="K1081" s="11">
        <v>490.8</v>
      </c>
      <c r="L1081" s="10">
        <f t="shared" si="98"/>
        <v>0.50016367524145</v>
      </c>
      <c r="M1081">
        <f t="shared" si="99"/>
        <v>617</v>
      </c>
      <c r="N1081">
        <f t="shared" si="100"/>
        <v>0</v>
      </c>
      <c r="O1081">
        <f t="shared" si="101"/>
        <v>0</v>
      </c>
    </row>
    <row r="1082" spans="1:15">
      <c r="A1082" s="10" t="s">
        <v>68</v>
      </c>
      <c r="B1082" s="10">
        <v>6460</v>
      </c>
      <c r="C1082" s="60">
        <v>0.67053928900000004</v>
      </c>
      <c r="D1082" s="11">
        <v>0.30299999999999999</v>
      </c>
      <c r="E1082" s="11">
        <v>48.29</v>
      </c>
      <c r="F1082" s="11">
        <v>0</v>
      </c>
      <c r="G1082" s="11">
        <v>0</v>
      </c>
      <c r="H1082" s="10">
        <v>1</v>
      </c>
      <c r="I1082" s="11">
        <f t="shared" si="96"/>
        <v>0</v>
      </c>
      <c r="J1082" s="11">
        <f t="shared" si="97"/>
        <v>0</v>
      </c>
      <c r="K1082" s="11">
        <v>802.2</v>
      </c>
      <c r="L1082" s="10">
        <f t="shared" si="98"/>
        <v>0.81760364221170256</v>
      </c>
      <c r="M1082">
        <f t="shared" si="99"/>
        <v>1008</v>
      </c>
      <c r="N1082">
        <f t="shared" si="100"/>
        <v>0</v>
      </c>
      <c r="O1082">
        <f t="shared" si="101"/>
        <v>0</v>
      </c>
    </row>
    <row r="1083" spans="1:15">
      <c r="A1083" s="10" t="s">
        <v>68</v>
      </c>
      <c r="B1083" s="10">
        <v>5300</v>
      </c>
      <c r="C1083" s="60">
        <v>1.154321E-2</v>
      </c>
      <c r="D1083" s="11">
        <v>0.5</v>
      </c>
      <c r="E1083" s="11">
        <v>48.29</v>
      </c>
      <c r="F1083" s="11">
        <v>0.6</v>
      </c>
      <c r="G1083" s="11">
        <v>0.13500000000000001</v>
      </c>
      <c r="H1083" s="10">
        <v>1</v>
      </c>
      <c r="I1083" s="11">
        <f t="shared" si="96"/>
        <v>0.6</v>
      </c>
      <c r="J1083" s="11">
        <f t="shared" si="97"/>
        <v>0.13500000000000001</v>
      </c>
      <c r="K1083" s="11">
        <v>22.8</v>
      </c>
      <c r="L1083" s="10">
        <f t="shared" si="98"/>
        <v>2.3225900454166667E-2</v>
      </c>
      <c r="M1083">
        <f t="shared" si="99"/>
        <v>29</v>
      </c>
      <c r="N1083">
        <f t="shared" si="100"/>
        <v>0</v>
      </c>
      <c r="O1083">
        <f t="shared" si="101"/>
        <v>0</v>
      </c>
    </row>
    <row r="1084" spans="1:15">
      <c r="A1084" s="10" t="s">
        <v>68</v>
      </c>
      <c r="B1084" s="10">
        <v>1920</v>
      </c>
      <c r="C1084" s="60">
        <v>0.105699091</v>
      </c>
      <c r="D1084" s="11">
        <v>0.23400000000000001</v>
      </c>
      <c r="E1084" s="11">
        <v>48.29</v>
      </c>
      <c r="F1084" s="11">
        <v>1.2</v>
      </c>
      <c r="G1084" s="11">
        <v>7.5999999999999998E-2</v>
      </c>
      <c r="H1084" s="10">
        <v>1</v>
      </c>
      <c r="I1084" s="11">
        <f t="shared" si="96"/>
        <v>1.2</v>
      </c>
      <c r="J1084" s="11">
        <f t="shared" si="97"/>
        <v>7.5999999999999998E-2</v>
      </c>
      <c r="K1084" s="11">
        <v>97.7</v>
      </c>
      <c r="L1084" s="10">
        <f t="shared" si="98"/>
        <v>9.9532077535605001E-2</v>
      </c>
      <c r="M1084">
        <f t="shared" si="99"/>
        <v>123</v>
      </c>
      <c r="N1084">
        <f t="shared" si="100"/>
        <v>0</v>
      </c>
      <c r="O1084">
        <f t="shared" si="101"/>
        <v>0</v>
      </c>
    </row>
    <row r="1085" spans="1:15">
      <c r="A1085" s="10" t="s">
        <v>68</v>
      </c>
      <c r="B1085" s="10">
        <v>3200</v>
      </c>
      <c r="C1085" s="60">
        <v>0.52506507199999997</v>
      </c>
      <c r="D1085" s="11">
        <v>0.4</v>
      </c>
      <c r="E1085" s="11">
        <v>48.29</v>
      </c>
      <c r="F1085" s="11">
        <v>1.2</v>
      </c>
      <c r="G1085" s="11">
        <v>6.4000000000000001E-2</v>
      </c>
      <c r="H1085" s="10">
        <v>1</v>
      </c>
      <c r="I1085" s="11">
        <f t="shared" si="96"/>
        <v>1.2</v>
      </c>
      <c r="J1085" s="11">
        <f t="shared" si="97"/>
        <v>6.4000000000000001E-2</v>
      </c>
      <c r="K1085" s="11">
        <v>271.2</v>
      </c>
      <c r="L1085" s="10">
        <f t="shared" si="98"/>
        <v>0.84517974422933329</v>
      </c>
      <c r="M1085">
        <f t="shared" si="99"/>
        <v>1043</v>
      </c>
      <c r="N1085">
        <f t="shared" si="100"/>
        <v>3</v>
      </c>
      <c r="O1085">
        <f t="shared" si="101"/>
        <v>0.1</v>
      </c>
    </row>
    <row r="1086" spans="1:15">
      <c r="A1086" s="10" t="s">
        <v>68</v>
      </c>
      <c r="B1086" s="10">
        <v>4130</v>
      </c>
      <c r="C1086" s="60">
        <v>2.3821979340000001</v>
      </c>
      <c r="D1086" s="11">
        <v>0.41299999999999998</v>
      </c>
      <c r="E1086" s="11">
        <v>48.29</v>
      </c>
      <c r="F1086" s="11">
        <v>0.7</v>
      </c>
      <c r="G1086" s="11">
        <v>0.09</v>
      </c>
      <c r="H1086" s="10">
        <v>1</v>
      </c>
      <c r="I1086" s="11">
        <f t="shared" si="96"/>
        <v>0.7</v>
      </c>
      <c r="J1086" s="11">
        <f t="shared" si="97"/>
        <v>0.09</v>
      </c>
      <c r="K1086" s="11">
        <v>1270.4000000000001</v>
      </c>
      <c r="L1086" s="10">
        <f t="shared" si="98"/>
        <v>3.959167307514265</v>
      </c>
      <c r="M1086">
        <f t="shared" si="99"/>
        <v>4884</v>
      </c>
      <c r="N1086">
        <f t="shared" si="100"/>
        <v>8</v>
      </c>
      <c r="O1086">
        <f t="shared" si="101"/>
        <v>1</v>
      </c>
    </row>
    <row r="1087" spans="1:15">
      <c r="A1087" s="10" t="s">
        <v>68</v>
      </c>
      <c r="B1087" s="10">
        <v>5100</v>
      </c>
      <c r="C1087" s="60">
        <v>0.70883549499999998</v>
      </c>
      <c r="D1087" s="11">
        <v>1</v>
      </c>
      <c r="E1087" s="11">
        <v>48.29</v>
      </c>
      <c r="F1087" s="11">
        <v>0.6</v>
      </c>
      <c r="G1087" s="11">
        <v>0.05</v>
      </c>
      <c r="H1087" s="10">
        <v>1</v>
      </c>
      <c r="I1087" s="11">
        <f t="shared" si="96"/>
        <v>0.6</v>
      </c>
      <c r="J1087" s="11">
        <f t="shared" si="97"/>
        <v>0.05</v>
      </c>
      <c r="K1087" s="11">
        <v>915.3</v>
      </c>
      <c r="L1087" s="10">
        <f t="shared" si="98"/>
        <v>2.8524721711291665</v>
      </c>
      <c r="M1087">
        <f t="shared" si="99"/>
        <v>3518</v>
      </c>
      <c r="N1087">
        <f t="shared" si="100"/>
        <v>5</v>
      </c>
      <c r="O1087">
        <f t="shared" si="101"/>
        <v>0.4</v>
      </c>
    </row>
    <row r="1088" spans="1:15">
      <c r="A1088" s="10" t="s">
        <v>68</v>
      </c>
      <c r="B1088" s="10">
        <v>6410</v>
      </c>
      <c r="C1088" s="60">
        <v>3.2061806999999998E-2</v>
      </c>
      <c r="D1088" s="11">
        <v>0.30299999999999999</v>
      </c>
      <c r="E1088" s="11">
        <v>48.29</v>
      </c>
      <c r="F1088" s="11">
        <v>0</v>
      </c>
      <c r="G1088" s="11">
        <v>0</v>
      </c>
      <c r="H1088" s="10">
        <v>1</v>
      </c>
      <c r="I1088" s="11">
        <f t="shared" si="96"/>
        <v>0</v>
      </c>
      <c r="J1088" s="11">
        <f t="shared" si="97"/>
        <v>0</v>
      </c>
      <c r="K1088" s="11">
        <v>38.4</v>
      </c>
      <c r="L1088" s="10">
        <f t="shared" si="98"/>
        <v>3.9093682665757495E-2</v>
      </c>
      <c r="M1088">
        <f t="shared" si="99"/>
        <v>48</v>
      </c>
      <c r="N1088">
        <f t="shared" si="100"/>
        <v>0</v>
      </c>
      <c r="O1088">
        <f t="shared" si="101"/>
        <v>0</v>
      </c>
    </row>
    <row r="1089" spans="1:15">
      <c r="A1089" s="10" t="s">
        <v>68</v>
      </c>
      <c r="B1089" s="10">
        <v>3200</v>
      </c>
      <c r="C1089" s="60">
        <v>14.993408327999999</v>
      </c>
      <c r="D1089" s="11">
        <v>0.4</v>
      </c>
      <c r="E1089" s="11">
        <v>48.29</v>
      </c>
      <c r="F1089" s="11">
        <v>1.2</v>
      </c>
      <c r="G1089" s="11">
        <v>6.4000000000000001E-2</v>
      </c>
      <c r="H1089" s="10">
        <v>1</v>
      </c>
      <c r="I1089" s="11">
        <f t="shared" si="96"/>
        <v>1.2</v>
      </c>
      <c r="J1089" s="11">
        <f t="shared" si="97"/>
        <v>6.4000000000000001E-2</v>
      </c>
      <c r="K1089" s="11">
        <v>7744.4</v>
      </c>
      <c r="L1089" s="10">
        <f t="shared" si="98"/>
        <v>24.134389605304005</v>
      </c>
      <c r="M1089">
        <f t="shared" si="99"/>
        <v>29769</v>
      </c>
      <c r="N1089">
        <f t="shared" si="100"/>
        <v>79</v>
      </c>
      <c r="O1089">
        <f t="shared" si="101"/>
        <v>4.2</v>
      </c>
    </row>
    <row r="1090" spans="1:15">
      <c r="A1090" s="10" t="s">
        <v>68</v>
      </c>
      <c r="B1090" s="10">
        <v>6460</v>
      </c>
      <c r="C1090" s="60">
        <v>0.19173775800000001</v>
      </c>
      <c r="D1090" s="11">
        <v>0.30299999999999999</v>
      </c>
      <c r="E1090" s="11">
        <v>48.29</v>
      </c>
      <c r="F1090" s="11">
        <v>0</v>
      </c>
      <c r="G1090" s="11">
        <v>0</v>
      </c>
      <c r="H1090" s="10">
        <v>1</v>
      </c>
      <c r="I1090" s="11">
        <f t="shared" si="96"/>
        <v>0</v>
      </c>
      <c r="J1090" s="11">
        <f t="shared" si="97"/>
        <v>0</v>
      </c>
      <c r="K1090" s="11">
        <v>75</v>
      </c>
      <c r="L1090" s="10">
        <f t="shared" si="98"/>
        <v>0.23379016242895501</v>
      </c>
      <c r="M1090">
        <f t="shared" si="99"/>
        <v>288</v>
      </c>
      <c r="N1090">
        <f t="shared" si="100"/>
        <v>0</v>
      </c>
      <c r="O1090">
        <f t="shared" si="101"/>
        <v>0</v>
      </c>
    </row>
    <row r="1091" spans="1:15">
      <c r="A1091" s="10" t="s">
        <v>68</v>
      </c>
      <c r="B1091" s="10">
        <v>2210</v>
      </c>
      <c r="C1091" s="60">
        <v>1.756145E-3</v>
      </c>
      <c r="D1091" s="11">
        <v>0.26800000000000002</v>
      </c>
      <c r="E1091" s="11">
        <v>48.29</v>
      </c>
      <c r="F1091" s="11">
        <v>1.92</v>
      </c>
      <c r="G1091" s="11">
        <v>0.50600000000000001</v>
      </c>
      <c r="H1091" s="10">
        <v>1</v>
      </c>
      <c r="I1091" s="11">
        <f t="shared" ref="I1091:I1154" si="102">F1091</f>
        <v>1.92</v>
      </c>
      <c r="J1091" s="11">
        <f t="shared" ref="J1091:J1154" si="103">G1091</f>
        <v>0.50600000000000001</v>
      </c>
      <c r="K1091" s="11">
        <v>0.6</v>
      </c>
      <c r="L1091" s="10">
        <f t="shared" ref="L1091:L1154" si="104">E1091*D1091*C1091/12</f>
        <v>1.8939614057833334E-3</v>
      </c>
      <c r="M1091">
        <f t="shared" ref="M1091:M1154" si="105">ROUND(E1091*D1091*C1091*102.79,0)</f>
        <v>2</v>
      </c>
      <c r="N1091">
        <f t="shared" ref="N1091:N1154" si="106">ROUND(I1091*M1091*0.002205,0)</f>
        <v>0</v>
      </c>
      <c r="O1091">
        <f t="shared" ref="O1091:O1154" si="107">ROUND(J1091*M1091*0.002205,1)</f>
        <v>0</v>
      </c>
    </row>
    <row r="1092" spans="1:15">
      <c r="A1092" s="10" t="s">
        <v>68</v>
      </c>
      <c r="B1092" s="10">
        <v>2210</v>
      </c>
      <c r="C1092" s="60">
        <v>1.04185752</v>
      </c>
      <c r="D1092" s="11">
        <v>0.26800000000000002</v>
      </c>
      <c r="E1092" s="11">
        <v>48.29</v>
      </c>
      <c r="F1092" s="11">
        <v>1.92</v>
      </c>
      <c r="G1092" s="11">
        <v>0.50600000000000001</v>
      </c>
      <c r="H1092" s="10">
        <v>1</v>
      </c>
      <c r="I1092" s="11">
        <f t="shared" si="102"/>
        <v>1.92</v>
      </c>
      <c r="J1092" s="11">
        <f t="shared" si="103"/>
        <v>0.50600000000000001</v>
      </c>
      <c r="K1092" s="11">
        <v>360.5</v>
      </c>
      <c r="L1092" s="10">
        <f t="shared" si="104"/>
        <v>1.1236190253111999</v>
      </c>
      <c r="M1092">
        <f t="shared" si="105"/>
        <v>1386</v>
      </c>
      <c r="N1092">
        <f t="shared" si="106"/>
        <v>6</v>
      </c>
      <c r="O1092">
        <f t="shared" si="107"/>
        <v>1.5</v>
      </c>
    </row>
    <row r="1093" spans="1:15">
      <c r="A1093" s="10" t="s">
        <v>68</v>
      </c>
      <c r="B1093" s="10">
        <v>3200</v>
      </c>
      <c r="C1093" s="60">
        <v>0.237697255</v>
      </c>
      <c r="D1093" s="11">
        <v>0.4</v>
      </c>
      <c r="E1093" s="11">
        <v>48.29</v>
      </c>
      <c r="F1093" s="11">
        <v>1.2</v>
      </c>
      <c r="G1093" s="11">
        <v>6.4000000000000001E-2</v>
      </c>
      <c r="H1093" s="10">
        <v>1</v>
      </c>
      <c r="I1093" s="11">
        <f t="shared" si="102"/>
        <v>1.2</v>
      </c>
      <c r="J1093" s="11">
        <f t="shared" si="103"/>
        <v>6.4000000000000001E-2</v>
      </c>
      <c r="K1093" s="11">
        <v>122.8</v>
      </c>
      <c r="L1093" s="10">
        <f t="shared" si="104"/>
        <v>0.3826133481316667</v>
      </c>
      <c r="M1093">
        <f t="shared" si="105"/>
        <v>472</v>
      </c>
      <c r="N1093">
        <f t="shared" si="106"/>
        <v>1</v>
      </c>
      <c r="O1093">
        <f t="shared" si="107"/>
        <v>0.1</v>
      </c>
    </row>
    <row r="1094" spans="1:15">
      <c r="A1094" s="10" t="s">
        <v>68</v>
      </c>
      <c r="B1094" s="10">
        <v>3200</v>
      </c>
      <c r="C1094" s="60">
        <v>0.40411977199999999</v>
      </c>
      <c r="D1094" s="11">
        <v>0.4</v>
      </c>
      <c r="E1094" s="11">
        <v>48.29</v>
      </c>
      <c r="F1094" s="11">
        <v>1.2</v>
      </c>
      <c r="G1094" s="11">
        <v>6.4000000000000001E-2</v>
      </c>
      <c r="H1094" s="10">
        <v>1</v>
      </c>
      <c r="I1094" s="11">
        <f t="shared" si="102"/>
        <v>1.2</v>
      </c>
      <c r="J1094" s="11">
        <f t="shared" si="103"/>
        <v>6.4000000000000001E-2</v>
      </c>
      <c r="K1094" s="11">
        <v>208.7</v>
      </c>
      <c r="L1094" s="10">
        <f t="shared" si="104"/>
        <v>0.65049812632933335</v>
      </c>
      <c r="M1094">
        <f t="shared" si="105"/>
        <v>802</v>
      </c>
      <c r="N1094">
        <f t="shared" si="106"/>
        <v>2</v>
      </c>
      <c r="O1094">
        <f t="shared" si="107"/>
        <v>0.1</v>
      </c>
    </row>
    <row r="1095" spans="1:15">
      <c r="A1095" s="10" t="s">
        <v>68</v>
      </c>
      <c r="B1095" s="10">
        <v>3200</v>
      </c>
      <c r="C1095" s="60">
        <v>7.9580035530000002</v>
      </c>
      <c r="D1095" s="11">
        <v>0.4</v>
      </c>
      <c r="E1095" s="11">
        <v>48.29</v>
      </c>
      <c r="F1095" s="11">
        <v>1.2</v>
      </c>
      <c r="G1095" s="11">
        <v>6.4000000000000001E-2</v>
      </c>
      <c r="H1095" s="10">
        <v>1</v>
      </c>
      <c r="I1095" s="11">
        <f t="shared" si="102"/>
        <v>1.2</v>
      </c>
      <c r="J1095" s="11">
        <f t="shared" si="103"/>
        <v>6.4000000000000001E-2</v>
      </c>
      <c r="K1095" s="11">
        <v>4110.5</v>
      </c>
      <c r="L1095" s="10">
        <f t="shared" si="104"/>
        <v>12.809733052479002</v>
      </c>
      <c r="M1095">
        <f t="shared" si="105"/>
        <v>15801</v>
      </c>
      <c r="N1095">
        <f t="shared" si="106"/>
        <v>42</v>
      </c>
      <c r="O1095">
        <f t="shared" si="107"/>
        <v>2.2000000000000002</v>
      </c>
    </row>
    <row r="1096" spans="1:15">
      <c r="A1096" s="10" t="s">
        <v>68</v>
      </c>
      <c r="B1096" s="10">
        <v>3200</v>
      </c>
      <c r="C1096" s="60">
        <v>0.25613654499999999</v>
      </c>
      <c r="D1096" s="11">
        <v>0.4</v>
      </c>
      <c r="E1096" s="11">
        <v>48.29</v>
      </c>
      <c r="F1096" s="11">
        <v>1.2</v>
      </c>
      <c r="G1096" s="11">
        <v>6.4000000000000001E-2</v>
      </c>
      <c r="H1096" s="10">
        <v>1</v>
      </c>
      <c r="I1096" s="11">
        <f t="shared" si="102"/>
        <v>1.2</v>
      </c>
      <c r="J1096" s="11">
        <f t="shared" si="103"/>
        <v>6.4000000000000001E-2</v>
      </c>
      <c r="K1096" s="11">
        <v>132.30000000000001</v>
      </c>
      <c r="L1096" s="10">
        <f t="shared" si="104"/>
        <v>0.41229445860166675</v>
      </c>
      <c r="M1096">
        <f t="shared" si="105"/>
        <v>509</v>
      </c>
      <c r="N1096">
        <f t="shared" si="106"/>
        <v>1</v>
      </c>
      <c r="O1096">
        <f t="shared" si="107"/>
        <v>0.1</v>
      </c>
    </row>
    <row r="1097" spans="1:15">
      <c r="A1097" s="10" t="s">
        <v>68</v>
      </c>
      <c r="B1097" s="10">
        <v>6430</v>
      </c>
      <c r="C1097" s="60">
        <v>1.4465411349999999</v>
      </c>
      <c r="D1097" s="11">
        <v>0.30299999999999999</v>
      </c>
      <c r="E1097" s="11">
        <v>48.29</v>
      </c>
      <c r="F1097" s="11">
        <v>0</v>
      </c>
      <c r="G1097" s="11">
        <v>0</v>
      </c>
      <c r="H1097" s="10">
        <v>1</v>
      </c>
      <c r="I1097" s="11">
        <f t="shared" si="102"/>
        <v>0</v>
      </c>
      <c r="J1097" s="11">
        <f t="shared" si="103"/>
        <v>0</v>
      </c>
      <c r="K1097" s="11">
        <v>1730.7</v>
      </c>
      <c r="L1097" s="10">
        <f t="shared" si="104"/>
        <v>1.7638001530810374</v>
      </c>
      <c r="M1097">
        <f t="shared" si="105"/>
        <v>2176</v>
      </c>
      <c r="N1097">
        <f t="shared" si="106"/>
        <v>0</v>
      </c>
      <c r="O1097">
        <f t="shared" si="107"/>
        <v>0</v>
      </c>
    </row>
    <row r="1098" spans="1:15">
      <c r="A1098" s="10" t="s">
        <v>68</v>
      </c>
      <c r="B1098" s="10">
        <v>6460</v>
      </c>
      <c r="C1098" s="60">
        <v>4.1531820000000001E-3</v>
      </c>
      <c r="D1098" s="11">
        <v>0.30299999999999999</v>
      </c>
      <c r="E1098" s="11">
        <v>48.29</v>
      </c>
      <c r="F1098" s="11">
        <v>0</v>
      </c>
      <c r="G1098" s="11">
        <v>0</v>
      </c>
      <c r="H1098" s="10">
        <v>1</v>
      </c>
      <c r="I1098" s="11">
        <f t="shared" si="102"/>
        <v>0</v>
      </c>
      <c r="J1098" s="11">
        <f t="shared" si="103"/>
        <v>0</v>
      </c>
      <c r="K1098" s="11">
        <v>1.6</v>
      </c>
      <c r="L1098" s="10">
        <f t="shared" si="104"/>
        <v>5.0640682591949994E-3</v>
      </c>
      <c r="M1098">
        <f t="shared" si="105"/>
        <v>6</v>
      </c>
      <c r="N1098">
        <f t="shared" si="106"/>
        <v>0</v>
      </c>
      <c r="O1098">
        <f t="shared" si="107"/>
        <v>0</v>
      </c>
    </row>
    <row r="1099" spans="1:15">
      <c r="A1099" s="10" t="s">
        <v>68</v>
      </c>
      <c r="B1099" s="10">
        <v>3200</v>
      </c>
      <c r="C1099" s="60">
        <v>0.91179577000000001</v>
      </c>
      <c r="D1099" s="11">
        <v>0.4</v>
      </c>
      <c r="E1099" s="11">
        <v>48.29</v>
      </c>
      <c r="F1099" s="11">
        <v>1.2</v>
      </c>
      <c r="G1099" s="11">
        <v>6.4000000000000001E-2</v>
      </c>
      <c r="H1099" s="10">
        <v>1</v>
      </c>
      <c r="I1099" s="11">
        <f t="shared" si="102"/>
        <v>1.2</v>
      </c>
      <c r="J1099" s="11">
        <f t="shared" si="103"/>
        <v>6.4000000000000001E-2</v>
      </c>
      <c r="K1099" s="11">
        <v>471</v>
      </c>
      <c r="L1099" s="10">
        <f t="shared" si="104"/>
        <v>1.4676872577766671</v>
      </c>
      <c r="M1099">
        <f t="shared" si="105"/>
        <v>1810</v>
      </c>
      <c r="N1099">
        <f t="shared" si="106"/>
        <v>5</v>
      </c>
      <c r="O1099">
        <f t="shared" si="107"/>
        <v>0.3</v>
      </c>
    </row>
    <row r="1100" spans="1:15">
      <c r="A1100" s="10" t="s">
        <v>68</v>
      </c>
      <c r="B1100" s="10">
        <v>6410</v>
      </c>
      <c r="C1100" s="60">
        <v>1.3452482690000001</v>
      </c>
      <c r="D1100" s="11">
        <v>0.30299999999999999</v>
      </c>
      <c r="E1100" s="11">
        <v>48.29</v>
      </c>
      <c r="F1100" s="11">
        <v>0</v>
      </c>
      <c r="G1100" s="11">
        <v>0</v>
      </c>
      <c r="H1100" s="10">
        <v>1</v>
      </c>
      <c r="I1100" s="11">
        <f t="shared" si="102"/>
        <v>0</v>
      </c>
      <c r="J1100" s="11">
        <f t="shared" si="103"/>
        <v>0</v>
      </c>
      <c r="K1100" s="11">
        <v>1609.5</v>
      </c>
      <c r="L1100" s="10">
        <f t="shared" si="104"/>
        <v>1.6402914824777524</v>
      </c>
      <c r="M1100">
        <f t="shared" si="105"/>
        <v>2023</v>
      </c>
      <c r="N1100">
        <f t="shared" si="106"/>
        <v>0</v>
      </c>
      <c r="O1100">
        <f t="shared" si="107"/>
        <v>0</v>
      </c>
    </row>
    <row r="1101" spans="1:15">
      <c r="A1101" s="10" t="s">
        <v>68</v>
      </c>
      <c r="B1101" s="10">
        <v>2210</v>
      </c>
      <c r="C1101" s="60">
        <v>187.24359537500001</v>
      </c>
      <c r="D1101" s="11">
        <v>0.28499999999999998</v>
      </c>
      <c r="E1101" s="11">
        <v>48.29</v>
      </c>
      <c r="F1101" s="11">
        <v>1.92</v>
      </c>
      <c r="G1101" s="11">
        <v>0.50600000000000001</v>
      </c>
      <c r="H1101" s="10">
        <v>1</v>
      </c>
      <c r="I1101" s="11">
        <f t="shared" si="102"/>
        <v>1.92</v>
      </c>
      <c r="J1101" s="11">
        <f t="shared" si="103"/>
        <v>0.50600000000000001</v>
      </c>
      <c r="K1101" s="11">
        <v>69528.600000000006</v>
      </c>
      <c r="L1101" s="10">
        <f t="shared" si="104"/>
        <v>214.74733899064532</v>
      </c>
      <c r="M1101">
        <f t="shared" si="105"/>
        <v>264887</v>
      </c>
      <c r="N1101">
        <f t="shared" si="106"/>
        <v>1121</v>
      </c>
      <c r="O1101">
        <f t="shared" si="107"/>
        <v>295.5</v>
      </c>
    </row>
    <row r="1102" spans="1:15">
      <c r="A1102" s="10" t="s">
        <v>68</v>
      </c>
      <c r="B1102" s="10">
        <v>3200</v>
      </c>
      <c r="C1102" s="60">
        <v>5.9643287000000003E-2</v>
      </c>
      <c r="D1102" s="11">
        <v>0.4</v>
      </c>
      <c r="E1102" s="11">
        <v>48.29</v>
      </c>
      <c r="F1102" s="11">
        <v>1.2</v>
      </c>
      <c r="G1102" s="11">
        <v>6.4000000000000001E-2</v>
      </c>
      <c r="H1102" s="10">
        <v>1</v>
      </c>
      <c r="I1102" s="11">
        <f t="shared" si="102"/>
        <v>1.2</v>
      </c>
      <c r="J1102" s="11">
        <f t="shared" si="103"/>
        <v>6.4000000000000001E-2</v>
      </c>
      <c r="K1102" s="11">
        <v>30.8</v>
      </c>
      <c r="L1102" s="10">
        <f t="shared" si="104"/>
        <v>9.6005810974333347E-2</v>
      </c>
      <c r="M1102">
        <f t="shared" si="105"/>
        <v>118</v>
      </c>
      <c r="N1102">
        <f t="shared" si="106"/>
        <v>0</v>
      </c>
      <c r="O1102">
        <f t="shared" si="107"/>
        <v>0</v>
      </c>
    </row>
    <row r="1103" spans="1:15">
      <c r="A1103" s="10" t="s">
        <v>68</v>
      </c>
      <c r="B1103" s="10">
        <v>5100</v>
      </c>
      <c r="C1103" s="60">
        <v>0.40142103899999998</v>
      </c>
      <c r="D1103" s="11">
        <v>1</v>
      </c>
      <c r="E1103" s="11">
        <v>48.29</v>
      </c>
      <c r="F1103" s="11">
        <v>0.6</v>
      </c>
      <c r="G1103" s="11">
        <v>0.05</v>
      </c>
      <c r="H1103" s="10">
        <v>1</v>
      </c>
      <c r="I1103" s="11">
        <f t="shared" si="102"/>
        <v>0.6</v>
      </c>
      <c r="J1103" s="11">
        <f t="shared" si="103"/>
        <v>0.05</v>
      </c>
      <c r="K1103" s="11">
        <v>1585</v>
      </c>
      <c r="L1103" s="10">
        <f t="shared" si="104"/>
        <v>1.6153851644424997</v>
      </c>
      <c r="M1103">
        <f t="shared" si="105"/>
        <v>1993</v>
      </c>
      <c r="N1103">
        <f t="shared" si="106"/>
        <v>3</v>
      </c>
      <c r="O1103">
        <f t="shared" si="107"/>
        <v>0.2</v>
      </c>
    </row>
    <row r="1104" spans="1:15">
      <c r="A1104" s="10" t="s">
        <v>68</v>
      </c>
      <c r="B1104" s="10">
        <v>5100</v>
      </c>
      <c r="C1104" s="60">
        <v>1.7192714549999999</v>
      </c>
      <c r="D1104" s="11">
        <v>1</v>
      </c>
      <c r="E1104" s="11">
        <v>48.29</v>
      </c>
      <c r="F1104" s="11">
        <v>0.6</v>
      </c>
      <c r="G1104" s="11">
        <v>0.05</v>
      </c>
      <c r="H1104" s="10">
        <v>1</v>
      </c>
      <c r="I1104" s="11">
        <f t="shared" si="102"/>
        <v>0.6</v>
      </c>
      <c r="J1104" s="11">
        <f t="shared" si="103"/>
        <v>0.05</v>
      </c>
      <c r="K1104" s="11">
        <v>6788.7</v>
      </c>
      <c r="L1104" s="10">
        <f t="shared" si="104"/>
        <v>6.9186348801624993</v>
      </c>
      <c r="M1104">
        <f t="shared" si="105"/>
        <v>8534</v>
      </c>
      <c r="N1104">
        <f t="shared" si="106"/>
        <v>11</v>
      </c>
      <c r="O1104">
        <f t="shared" si="107"/>
        <v>0.9</v>
      </c>
    </row>
    <row r="1105" spans="1:15">
      <c r="A1105" s="10" t="s">
        <v>68</v>
      </c>
      <c r="B1105" s="10">
        <v>1920</v>
      </c>
      <c r="C1105" s="60">
        <v>4.3400095E-2</v>
      </c>
      <c r="D1105" s="11">
        <v>0.23400000000000001</v>
      </c>
      <c r="E1105" s="11">
        <v>48.29</v>
      </c>
      <c r="F1105" s="11">
        <v>1.2</v>
      </c>
      <c r="G1105" s="11">
        <v>7.5999999999999998E-2</v>
      </c>
      <c r="H1105" s="10">
        <v>1</v>
      </c>
      <c r="I1105" s="11">
        <f t="shared" si="102"/>
        <v>1.2</v>
      </c>
      <c r="J1105" s="11">
        <f t="shared" si="103"/>
        <v>7.5999999999999998E-2</v>
      </c>
      <c r="K1105" s="11">
        <v>40.1</v>
      </c>
      <c r="L1105" s="10">
        <f t="shared" si="104"/>
        <v>4.0867916457225005E-2</v>
      </c>
      <c r="M1105">
        <f t="shared" si="105"/>
        <v>50</v>
      </c>
      <c r="N1105">
        <f t="shared" si="106"/>
        <v>0</v>
      </c>
      <c r="O1105">
        <f t="shared" si="107"/>
        <v>0</v>
      </c>
    </row>
    <row r="1106" spans="1:15">
      <c r="A1106" s="10" t="s">
        <v>68</v>
      </c>
      <c r="B1106" s="10">
        <v>1100</v>
      </c>
      <c r="C1106" s="60">
        <v>8.2367854170000001</v>
      </c>
      <c r="D1106" s="11">
        <v>0.34200000000000003</v>
      </c>
      <c r="E1106" s="11">
        <v>48.29</v>
      </c>
      <c r="F1106" s="11">
        <v>1.85</v>
      </c>
      <c r="G1106" s="11">
        <v>0.22</v>
      </c>
      <c r="H1106" s="10">
        <v>1</v>
      </c>
      <c r="I1106" s="11">
        <f t="shared" si="102"/>
        <v>1.85</v>
      </c>
      <c r="J1106" s="11">
        <f t="shared" si="103"/>
        <v>0.22</v>
      </c>
      <c r="K1106" s="11">
        <v>11123.2</v>
      </c>
      <c r="L1106" s="10">
        <f t="shared" si="104"/>
        <v>11.335999481927507</v>
      </c>
      <c r="M1106">
        <f t="shared" si="105"/>
        <v>13983</v>
      </c>
      <c r="N1106">
        <f t="shared" si="106"/>
        <v>57</v>
      </c>
      <c r="O1106">
        <f t="shared" si="107"/>
        <v>6.8</v>
      </c>
    </row>
    <row r="1107" spans="1:15">
      <c r="A1107" s="10" t="s">
        <v>68</v>
      </c>
      <c r="B1107" s="10">
        <v>8320</v>
      </c>
      <c r="C1107" s="60">
        <v>1.0127165E-2</v>
      </c>
      <c r="D1107" s="11">
        <v>0.21</v>
      </c>
      <c r="E1107" s="11">
        <v>48.29</v>
      </c>
      <c r="F1107" s="11">
        <v>1.25</v>
      </c>
      <c r="G1107" s="11">
        <v>7.5999999999999998E-2</v>
      </c>
      <c r="H1107" s="10">
        <v>1</v>
      </c>
      <c r="I1107" s="11">
        <f t="shared" si="102"/>
        <v>1.25</v>
      </c>
      <c r="J1107" s="11">
        <f t="shared" si="103"/>
        <v>7.5999999999999998E-2</v>
      </c>
      <c r="K1107" s="11">
        <v>8.4</v>
      </c>
      <c r="L1107" s="10">
        <f t="shared" si="104"/>
        <v>8.5582139623750011E-3</v>
      </c>
      <c r="M1107">
        <f t="shared" si="105"/>
        <v>11</v>
      </c>
      <c r="N1107">
        <f t="shared" si="106"/>
        <v>0</v>
      </c>
      <c r="O1107">
        <f t="shared" si="107"/>
        <v>0</v>
      </c>
    </row>
    <row r="1108" spans="1:15">
      <c r="A1108" s="10" t="s">
        <v>68</v>
      </c>
      <c r="B1108" s="10">
        <v>2210</v>
      </c>
      <c r="C1108" s="60">
        <v>12.483940508</v>
      </c>
      <c r="D1108" s="11">
        <v>0.26800000000000002</v>
      </c>
      <c r="E1108" s="11">
        <v>48.29</v>
      </c>
      <c r="F1108" s="11">
        <v>1.92</v>
      </c>
      <c r="G1108" s="11">
        <v>0.50600000000000001</v>
      </c>
      <c r="H1108" s="10">
        <v>1</v>
      </c>
      <c r="I1108" s="11">
        <f t="shared" si="102"/>
        <v>1.92</v>
      </c>
      <c r="J1108" s="11">
        <f t="shared" si="103"/>
        <v>0.50600000000000001</v>
      </c>
      <c r="K1108" s="11">
        <v>4320.3</v>
      </c>
      <c r="L1108" s="10">
        <f t="shared" si="104"/>
        <v>13.463638545932815</v>
      </c>
      <c r="M1108">
        <f t="shared" si="105"/>
        <v>16607</v>
      </c>
      <c r="N1108">
        <f t="shared" si="106"/>
        <v>70</v>
      </c>
      <c r="O1108">
        <f t="shared" si="107"/>
        <v>18.5</v>
      </c>
    </row>
    <row r="1109" spans="1:15">
      <c r="A1109" s="10" t="s">
        <v>68</v>
      </c>
      <c r="B1109" s="10">
        <v>6410</v>
      </c>
      <c r="C1109" s="60">
        <v>2.3918929379999998</v>
      </c>
      <c r="D1109" s="11">
        <v>0.30299999999999999</v>
      </c>
      <c r="E1109" s="11">
        <v>48.29</v>
      </c>
      <c r="F1109" s="11">
        <v>0</v>
      </c>
      <c r="G1109" s="11">
        <v>0</v>
      </c>
      <c r="H1109" s="10">
        <v>1</v>
      </c>
      <c r="I1109" s="11">
        <f t="shared" si="102"/>
        <v>0</v>
      </c>
      <c r="J1109" s="11">
        <f t="shared" si="103"/>
        <v>0</v>
      </c>
      <c r="K1109" s="11">
        <v>935.9</v>
      </c>
      <c r="L1109" s="10">
        <f t="shared" si="104"/>
        <v>2.9164888768945048</v>
      </c>
      <c r="M1109">
        <f t="shared" si="105"/>
        <v>3597</v>
      </c>
      <c r="N1109">
        <f t="shared" si="106"/>
        <v>0</v>
      </c>
      <c r="O1109">
        <f t="shared" si="107"/>
        <v>0</v>
      </c>
    </row>
    <row r="1110" spans="1:15">
      <c r="A1110" s="10" t="s">
        <v>68</v>
      </c>
      <c r="B1110" s="10">
        <v>6410</v>
      </c>
      <c r="C1110" s="60">
        <v>0.69716218500000005</v>
      </c>
      <c r="D1110" s="11">
        <v>0.30299999999999999</v>
      </c>
      <c r="E1110" s="11">
        <v>48.29</v>
      </c>
      <c r="F1110" s="11">
        <v>0</v>
      </c>
      <c r="G1110" s="11">
        <v>0</v>
      </c>
      <c r="H1110" s="10">
        <v>1</v>
      </c>
      <c r="I1110" s="11">
        <f t="shared" si="102"/>
        <v>0</v>
      </c>
      <c r="J1110" s="11">
        <f t="shared" si="103"/>
        <v>0</v>
      </c>
      <c r="K1110" s="11">
        <v>834.1</v>
      </c>
      <c r="L1110" s="10">
        <f t="shared" si="104"/>
        <v>0.85006553831966247</v>
      </c>
      <c r="M1110">
        <f t="shared" si="105"/>
        <v>1049</v>
      </c>
      <c r="N1110">
        <f t="shared" si="106"/>
        <v>0</v>
      </c>
      <c r="O1110">
        <f t="shared" si="107"/>
        <v>0</v>
      </c>
    </row>
    <row r="1111" spans="1:15">
      <c r="A1111" s="10" t="s">
        <v>68</v>
      </c>
      <c r="B1111" s="10">
        <v>3200</v>
      </c>
      <c r="C1111" s="60">
        <v>1.5599613999999999E-2</v>
      </c>
      <c r="D1111" s="11">
        <v>0.4</v>
      </c>
      <c r="E1111" s="11">
        <v>48.29</v>
      </c>
      <c r="F1111" s="11">
        <v>1.2</v>
      </c>
      <c r="G1111" s="11">
        <v>6.4000000000000001E-2</v>
      </c>
      <c r="H1111" s="10">
        <v>1</v>
      </c>
      <c r="I1111" s="11">
        <f t="shared" si="102"/>
        <v>1.2</v>
      </c>
      <c r="J1111" s="11">
        <f t="shared" si="103"/>
        <v>6.4000000000000001E-2</v>
      </c>
      <c r="K1111" s="11">
        <v>24.6</v>
      </c>
      <c r="L1111" s="10">
        <f t="shared" si="104"/>
        <v>2.5110178668666671E-2</v>
      </c>
      <c r="M1111">
        <f t="shared" si="105"/>
        <v>31</v>
      </c>
      <c r="N1111">
        <f t="shared" si="106"/>
        <v>0</v>
      </c>
      <c r="O1111">
        <f t="shared" si="107"/>
        <v>0</v>
      </c>
    </row>
    <row r="1112" spans="1:15">
      <c r="A1112" s="10" t="s">
        <v>68</v>
      </c>
      <c r="B1112" s="10">
        <v>1100</v>
      </c>
      <c r="C1112" s="60">
        <v>0.10395895500000001</v>
      </c>
      <c r="D1112" s="11">
        <v>0.34200000000000003</v>
      </c>
      <c r="E1112" s="11">
        <v>56.5</v>
      </c>
      <c r="F1112" s="11">
        <v>1.85</v>
      </c>
      <c r="G1112" s="11">
        <v>0.22</v>
      </c>
      <c r="H1112" s="10">
        <v>1</v>
      </c>
      <c r="I1112" s="11">
        <f t="shared" si="102"/>
        <v>1.85</v>
      </c>
      <c r="J1112" s="11">
        <f t="shared" si="103"/>
        <v>0.22</v>
      </c>
      <c r="K1112" s="11">
        <v>39.200000000000003</v>
      </c>
      <c r="L1112" s="10">
        <f t="shared" si="104"/>
        <v>0.16739990728875001</v>
      </c>
      <c r="M1112">
        <f t="shared" si="105"/>
        <v>206</v>
      </c>
      <c r="N1112">
        <f t="shared" si="106"/>
        <v>1</v>
      </c>
      <c r="O1112">
        <f t="shared" si="107"/>
        <v>0.1</v>
      </c>
    </row>
    <row r="1113" spans="1:15">
      <c r="A1113" s="10" t="s">
        <v>68</v>
      </c>
      <c r="B1113" s="10">
        <v>1100</v>
      </c>
      <c r="C1113" s="60">
        <v>0.116550469</v>
      </c>
      <c r="D1113" s="11">
        <v>0.34200000000000003</v>
      </c>
      <c r="E1113" s="11">
        <v>56.5</v>
      </c>
      <c r="F1113" s="11">
        <v>1.85</v>
      </c>
      <c r="G1113" s="11">
        <v>0.22</v>
      </c>
      <c r="H1113" s="10">
        <v>1</v>
      </c>
      <c r="I1113" s="11">
        <f t="shared" si="102"/>
        <v>1.85</v>
      </c>
      <c r="J1113" s="11">
        <f t="shared" si="103"/>
        <v>0.22</v>
      </c>
      <c r="K1113" s="11">
        <v>44</v>
      </c>
      <c r="L1113" s="10">
        <f t="shared" si="104"/>
        <v>0.18767539270725</v>
      </c>
      <c r="M1113">
        <f t="shared" si="105"/>
        <v>231</v>
      </c>
      <c r="N1113">
        <f t="shared" si="106"/>
        <v>1</v>
      </c>
      <c r="O1113">
        <f t="shared" si="107"/>
        <v>0.1</v>
      </c>
    </row>
    <row r="1114" spans="1:15">
      <c r="A1114" s="10" t="s">
        <v>68</v>
      </c>
      <c r="B1114" s="10">
        <v>3200</v>
      </c>
      <c r="C1114" s="60">
        <v>6.7581450000000001E-2</v>
      </c>
      <c r="D1114" s="11">
        <v>0.4</v>
      </c>
      <c r="E1114" s="11">
        <v>48.29</v>
      </c>
      <c r="F1114" s="11">
        <v>1.2</v>
      </c>
      <c r="G1114" s="11">
        <v>6.4000000000000001E-2</v>
      </c>
      <c r="H1114" s="10">
        <v>1</v>
      </c>
      <c r="I1114" s="11">
        <f t="shared" si="102"/>
        <v>1.2</v>
      </c>
      <c r="J1114" s="11">
        <f t="shared" si="103"/>
        <v>6.4000000000000001E-2</v>
      </c>
      <c r="K1114" s="11">
        <v>34.9</v>
      </c>
      <c r="L1114" s="10">
        <f t="shared" si="104"/>
        <v>0.10878360735000002</v>
      </c>
      <c r="M1114">
        <f t="shared" si="105"/>
        <v>134</v>
      </c>
      <c r="N1114">
        <f t="shared" si="106"/>
        <v>0</v>
      </c>
      <c r="O1114">
        <f t="shared" si="107"/>
        <v>0</v>
      </c>
    </row>
    <row r="1115" spans="1:15">
      <c r="A1115" s="10" t="s">
        <v>68</v>
      </c>
      <c r="B1115" s="10">
        <v>1100</v>
      </c>
      <c r="C1115" s="60">
        <v>5.6180156000000002E-2</v>
      </c>
      <c r="D1115" s="11">
        <v>0.28599999999999998</v>
      </c>
      <c r="E1115" s="11">
        <v>56.5</v>
      </c>
      <c r="F1115" s="11">
        <v>1.85</v>
      </c>
      <c r="G1115" s="11">
        <v>0.22</v>
      </c>
      <c r="H1115" s="10">
        <v>1</v>
      </c>
      <c r="I1115" s="11">
        <f t="shared" si="102"/>
        <v>1.85</v>
      </c>
      <c r="J1115" s="11">
        <f t="shared" si="103"/>
        <v>0.22</v>
      </c>
      <c r="K1115" s="11">
        <v>856.8</v>
      </c>
      <c r="L1115" s="10">
        <f t="shared" si="104"/>
        <v>7.5651261733666667E-2</v>
      </c>
      <c r="M1115">
        <f t="shared" si="105"/>
        <v>93</v>
      </c>
      <c r="N1115">
        <f t="shared" si="106"/>
        <v>0</v>
      </c>
      <c r="O1115">
        <f t="shared" si="107"/>
        <v>0</v>
      </c>
    </row>
    <row r="1116" spans="1:15">
      <c r="A1116" s="10" t="s">
        <v>68</v>
      </c>
      <c r="B1116" s="10">
        <v>3200</v>
      </c>
      <c r="C1116" s="60">
        <v>0.96743164699999995</v>
      </c>
      <c r="D1116" s="11">
        <v>0.4</v>
      </c>
      <c r="E1116" s="11">
        <v>48.29</v>
      </c>
      <c r="F1116" s="11">
        <v>1.2</v>
      </c>
      <c r="G1116" s="11">
        <v>6.4000000000000001E-2</v>
      </c>
      <c r="H1116" s="10">
        <v>1</v>
      </c>
      <c r="I1116" s="11">
        <f t="shared" si="102"/>
        <v>1.2</v>
      </c>
      <c r="J1116" s="11">
        <f t="shared" si="103"/>
        <v>6.4000000000000001E-2</v>
      </c>
      <c r="K1116" s="11">
        <v>499.7</v>
      </c>
      <c r="L1116" s="10">
        <f t="shared" si="104"/>
        <v>1.5572424744543334</v>
      </c>
      <c r="M1116">
        <f t="shared" si="105"/>
        <v>1921</v>
      </c>
      <c r="N1116">
        <f t="shared" si="106"/>
        <v>5</v>
      </c>
      <c r="O1116">
        <f t="shared" si="107"/>
        <v>0.3</v>
      </c>
    </row>
    <row r="1117" spans="1:15">
      <c r="A1117" s="10" t="s">
        <v>68</v>
      </c>
      <c r="B1117" s="10">
        <v>8320</v>
      </c>
      <c r="C1117" s="60">
        <v>0.11944144800000001</v>
      </c>
      <c r="D1117" s="11">
        <v>0.21</v>
      </c>
      <c r="E1117" s="11">
        <v>48.29</v>
      </c>
      <c r="F1117" s="11">
        <v>1.25</v>
      </c>
      <c r="G1117" s="11">
        <v>7.5999999999999998E-2</v>
      </c>
      <c r="H1117" s="10">
        <v>1</v>
      </c>
      <c r="I1117" s="11">
        <f t="shared" si="102"/>
        <v>1.25</v>
      </c>
      <c r="J1117" s="11">
        <f t="shared" si="103"/>
        <v>7.5999999999999998E-2</v>
      </c>
      <c r="K1117" s="11">
        <v>99</v>
      </c>
      <c r="L1117" s="10">
        <f t="shared" si="104"/>
        <v>0.1009369816686</v>
      </c>
      <c r="M1117">
        <f t="shared" si="105"/>
        <v>125</v>
      </c>
      <c r="N1117">
        <f t="shared" si="106"/>
        <v>0</v>
      </c>
      <c r="O1117">
        <f t="shared" si="107"/>
        <v>0</v>
      </c>
    </row>
    <row r="1118" spans="1:15">
      <c r="A1118" s="10" t="s">
        <v>68</v>
      </c>
      <c r="B1118" s="10">
        <v>4110</v>
      </c>
      <c r="C1118" s="60">
        <v>2.1540762000000001E-2</v>
      </c>
      <c r="D1118" s="11">
        <v>0.41299999999999998</v>
      </c>
      <c r="E1118" s="11">
        <v>56.5</v>
      </c>
      <c r="F1118" s="11">
        <v>0.7</v>
      </c>
      <c r="G1118" s="11">
        <v>0.09</v>
      </c>
      <c r="H1118" s="10">
        <v>1</v>
      </c>
      <c r="I1118" s="11">
        <f t="shared" si="102"/>
        <v>0.7</v>
      </c>
      <c r="J1118" s="11">
        <f t="shared" si="103"/>
        <v>0.09</v>
      </c>
      <c r="K1118" s="11">
        <v>21374.799999999999</v>
      </c>
      <c r="L1118" s="10">
        <f t="shared" si="104"/>
        <v>4.1886909240750003E-2</v>
      </c>
      <c r="M1118">
        <f t="shared" si="105"/>
        <v>52</v>
      </c>
      <c r="N1118">
        <f t="shared" si="106"/>
        <v>0</v>
      </c>
      <c r="O1118">
        <f t="shared" si="107"/>
        <v>0</v>
      </c>
    </row>
    <row r="1119" spans="1:15">
      <c r="A1119" s="10" t="s">
        <v>68</v>
      </c>
      <c r="B1119" s="10">
        <v>3300</v>
      </c>
      <c r="C1119" s="60">
        <v>2.5273091000000001E-2</v>
      </c>
      <c r="D1119" s="11">
        <v>0.4</v>
      </c>
      <c r="E1119" s="11">
        <v>48.29</v>
      </c>
      <c r="F1119" s="11">
        <v>1.2</v>
      </c>
      <c r="G1119" s="11">
        <v>6.4000000000000001E-2</v>
      </c>
      <c r="H1119" s="10">
        <v>1</v>
      </c>
      <c r="I1119" s="11">
        <f t="shared" si="102"/>
        <v>1.2</v>
      </c>
      <c r="J1119" s="11">
        <f t="shared" si="103"/>
        <v>6.4000000000000001E-2</v>
      </c>
      <c r="K1119" s="11">
        <v>39.9</v>
      </c>
      <c r="L1119" s="10">
        <f t="shared" si="104"/>
        <v>4.0681252146333342E-2</v>
      </c>
      <c r="M1119">
        <f t="shared" si="105"/>
        <v>50</v>
      </c>
      <c r="N1119">
        <f t="shared" si="106"/>
        <v>0</v>
      </c>
      <c r="O1119">
        <f t="shared" si="107"/>
        <v>0</v>
      </c>
    </row>
    <row r="1120" spans="1:15">
      <c r="A1120" s="10" t="s">
        <v>68</v>
      </c>
      <c r="B1120" s="10">
        <v>6460</v>
      </c>
      <c r="C1120" s="60">
        <v>1.9081300999999998E-2</v>
      </c>
      <c r="D1120" s="11">
        <v>0.30299999999999999</v>
      </c>
      <c r="E1120" s="11">
        <v>48.29</v>
      </c>
      <c r="F1120" s="11">
        <v>0</v>
      </c>
      <c r="G1120" s="11">
        <v>0</v>
      </c>
      <c r="H1120" s="10">
        <v>1</v>
      </c>
      <c r="I1120" s="11">
        <f t="shared" si="102"/>
        <v>0</v>
      </c>
      <c r="J1120" s="11">
        <f t="shared" si="103"/>
        <v>0</v>
      </c>
      <c r="K1120" s="11">
        <v>22.8</v>
      </c>
      <c r="L1120" s="10">
        <f t="shared" si="104"/>
        <v>2.3266259638572498E-2</v>
      </c>
      <c r="M1120">
        <f t="shared" si="105"/>
        <v>29</v>
      </c>
      <c r="N1120">
        <f t="shared" si="106"/>
        <v>0</v>
      </c>
      <c r="O1120">
        <f t="shared" si="107"/>
        <v>0</v>
      </c>
    </row>
    <row r="1121" spans="1:15">
      <c r="A1121" s="10" t="s">
        <v>68</v>
      </c>
      <c r="B1121" s="10">
        <v>6460</v>
      </c>
      <c r="C1121" s="60">
        <v>6.3124000999999999E-2</v>
      </c>
      <c r="D1121" s="11">
        <v>0.30299999999999999</v>
      </c>
      <c r="E1121" s="11">
        <v>48.29</v>
      </c>
      <c r="F1121" s="11">
        <v>0</v>
      </c>
      <c r="G1121" s="11">
        <v>0</v>
      </c>
      <c r="H1121" s="10">
        <v>1</v>
      </c>
      <c r="I1121" s="11">
        <f t="shared" si="102"/>
        <v>0</v>
      </c>
      <c r="J1121" s="11">
        <f t="shared" si="103"/>
        <v>0</v>
      </c>
      <c r="K1121" s="11">
        <v>75.5</v>
      </c>
      <c r="L1121" s="10">
        <f t="shared" si="104"/>
        <v>7.6968514709322491E-2</v>
      </c>
      <c r="M1121">
        <f t="shared" si="105"/>
        <v>95</v>
      </c>
      <c r="N1121">
        <f t="shared" si="106"/>
        <v>0</v>
      </c>
      <c r="O1121">
        <f t="shared" si="107"/>
        <v>0</v>
      </c>
    </row>
    <row r="1122" spans="1:15">
      <c r="A1122" s="10" t="s">
        <v>68</v>
      </c>
      <c r="B1122" s="10">
        <v>1920</v>
      </c>
      <c r="C1122" s="60">
        <v>1.2935578999999999E-2</v>
      </c>
      <c r="D1122" s="11">
        <v>0.193</v>
      </c>
      <c r="E1122" s="11">
        <v>48.29</v>
      </c>
      <c r="F1122" s="11">
        <v>1.2</v>
      </c>
      <c r="G1122" s="11">
        <v>7.5999999999999998E-2</v>
      </c>
      <c r="H1122" s="10">
        <v>1</v>
      </c>
      <c r="I1122" s="11">
        <f t="shared" si="102"/>
        <v>1.2</v>
      </c>
      <c r="J1122" s="11">
        <f t="shared" si="103"/>
        <v>7.5999999999999998E-2</v>
      </c>
      <c r="K1122" s="11">
        <v>9.9</v>
      </c>
      <c r="L1122" s="10">
        <f t="shared" si="104"/>
        <v>1.0046600684385832E-2</v>
      </c>
      <c r="M1122">
        <f t="shared" si="105"/>
        <v>12</v>
      </c>
      <c r="N1122">
        <f t="shared" si="106"/>
        <v>0</v>
      </c>
      <c r="O1122">
        <f t="shared" si="107"/>
        <v>0</v>
      </c>
    </row>
    <row r="1123" spans="1:15">
      <c r="A1123" s="10" t="s">
        <v>68</v>
      </c>
      <c r="B1123" s="10">
        <v>6410</v>
      </c>
      <c r="C1123" s="60">
        <v>0.34238757600000003</v>
      </c>
      <c r="D1123" s="11">
        <v>0.30299999999999999</v>
      </c>
      <c r="E1123" s="11">
        <v>48.29</v>
      </c>
      <c r="F1123" s="11">
        <v>0</v>
      </c>
      <c r="G1123" s="11">
        <v>0</v>
      </c>
      <c r="H1123" s="10">
        <v>1</v>
      </c>
      <c r="I1123" s="11">
        <f t="shared" si="102"/>
        <v>0</v>
      </c>
      <c r="J1123" s="11">
        <f t="shared" si="103"/>
        <v>0</v>
      </c>
      <c r="K1123" s="11">
        <v>505.9</v>
      </c>
      <c r="L1123" s="10">
        <f t="shared" si="104"/>
        <v>0.41748087513726001</v>
      </c>
      <c r="M1123">
        <f t="shared" si="105"/>
        <v>515</v>
      </c>
      <c r="N1123">
        <f t="shared" si="106"/>
        <v>0</v>
      </c>
      <c r="O1123">
        <f t="shared" si="107"/>
        <v>0</v>
      </c>
    </row>
    <row r="1124" spans="1:15">
      <c r="A1124" s="10" t="s">
        <v>68</v>
      </c>
      <c r="B1124" s="10">
        <v>6430</v>
      </c>
      <c r="C1124" s="60">
        <v>2.4529528620000001</v>
      </c>
      <c r="D1124" s="11">
        <v>0.30299999999999999</v>
      </c>
      <c r="E1124" s="11">
        <v>48.29</v>
      </c>
      <c r="F1124" s="11">
        <v>0</v>
      </c>
      <c r="G1124" s="11">
        <v>0</v>
      </c>
      <c r="H1124" s="10">
        <v>1</v>
      </c>
      <c r="I1124" s="11">
        <f t="shared" si="102"/>
        <v>0</v>
      </c>
      <c r="J1124" s="11">
        <f t="shared" si="103"/>
        <v>0</v>
      </c>
      <c r="K1124" s="11">
        <v>2934.8</v>
      </c>
      <c r="L1124" s="10">
        <f t="shared" si="104"/>
        <v>2.9909406160759953</v>
      </c>
      <c r="M1124">
        <f t="shared" si="105"/>
        <v>3689</v>
      </c>
      <c r="N1124">
        <f t="shared" si="106"/>
        <v>0</v>
      </c>
      <c r="O1124">
        <f t="shared" si="107"/>
        <v>0</v>
      </c>
    </row>
    <row r="1125" spans="1:15">
      <c r="A1125" s="10" t="s">
        <v>68</v>
      </c>
      <c r="B1125" s="10">
        <v>4340</v>
      </c>
      <c r="C1125" s="60">
        <v>2.0921546129999999</v>
      </c>
      <c r="D1125" s="11">
        <v>0.41299999999999998</v>
      </c>
      <c r="E1125" s="11">
        <v>48.29</v>
      </c>
      <c r="F1125" s="11">
        <v>0.7</v>
      </c>
      <c r="G1125" s="11">
        <v>0.09</v>
      </c>
      <c r="H1125" s="10">
        <v>1</v>
      </c>
      <c r="I1125" s="11">
        <f t="shared" si="102"/>
        <v>0.7</v>
      </c>
      <c r="J1125" s="11">
        <f t="shared" si="103"/>
        <v>0.09</v>
      </c>
      <c r="K1125" s="11">
        <v>3411.8</v>
      </c>
      <c r="L1125" s="10">
        <f t="shared" si="104"/>
        <v>3.4771208671759166</v>
      </c>
      <c r="M1125">
        <f t="shared" si="105"/>
        <v>4289</v>
      </c>
      <c r="N1125">
        <f t="shared" si="106"/>
        <v>7</v>
      </c>
      <c r="O1125">
        <f t="shared" si="107"/>
        <v>0.9</v>
      </c>
    </row>
    <row r="1126" spans="1:15">
      <c r="A1126" s="10" t="s">
        <v>68</v>
      </c>
      <c r="B1126" s="10">
        <v>6210</v>
      </c>
      <c r="C1126" s="60">
        <v>0.22522408599999999</v>
      </c>
      <c r="D1126" s="11">
        <v>0.30299999999999999</v>
      </c>
      <c r="E1126" s="11">
        <v>48.29</v>
      </c>
      <c r="F1126" s="11">
        <v>0</v>
      </c>
      <c r="G1126" s="11">
        <v>0</v>
      </c>
      <c r="H1126" s="10">
        <v>1</v>
      </c>
      <c r="I1126" s="11">
        <f t="shared" si="102"/>
        <v>0</v>
      </c>
      <c r="J1126" s="11">
        <f t="shared" si="103"/>
        <v>0</v>
      </c>
      <c r="K1126" s="11">
        <v>88.1</v>
      </c>
      <c r="L1126" s="10">
        <f t="shared" si="104"/>
        <v>0.27462079560173497</v>
      </c>
      <c r="M1126">
        <f t="shared" si="105"/>
        <v>339</v>
      </c>
      <c r="N1126">
        <f t="shared" si="106"/>
        <v>0</v>
      </c>
      <c r="O1126">
        <f t="shared" si="107"/>
        <v>0</v>
      </c>
    </row>
    <row r="1127" spans="1:15">
      <c r="A1127" s="10" t="s">
        <v>68</v>
      </c>
      <c r="B1127" s="10">
        <v>2210</v>
      </c>
      <c r="C1127" s="60">
        <v>30.420978519999998</v>
      </c>
      <c r="D1127" s="11">
        <v>0.28499999999999998</v>
      </c>
      <c r="E1127" s="11">
        <v>48.29</v>
      </c>
      <c r="F1127" s="11">
        <v>1.92</v>
      </c>
      <c r="G1127" s="11">
        <v>0.50600000000000001</v>
      </c>
      <c r="H1127" s="10">
        <v>1</v>
      </c>
      <c r="I1127" s="11">
        <f t="shared" si="102"/>
        <v>1.92</v>
      </c>
      <c r="J1127" s="11">
        <f t="shared" si="103"/>
        <v>0.50600000000000001</v>
      </c>
      <c r="K1127" s="11">
        <v>11195.5</v>
      </c>
      <c r="L1127" s="10">
        <f t="shared" si="104"/>
        <v>34.889440002356494</v>
      </c>
      <c r="M1127">
        <f t="shared" si="105"/>
        <v>43035</v>
      </c>
      <c r="N1127">
        <f t="shared" si="106"/>
        <v>182</v>
      </c>
      <c r="O1127">
        <f t="shared" si="107"/>
        <v>48</v>
      </c>
    </row>
    <row r="1128" spans="1:15">
      <c r="A1128" s="10" t="s">
        <v>68</v>
      </c>
      <c r="B1128" s="10">
        <v>3200</v>
      </c>
      <c r="C1128" s="60">
        <v>1.495590062</v>
      </c>
      <c r="D1128" s="11">
        <v>0.4</v>
      </c>
      <c r="E1128" s="11">
        <v>48.29</v>
      </c>
      <c r="F1128" s="11">
        <v>1.2</v>
      </c>
      <c r="G1128" s="11">
        <v>6.4000000000000001E-2</v>
      </c>
      <c r="H1128" s="10">
        <v>1</v>
      </c>
      <c r="I1128" s="11">
        <f t="shared" si="102"/>
        <v>1.2</v>
      </c>
      <c r="J1128" s="11">
        <f t="shared" si="103"/>
        <v>6.4000000000000001E-2</v>
      </c>
      <c r="K1128" s="11">
        <v>772.5</v>
      </c>
      <c r="L1128" s="10">
        <f t="shared" si="104"/>
        <v>2.4074014697993338</v>
      </c>
      <c r="M1128">
        <f t="shared" si="105"/>
        <v>2969</v>
      </c>
      <c r="N1128">
        <f t="shared" si="106"/>
        <v>8</v>
      </c>
      <c r="O1128">
        <f t="shared" si="107"/>
        <v>0.4</v>
      </c>
    </row>
    <row r="1129" spans="1:15">
      <c r="A1129" s="10" t="s">
        <v>68</v>
      </c>
      <c r="B1129" s="10">
        <v>3200</v>
      </c>
      <c r="C1129" s="60">
        <v>46.595748526000001</v>
      </c>
      <c r="D1129" s="11">
        <v>0.4</v>
      </c>
      <c r="E1129" s="11">
        <v>48.29</v>
      </c>
      <c r="F1129" s="11">
        <v>1.2</v>
      </c>
      <c r="G1129" s="11">
        <v>6.4000000000000001E-2</v>
      </c>
      <c r="H1129" s="10">
        <v>1</v>
      </c>
      <c r="I1129" s="11">
        <f t="shared" si="102"/>
        <v>1.2</v>
      </c>
      <c r="J1129" s="11">
        <f t="shared" si="103"/>
        <v>6.4000000000000001E-2</v>
      </c>
      <c r="K1129" s="11">
        <v>24929.599999999999</v>
      </c>
      <c r="L1129" s="10">
        <f t="shared" si="104"/>
        <v>75.00362321068468</v>
      </c>
      <c r="M1129">
        <f t="shared" si="105"/>
        <v>92515</v>
      </c>
      <c r="N1129">
        <f t="shared" si="106"/>
        <v>245</v>
      </c>
      <c r="O1129">
        <f t="shared" si="107"/>
        <v>13.1</v>
      </c>
    </row>
    <row r="1130" spans="1:15">
      <c r="A1130" s="10" t="s">
        <v>68</v>
      </c>
      <c r="B1130" s="10">
        <v>3200</v>
      </c>
      <c r="C1130" s="60">
        <v>12.894853502</v>
      </c>
      <c r="D1130" s="11">
        <v>0.4</v>
      </c>
      <c r="E1130" s="11">
        <v>48.29</v>
      </c>
      <c r="F1130" s="11">
        <v>1.2</v>
      </c>
      <c r="G1130" s="11">
        <v>6.4000000000000001E-2</v>
      </c>
      <c r="H1130" s="10">
        <v>1</v>
      </c>
      <c r="I1130" s="11">
        <f t="shared" si="102"/>
        <v>1.2</v>
      </c>
      <c r="J1130" s="11">
        <f t="shared" si="103"/>
        <v>6.4000000000000001E-2</v>
      </c>
      <c r="K1130" s="11">
        <v>6660.4</v>
      </c>
      <c r="L1130" s="10">
        <f t="shared" si="104"/>
        <v>20.756415853719336</v>
      </c>
      <c r="M1130">
        <f t="shared" si="105"/>
        <v>25603</v>
      </c>
      <c r="N1130">
        <f t="shared" si="106"/>
        <v>68</v>
      </c>
      <c r="O1130">
        <f t="shared" si="107"/>
        <v>3.6</v>
      </c>
    </row>
    <row r="1131" spans="1:15">
      <c r="A1131" s="10" t="s">
        <v>68</v>
      </c>
      <c r="B1131" s="10">
        <v>3200</v>
      </c>
      <c r="C1131" s="60">
        <v>0.228928043</v>
      </c>
      <c r="D1131" s="11">
        <v>0.4</v>
      </c>
      <c r="E1131" s="11">
        <v>48.29</v>
      </c>
      <c r="F1131" s="11">
        <v>1.2</v>
      </c>
      <c r="G1131" s="11">
        <v>6.4000000000000001E-2</v>
      </c>
      <c r="H1131" s="10">
        <v>1</v>
      </c>
      <c r="I1131" s="11">
        <f t="shared" si="102"/>
        <v>1.2</v>
      </c>
      <c r="J1131" s="11">
        <f t="shared" si="103"/>
        <v>6.4000000000000001E-2</v>
      </c>
      <c r="K1131" s="11">
        <v>446.5</v>
      </c>
      <c r="L1131" s="10">
        <f t="shared" si="104"/>
        <v>0.36849783988233337</v>
      </c>
      <c r="M1131">
        <f t="shared" si="105"/>
        <v>455</v>
      </c>
      <c r="N1131">
        <f t="shared" si="106"/>
        <v>1</v>
      </c>
      <c r="O1131">
        <f t="shared" si="107"/>
        <v>0.1</v>
      </c>
    </row>
    <row r="1132" spans="1:15">
      <c r="A1132" s="10" t="s">
        <v>68</v>
      </c>
      <c r="B1132" s="10">
        <v>3100</v>
      </c>
      <c r="C1132" s="60">
        <v>1.086930765</v>
      </c>
      <c r="D1132" s="11">
        <v>0.41099999999999998</v>
      </c>
      <c r="E1132" s="11">
        <v>48.29</v>
      </c>
      <c r="F1132" s="11">
        <v>1.2</v>
      </c>
      <c r="G1132" s="11">
        <v>6.4000000000000001E-2</v>
      </c>
      <c r="H1132" s="10">
        <v>1</v>
      </c>
      <c r="I1132" s="11">
        <f t="shared" si="102"/>
        <v>1.2</v>
      </c>
      <c r="J1132" s="11">
        <f t="shared" si="103"/>
        <v>6.4000000000000001E-2</v>
      </c>
      <c r="K1132" s="11">
        <v>1763.9</v>
      </c>
      <c r="L1132" s="10">
        <f t="shared" si="104"/>
        <v>1.7977101174833623</v>
      </c>
      <c r="M1132">
        <f t="shared" si="105"/>
        <v>2217</v>
      </c>
      <c r="N1132">
        <f t="shared" si="106"/>
        <v>6</v>
      </c>
      <c r="O1132">
        <f t="shared" si="107"/>
        <v>0.3</v>
      </c>
    </row>
    <row r="1133" spans="1:15">
      <c r="A1133" s="10" t="s">
        <v>68</v>
      </c>
      <c r="B1133" s="10">
        <v>6430</v>
      </c>
      <c r="C1133" s="60">
        <v>0.45497781700000001</v>
      </c>
      <c r="D1133" s="11">
        <v>0.30299999999999999</v>
      </c>
      <c r="E1133" s="11">
        <v>48.29</v>
      </c>
      <c r="F1133" s="11">
        <v>0</v>
      </c>
      <c r="G1133" s="11">
        <v>0</v>
      </c>
      <c r="H1133" s="10">
        <v>1</v>
      </c>
      <c r="I1133" s="11">
        <f t="shared" si="102"/>
        <v>0</v>
      </c>
      <c r="J1133" s="11">
        <f t="shared" si="103"/>
        <v>0</v>
      </c>
      <c r="K1133" s="11">
        <v>672.2</v>
      </c>
      <c r="L1133" s="10">
        <f t="shared" si="104"/>
        <v>0.55476468926898248</v>
      </c>
      <c r="M1133">
        <f t="shared" si="105"/>
        <v>684</v>
      </c>
      <c r="N1133">
        <f t="shared" si="106"/>
        <v>0</v>
      </c>
      <c r="O1133">
        <f t="shared" si="107"/>
        <v>0</v>
      </c>
    </row>
    <row r="1134" spans="1:15">
      <c r="A1134" s="10" t="s">
        <v>68</v>
      </c>
      <c r="B1134" s="10">
        <v>3200</v>
      </c>
      <c r="C1134" s="60">
        <v>4.0922584769999997</v>
      </c>
      <c r="D1134" s="11">
        <v>0.4</v>
      </c>
      <c r="E1134" s="11">
        <v>48.29</v>
      </c>
      <c r="F1134" s="11">
        <v>1.2</v>
      </c>
      <c r="G1134" s="11">
        <v>6.4000000000000001E-2</v>
      </c>
      <c r="H1134" s="10">
        <v>1</v>
      </c>
      <c r="I1134" s="11">
        <f t="shared" si="102"/>
        <v>1.2</v>
      </c>
      <c r="J1134" s="11">
        <f t="shared" si="103"/>
        <v>6.4000000000000001E-2</v>
      </c>
      <c r="K1134" s="11">
        <v>7981.1</v>
      </c>
      <c r="L1134" s="10">
        <f t="shared" si="104"/>
        <v>6.5871720618110006</v>
      </c>
      <c r="M1134">
        <f t="shared" si="105"/>
        <v>8125</v>
      </c>
      <c r="N1134">
        <f t="shared" si="106"/>
        <v>21</v>
      </c>
      <c r="O1134">
        <f t="shared" si="107"/>
        <v>1.1000000000000001</v>
      </c>
    </row>
    <row r="1135" spans="1:15">
      <c r="A1135" s="10" t="s">
        <v>68</v>
      </c>
      <c r="B1135" s="10">
        <v>6410</v>
      </c>
      <c r="C1135" s="60">
        <v>0.105846383</v>
      </c>
      <c r="D1135" s="11">
        <v>0.30299999999999999</v>
      </c>
      <c r="E1135" s="11">
        <v>48.29</v>
      </c>
      <c r="F1135" s="11">
        <v>0</v>
      </c>
      <c r="G1135" s="11">
        <v>0</v>
      </c>
      <c r="H1135" s="10">
        <v>1</v>
      </c>
      <c r="I1135" s="11">
        <f t="shared" si="102"/>
        <v>0</v>
      </c>
      <c r="J1135" s="11">
        <f t="shared" si="103"/>
        <v>0</v>
      </c>
      <c r="K1135" s="11">
        <v>156.4</v>
      </c>
      <c r="L1135" s="10">
        <f t="shared" si="104"/>
        <v>0.12906087633551749</v>
      </c>
      <c r="M1135">
        <f t="shared" si="105"/>
        <v>159</v>
      </c>
      <c r="N1135">
        <f t="shared" si="106"/>
        <v>0</v>
      </c>
      <c r="O1135">
        <f t="shared" si="107"/>
        <v>0</v>
      </c>
    </row>
    <row r="1136" spans="1:15">
      <c r="A1136" s="10" t="s">
        <v>68</v>
      </c>
      <c r="B1136" s="10">
        <v>6460</v>
      </c>
      <c r="C1136" s="60">
        <v>6.6465088440000004</v>
      </c>
      <c r="D1136" s="11">
        <v>0.30299999999999999</v>
      </c>
      <c r="E1136" s="11">
        <v>48.29</v>
      </c>
      <c r="F1136" s="11">
        <v>0</v>
      </c>
      <c r="G1136" s="11">
        <v>0</v>
      </c>
      <c r="H1136" s="10">
        <v>1</v>
      </c>
      <c r="I1136" s="11">
        <f t="shared" si="102"/>
        <v>0</v>
      </c>
      <c r="J1136" s="11">
        <f t="shared" si="103"/>
        <v>0</v>
      </c>
      <c r="K1136" s="11">
        <v>2600.5</v>
      </c>
      <c r="L1136" s="10">
        <f t="shared" si="104"/>
        <v>8.1042377799381899</v>
      </c>
      <c r="M1136">
        <f t="shared" si="105"/>
        <v>9996</v>
      </c>
      <c r="N1136">
        <f t="shared" si="106"/>
        <v>0</v>
      </c>
      <c r="O1136">
        <f t="shared" si="107"/>
        <v>0</v>
      </c>
    </row>
    <row r="1137" spans="1:15">
      <c r="A1137" s="10" t="s">
        <v>68</v>
      </c>
      <c r="B1137" s="10">
        <v>3100</v>
      </c>
      <c r="C1137" s="60">
        <v>7.957828889</v>
      </c>
      <c r="D1137" s="11">
        <v>0.41099999999999998</v>
      </c>
      <c r="E1137" s="11">
        <v>48.29</v>
      </c>
      <c r="F1137" s="11">
        <v>1.2</v>
      </c>
      <c r="G1137" s="11">
        <v>6.4000000000000001E-2</v>
      </c>
      <c r="H1137" s="10">
        <v>1</v>
      </c>
      <c r="I1137" s="11">
        <f t="shared" si="102"/>
        <v>1.2</v>
      </c>
      <c r="J1137" s="11">
        <f t="shared" si="103"/>
        <v>6.4000000000000001E-2</v>
      </c>
      <c r="K1137" s="11">
        <v>4223.3999999999996</v>
      </c>
      <c r="L1137" s="10">
        <f t="shared" si="104"/>
        <v>13.161711828955992</v>
      </c>
      <c r="M1137">
        <f t="shared" si="105"/>
        <v>16235</v>
      </c>
      <c r="N1137">
        <f t="shared" si="106"/>
        <v>43</v>
      </c>
      <c r="O1137">
        <f t="shared" si="107"/>
        <v>2.2999999999999998</v>
      </c>
    </row>
    <row r="1138" spans="1:15">
      <c r="A1138" s="10" t="s">
        <v>68</v>
      </c>
      <c r="B1138" s="10">
        <v>3200</v>
      </c>
      <c r="C1138" s="60">
        <v>5.2281995999999997E-2</v>
      </c>
      <c r="D1138" s="11">
        <v>0.4</v>
      </c>
      <c r="E1138" s="11">
        <v>48.29</v>
      </c>
      <c r="F1138" s="11">
        <v>1.2</v>
      </c>
      <c r="G1138" s="11">
        <v>6.4000000000000001E-2</v>
      </c>
      <c r="H1138" s="10">
        <v>1</v>
      </c>
      <c r="I1138" s="11">
        <f t="shared" si="102"/>
        <v>1.2</v>
      </c>
      <c r="J1138" s="11">
        <f t="shared" si="103"/>
        <v>6.4000000000000001E-2</v>
      </c>
      <c r="K1138" s="11">
        <v>27</v>
      </c>
      <c r="L1138" s="10">
        <f t="shared" si="104"/>
        <v>8.4156586227999999E-2</v>
      </c>
      <c r="M1138">
        <f t="shared" si="105"/>
        <v>104</v>
      </c>
      <c r="N1138">
        <f t="shared" si="106"/>
        <v>0</v>
      </c>
      <c r="O1138">
        <f t="shared" si="107"/>
        <v>0</v>
      </c>
    </row>
    <row r="1139" spans="1:15">
      <c r="A1139" s="10" t="s">
        <v>68</v>
      </c>
      <c r="B1139" s="10">
        <v>6460</v>
      </c>
      <c r="C1139" s="60">
        <v>1.5416799999999999</v>
      </c>
      <c r="D1139" s="11">
        <v>0.30299999999999999</v>
      </c>
      <c r="E1139" s="11">
        <v>48.29</v>
      </c>
      <c r="F1139" s="11">
        <v>0</v>
      </c>
      <c r="G1139" s="11">
        <v>0</v>
      </c>
      <c r="H1139" s="10">
        <v>1</v>
      </c>
      <c r="I1139" s="11">
        <f t="shared" si="102"/>
        <v>0</v>
      </c>
      <c r="J1139" s="11">
        <f t="shared" si="103"/>
        <v>0</v>
      </c>
      <c r="K1139" s="11">
        <v>1844.5</v>
      </c>
      <c r="L1139" s="10">
        <f t="shared" si="104"/>
        <v>1.8798051117999999</v>
      </c>
      <c r="M1139">
        <f t="shared" si="105"/>
        <v>2319</v>
      </c>
      <c r="N1139">
        <f t="shared" si="106"/>
        <v>0</v>
      </c>
      <c r="O1139">
        <f t="shared" si="107"/>
        <v>0</v>
      </c>
    </row>
    <row r="1140" spans="1:15">
      <c r="A1140" s="10" t="s">
        <v>68</v>
      </c>
      <c r="B1140" s="10">
        <v>6210</v>
      </c>
      <c r="C1140" s="60">
        <v>0.157907622</v>
      </c>
      <c r="D1140" s="11">
        <v>0.30299999999999999</v>
      </c>
      <c r="E1140" s="11">
        <v>48.29</v>
      </c>
      <c r="F1140" s="11">
        <v>0</v>
      </c>
      <c r="G1140" s="11">
        <v>0</v>
      </c>
      <c r="H1140" s="10">
        <v>1</v>
      </c>
      <c r="I1140" s="11">
        <f t="shared" si="102"/>
        <v>0</v>
      </c>
      <c r="J1140" s="11">
        <f t="shared" si="103"/>
        <v>0</v>
      </c>
      <c r="K1140" s="11">
        <v>61.8</v>
      </c>
      <c r="L1140" s="10">
        <f t="shared" si="104"/>
        <v>0.19254031642609501</v>
      </c>
      <c r="M1140">
        <f t="shared" si="105"/>
        <v>237</v>
      </c>
      <c r="N1140">
        <f t="shared" si="106"/>
        <v>0</v>
      </c>
      <c r="O1140">
        <f t="shared" si="107"/>
        <v>0</v>
      </c>
    </row>
    <row r="1141" spans="1:15">
      <c r="A1141" s="10" t="s">
        <v>68</v>
      </c>
      <c r="B1141" s="10">
        <v>6430</v>
      </c>
      <c r="C1141" s="60">
        <v>0.41637151700000002</v>
      </c>
      <c r="D1141" s="11">
        <v>0.30299999999999999</v>
      </c>
      <c r="E1141" s="11">
        <v>48.29</v>
      </c>
      <c r="F1141" s="11">
        <v>0</v>
      </c>
      <c r="G1141" s="11">
        <v>0</v>
      </c>
      <c r="H1141" s="10">
        <v>1</v>
      </c>
      <c r="I1141" s="11">
        <f t="shared" si="102"/>
        <v>0</v>
      </c>
      <c r="J1141" s="11">
        <f t="shared" si="103"/>
        <v>0</v>
      </c>
      <c r="K1141" s="11">
        <v>498.2</v>
      </c>
      <c r="L1141" s="10">
        <f t="shared" si="104"/>
        <v>0.5076911590372325</v>
      </c>
      <c r="M1141">
        <f t="shared" si="105"/>
        <v>626</v>
      </c>
      <c r="N1141">
        <f t="shared" si="106"/>
        <v>0</v>
      </c>
      <c r="O1141">
        <f t="shared" si="107"/>
        <v>0</v>
      </c>
    </row>
    <row r="1142" spans="1:15">
      <c r="A1142" s="10" t="s">
        <v>68</v>
      </c>
      <c r="B1142" s="10">
        <v>6430</v>
      </c>
      <c r="C1142" s="60">
        <v>0.36158906499999999</v>
      </c>
      <c r="D1142" s="11">
        <v>0.30299999999999999</v>
      </c>
      <c r="E1142" s="11">
        <v>48.29</v>
      </c>
      <c r="F1142" s="11">
        <v>0</v>
      </c>
      <c r="G1142" s="11">
        <v>0</v>
      </c>
      <c r="H1142" s="10">
        <v>1</v>
      </c>
      <c r="I1142" s="11">
        <f t="shared" si="102"/>
        <v>0</v>
      </c>
      <c r="J1142" s="11">
        <f t="shared" si="103"/>
        <v>0</v>
      </c>
      <c r="K1142" s="11">
        <v>432.6</v>
      </c>
      <c r="L1142" s="10">
        <f t="shared" si="104"/>
        <v>0.44089368270846246</v>
      </c>
      <c r="M1142">
        <f t="shared" si="105"/>
        <v>544</v>
      </c>
      <c r="N1142">
        <f t="shared" si="106"/>
        <v>0</v>
      </c>
      <c r="O1142">
        <f t="shared" si="107"/>
        <v>0</v>
      </c>
    </row>
    <row r="1143" spans="1:15">
      <c r="A1143" s="10" t="s">
        <v>68</v>
      </c>
      <c r="B1143" s="10">
        <v>6460</v>
      </c>
      <c r="C1143" s="60">
        <v>1.789952717</v>
      </c>
      <c r="D1143" s="11">
        <v>0.30299999999999999</v>
      </c>
      <c r="E1143" s="11">
        <v>48.29</v>
      </c>
      <c r="F1143" s="11">
        <v>0</v>
      </c>
      <c r="G1143" s="11">
        <v>0</v>
      </c>
      <c r="H1143" s="10">
        <v>1</v>
      </c>
      <c r="I1143" s="11">
        <f t="shared" si="102"/>
        <v>0</v>
      </c>
      <c r="J1143" s="11">
        <f t="shared" si="103"/>
        <v>0</v>
      </c>
      <c r="K1143" s="11">
        <v>700.3</v>
      </c>
      <c r="L1143" s="10">
        <f t="shared" si="104"/>
        <v>2.1825296217742323</v>
      </c>
      <c r="M1143">
        <f t="shared" si="105"/>
        <v>2692</v>
      </c>
      <c r="N1143">
        <f t="shared" si="106"/>
        <v>0</v>
      </c>
      <c r="O1143">
        <f t="shared" si="107"/>
        <v>0</v>
      </c>
    </row>
    <row r="1144" spans="1:15">
      <c r="A1144" s="10" t="s">
        <v>68</v>
      </c>
      <c r="B1144" s="10">
        <v>4340</v>
      </c>
      <c r="C1144" s="60">
        <v>3.7413700000000001E-2</v>
      </c>
      <c r="D1144" s="11">
        <v>0.41299999999999998</v>
      </c>
      <c r="E1144" s="11">
        <v>48.29</v>
      </c>
      <c r="F1144" s="11">
        <v>0.7</v>
      </c>
      <c r="G1144" s="11">
        <v>0.09</v>
      </c>
      <c r="H1144" s="10">
        <v>1</v>
      </c>
      <c r="I1144" s="11">
        <f t="shared" si="102"/>
        <v>0.7</v>
      </c>
      <c r="J1144" s="11">
        <f t="shared" si="103"/>
        <v>0.09</v>
      </c>
      <c r="K1144" s="11">
        <v>61</v>
      </c>
      <c r="L1144" s="10">
        <f t="shared" si="104"/>
        <v>6.2180852304083323E-2</v>
      </c>
      <c r="M1144">
        <f t="shared" si="105"/>
        <v>77</v>
      </c>
      <c r="N1144">
        <f t="shared" si="106"/>
        <v>0</v>
      </c>
      <c r="O1144">
        <f t="shared" si="107"/>
        <v>0</v>
      </c>
    </row>
    <row r="1145" spans="1:15">
      <c r="A1145" s="10" t="s">
        <v>68</v>
      </c>
      <c r="B1145" s="10">
        <v>3100</v>
      </c>
      <c r="C1145" s="60">
        <v>0.79798536499999995</v>
      </c>
      <c r="D1145" s="11">
        <v>0.41099999999999998</v>
      </c>
      <c r="E1145" s="11">
        <v>48.29</v>
      </c>
      <c r="F1145" s="11">
        <v>1.2</v>
      </c>
      <c r="G1145" s="11">
        <v>6.4000000000000001E-2</v>
      </c>
      <c r="H1145" s="10">
        <v>1</v>
      </c>
      <c r="I1145" s="11">
        <f t="shared" si="102"/>
        <v>1.2</v>
      </c>
      <c r="J1145" s="11">
        <f t="shared" si="103"/>
        <v>6.4000000000000001E-2</v>
      </c>
      <c r="K1145" s="11">
        <v>423.5</v>
      </c>
      <c r="L1145" s="10">
        <f t="shared" si="104"/>
        <v>1.3198139296978624</v>
      </c>
      <c r="M1145">
        <f t="shared" si="105"/>
        <v>1628</v>
      </c>
      <c r="N1145">
        <f t="shared" si="106"/>
        <v>4</v>
      </c>
      <c r="O1145">
        <f t="shared" si="107"/>
        <v>0.2</v>
      </c>
    </row>
    <row r="1146" spans="1:15">
      <c r="A1146" s="10" t="s">
        <v>68</v>
      </c>
      <c r="B1146" s="10">
        <v>6430</v>
      </c>
      <c r="C1146" s="60">
        <v>8.4738580000000008E-3</v>
      </c>
      <c r="D1146" s="11">
        <v>0.30299999999999999</v>
      </c>
      <c r="E1146" s="11">
        <v>48.29</v>
      </c>
      <c r="F1146" s="11">
        <v>0</v>
      </c>
      <c r="G1146" s="11">
        <v>0</v>
      </c>
      <c r="H1146" s="10">
        <v>1</v>
      </c>
      <c r="I1146" s="11">
        <f t="shared" si="102"/>
        <v>0</v>
      </c>
      <c r="J1146" s="11">
        <f t="shared" si="103"/>
        <v>0</v>
      </c>
      <c r="K1146" s="11">
        <v>12.5</v>
      </c>
      <c r="L1146" s="10">
        <f t="shared" si="104"/>
        <v>1.0332365721205E-2</v>
      </c>
      <c r="M1146">
        <f t="shared" si="105"/>
        <v>13</v>
      </c>
      <c r="N1146">
        <f t="shared" si="106"/>
        <v>0</v>
      </c>
      <c r="O1146">
        <f t="shared" si="107"/>
        <v>0</v>
      </c>
    </row>
    <row r="1147" spans="1:15">
      <c r="A1147" s="10" t="s">
        <v>68</v>
      </c>
      <c r="B1147" s="10">
        <v>6460</v>
      </c>
      <c r="C1147" s="60">
        <v>3.1597260280000001</v>
      </c>
      <c r="D1147" s="11">
        <v>0.30299999999999999</v>
      </c>
      <c r="E1147" s="11">
        <v>48.29</v>
      </c>
      <c r="F1147" s="11">
        <v>0</v>
      </c>
      <c r="G1147" s="11">
        <v>0</v>
      </c>
      <c r="H1147" s="10">
        <v>1</v>
      </c>
      <c r="I1147" s="11">
        <f t="shared" si="102"/>
        <v>0</v>
      </c>
      <c r="J1147" s="11">
        <f t="shared" si="103"/>
        <v>0</v>
      </c>
      <c r="K1147" s="11">
        <v>3780.4</v>
      </c>
      <c r="L1147" s="10">
        <f t="shared" si="104"/>
        <v>3.8527250397760295</v>
      </c>
      <c r="M1147">
        <f t="shared" si="105"/>
        <v>4752</v>
      </c>
      <c r="N1147">
        <f t="shared" si="106"/>
        <v>0</v>
      </c>
      <c r="O1147">
        <f t="shared" si="107"/>
        <v>0</v>
      </c>
    </row>
    <row r="1148" spans="1:15">
      <c r="A1148" s="10" t="s">
        <v>68</v>
      </c>
      <c r="B1148" s="10">
        <v>6430</v>
      </c>
      <c r="C1148" s="60">
        <v>0.318684729</v>
      </c>
      <c r="D1148" s="11">
        <v>0.30299999999999999</v>
      </c>
      <c r="E1148" s="11">
        <v>48.29</v>
      </c>
      <c r="F1148" s="11">
        <v>0</v>
      </c>
      <c r="G1148" s="11">
        <v>0</v>
      </c>
      <c r="H1148" s="10">
        <v>1</v>
      </c>
      <c r="I1148" s="11">
        <f t="shared" si="102"/>
        <v>0</v>
      </c>
      <c r="J1148" s="11">
        <f t="shared" si="103"/>
        <v>0</v>
      </c>
      <c r="K1148" s="11">
        <v>470.8</v>
      </c>
      <c r="L1148" s="10">
        <f t="shared" si="104"/>
        <v>0.38857946047610253</v>
      </c>
      <c r="M1148">
        <f t="shared" si="105"/>
        <v>479</v>
      </c>
      <c r="N1148">
        <f t="shared" si="106"/>
        <v>0</v>
      </c>
      <c r="O1148">
        <f t="shared" si="107"/>
        <v>0</v>
      </c>
    </row>
    <row r="1149" spans="1:15">
      <c r="A1149" s="10" t="s">
        <v>68</v>
      </c>
      <c r="B1149" s="10">
        <v>6460</v>
      </c>
      <c r="C1149" s="60">
        <v>16.45919112</v>
      </c>
      <c r="D1149" s="11">
        <v>0.30299999999999999</v>
      </c>
      <c r="E1149" s="11">
        <v>48.29</v>
      </c>
      <c r="F1149" s="11">
        <v>0</v>
      </c>
      <c r="G1149" s="11">
        <v>0</v>
      </c>
      <c r="H1149" s="10">
        <v>1</v>
      </c>
      <c r="I1149" s="11">
        <f t="shared" si="102"/>
        <v>0</v>
      </c>
      <c r="J1149" s="11">
        <f t="shared" si="103"/>
        <v>0</v>
      </c>
      <c r="K1149" s="11">
        <v>19692.400000000001</v>
      </c>
      <c r="L1149" s="10">
        <f t="shared" si="104"/>
        <v>20.069062064416197</v>
      </c>
      <c r="M1149">
        <f t="shared" si="105"/>
        <v>24755</v>
      </c>
      <c r="N1149">
        <f t="shared" si="106"/>
        <v>0</v>
      </c>
      <c r="O1149">
        <f t="shared" si="107"/>
        <v>0</v>
      </c>
    </row>
    <row r="1150" spans="1:15">
      <c r="A1150" s="10" t="s">
        <v>68</v>
      </c>
      <c r="B1150" s="10">
        <v>6430</v>
      </c>
      <c r="C1150" s="60">
        <v>0.38406211200000001</v>
      </c>
      <c r="D1150" s="11">
        <v>0.30299999999999999</v>
      </c>
      <c r="E1150" s="11">
        <v>48.29</v>
      </c>
      <c r="F1150" s="11">
        <v>0</v>
      </c>
      <c r="G1150" s="11">
        <v>0</v>
      </c>
      <c r="H1150" s="10">
        <v>1</v>
      </c>
      <c r="I1150" s="11">
        <f t="shared" si="102"/>
        <v>0</v>
      </c>
      <c r="J1150" s="11">
        <f t="shared" si="103"/>
        <v>0</v>
      </c>
      <c r="K1150" s="11">
        <v>567.4</v>
      </c>
      <c r="L1150" s="10">
        <f t="shared" si="104"/>
        <v>0.46829557455911996</v>
      </c>
      <c r="M1150">
        <f t="shared" si="105"/>
        <v>578</v>
      </c>
      <c r="N1150">
        <f t="shared" si="106"/>
        <v>0</v>
      </c>
      <c r="O1150">
        <f t="shared" si="107"/>
        <v>0</v>
      </c>
    </row>
    <row r="1151" spans="1:15">
      <c r="A1151" s="10" t="s">
        <v>68</v>
      </c>
      <c r="B1151" s="10">
        <v>3200</v>
      </c>
      <c r="C1151" s="60">
        <v>8.6194157699999998</v>
      </c>
      <c r="D1151" s="11">
        <v>0.4</v>
      </c>
      <c r="E1151" s="11">
        <v>48.29</v>
      </c>
      <c r="F1151" s="11">
        <v>1.2</v>
      </c>
      <c r="G1151" s="11">
        <v>6.4000000000000001E-2</v>
      </c>
      <c r="H1151" s="10">
        <v>1</v>
      </c>
      <c r="I1151" s="11">
        <f t="shared" si="102"/>
        <v>1.2</v>
      </c>
      <c r="J1151" s="11">
        <f t="shared" si="103"/>
        <v>6.4000000000000001E-2</v>
      </c>
      <c r="K1151" s="11">
        <v>13614</v>
      </c>
      <c r="L1151" s="10">
        <f t="shared" si="104"/>
        <v>13.874386251110002</v>
      </c>
      <c r="M1151">
        <f t="shared" si="105"/>
        <v>17114</v>
      </c>
      <c r="N1151">
        <f t="shared" si="106"/>
        <v>45</v>
      </c>
      <c r="O1151">
        <f t="shared" si="107"/>
        <v>2.4</v>
      </c>
    </row>
    <row r="1152" spans="1:15">
      <c r="A1152" s="10" t="s">
        <v>68</v>
      </c>
      <c r="B1152" s="10">
        <v>3200</v>
      </c>
      <c r="C1152" s="60">
        <v>0.10000551000000001</v>
      </c>
      <c r="D1152" s="11">
        <v>0.4</v>
      </c>
      <c r="E1152" s="11">
        <v>48.29</v>
      </c>
      <c r="F1152" s="11">
        <v>1.2</v>
      </c>
      <c r="G1152" s="11">
        <v>6.4000000000000001E-2</v>
      </c>
      <c r="H1152" s="10">
        <v>1</v>
      </c>
      <c r="I1152" s="11">
        <f t="shared" si="102"/>
        <v>1.2</v>
      </c>
      <c r="J1152" s="11">
        <f t="shared" si="103"/>
        <v>6.4000000000000001E-2</v>
      </c>
      <c r="K1152" s="11">
        <v>195</v>
      </c>
      <c r="L1152" s="10">
        <f t="shared" si="104"/>
        <v>0.16097553593000002</v>
      </c>
      <c r="M1152">
        <f t="shared" si="105"/>
        <v>199</v>
      </c>
      <c r="N1152">
        <f t="shared" si="106"/>
        <v>1</v>
      </c>
      <c r="O1152">
        <f t="shared" si="107"/>
        <v>0</v>
      </c>
    </row>
    <row r="1153" spans="1:15">
      <c r="A1153" s="10" t="s">
        <v>68</v>
      </c>
      <c r="B1153" s="10">
        <v>7400</v>
      </c>
      <c r="C1153" s="60">
        <v>2.0638654999999999E-2</v>
      </c>
      <c r="D1153" s="11">
        <v>0.223</v>
      </c>
      <c r="E1153" s="11">
        <v>48.29</v>
      </c>
      <c r="F1153" s="11">
        <v>1.38</v>
      </c>
      <c r="G1153" s="11">
        <v>0.109</v>
      </c>
      <c r="H1153" s="10">
        <v>1</v>
      </c>
      <c r="I1153" s="11">
        <f t="shared" si="102"/>
        <v>1.38</v>
      </c>
      <c r="J1153" s="11">
        <f t="shared" si="103"/>
        <v>0.109</v>
      </c>
      <c r="K1153" s="11">
        <v>18.2</v>
      </c>
      <c r="L1153" s="10">
        <f t="shared" si="104"/>
        <v>1.8520905411570834E-2</v>
      </c>
      <c r="M1153">
        <f t="shared" si="105"/>
        <v>23</v>
      </c>
      <c r="N1153">
        <f t="shared" si="106"/>
        <v>0</v>
      </c>
      <c r="O1153">
        <f t="shared" si="107"/>
        <v>0</v>
      </c>
    </row>
    <row r="1154" spans="1:15">
      <c r="A1154" s="10" t="s">
        <v>68</v>
      </c>
      <c r="B1154" s="10">
        <v>3200</v>
      </c>
      <c r="C1154" s="60">
        <v>1.3912356269999999</v>
      </c>
      <c r="D1154" s="11">
        <v>0.4</v>
      </c>
      <c r="E1154" s="11">
        <v>48.29</v>
      </c>
      <c r="F1154" s="11">
        <v>1.2</v>
      </c>
      <c r="G1154" s="11">
        <v>6.4000000000000001E-2</v>
      </c>
      <c r="H1154" s="10">
        <v>1</v>
      </c>
      <c r="I1154" s="11">
        <f t="shared" si="102"/>
        <v>1.2</v>
      </c>
      <c r="J1154" s="11">
        <f t="shared" si="103"/>
        <v>6.4000000000000001E-2</v>
      </c>
      <c r="K1154" s="11">
        <v>1162.8</v>
      </c>
      <c r="L1154" s="10">
        <f t="shared" si="104"/>
        <v>2.2394256142610001</v>
      </c>
      <c r="M1154">
        <f t="shared" si="105"/>
        <v>2762</v>
      </c>
      <c r="N1154">
        <f t="shared" si="106"/>
        <v>7</v>
      </c>
      <c r="O1154">
        <f t="shared" si="107"/>
        <v>0.4</v>
      </c>
    </row>
    <row r="1155" spans="1:15">
      <c r="A1155" s="10" t="s">
        <v>68</v>
      </c>
      <c r="B1155" s="10">
        <v>2110</v>
      </c>
      <c r="C1155" s="60">
        <v>1.8886367079999999</v>
      </c>
      <c r="D1155" s="11">
        <v>0.40500000000000003</v>
      </c>
      <c r="E1155" s="11">
        <v>48.29</v>
      </c>
      <c r="F1155" s="11">
        <v>2.7</v>
      </c>
      <c r="G1155" s="11">
        <v>0.57599999999999996</v>
      </c>
      <c r="H1155" s="10">
        <v>1</v>
      </c>
      <c r="I1155" s="11">
        <f t="shared" ref="I1155:I1218" si="108">F1155</f>
        <v>2.7</v>
      </c>
      <c r="J1155" s="11">
        <f t="shared" ref="J1155:J1218" si="109">G1155</f>
        <v>0.57599999999999996</v>
      </c>
      <c r="K1155" s="11">
        <v>3020.3</v>
      </c>
      <c r="L1155" s="10">
        <f t="shared" ref="L1155:L1218" si="110">E1155*D1155*C1155/12</f>
        <v>3.0780764987395499</v>
      </c>
      <c r="M1155">
        <f t="shared" ref="M1155:M1218" si="111">ROUND(E1155*D1155*C1155*102.79,0)</f>
        <v>3797</v>
      </c>
      <c r="N1155">
        <f t="shared" ref="N1155:N1218" si="112">ROUND(I1155*M1155*0.002205,0)</f>
        <v>23</v>
      </c>
      <c r="O1155">
        <f t="shared" ref="O1155:O1218" si="113">ROUND(J1155*M1155*0.002205,1)</f>
        <v>4.8</v>
      </c>
    </row>
    <row r="1156" spans="1:15">
      <c r="A1156" s="10" t="s">
        <v>68</v>
      </c>
      <c r="B1156" s="10">
        <v>1820</v>
      </c>
      <c r="C1156" s="60">
        <v>6.3013085059999998</v>
      </c>
      <c r="D1156" s="11">
        <v>0.222</v>
      </c>
      <c r="E1156" s="11">
        <v>48.29</v>
      </c>
      <c r="F1156" s="11">
        <v>1.78</v>
      </c>
      <c r="G1156" s="11">
        <v>0.38</v>
      </c>
      <c r="H1156" s="10">
        <v>1</v>
      </c>
      <c r="I1156" s="11">
        <f t="shared" si="108"/>
        <v>1.78</v>
      </c>
      <c r="J1156" s="11">
        <f t="shared" si="109"/>
        <v>0.38</v>
      </c>
      <c r="K1156" s="11">
        <v>1806.4</v>
      </c>
      <c r="L1156" s="10">
        <f t="shared" si="110"/>
        <v>5.6293684734626899</v>
      </c>
      <c r="M1156">
        <f t="shared" si="111"/>
        <v>6944</v>
      </c>
      <c r="N1156">
        <f t="shared" si="112"/>
        <v>27</v>
      </c>
      <c r="O1156">
        <f t="shared" si="113"/>
        <v>5.8</v>
      </c>
    </row>
    <row r="1157" spans="1:15">
      <c r="A1157" s="10" t="s">
        <v>68</v>
      </c>
      <c r="B1157" s="10">
        <v>1820</v>
      </c>
      <c r="C1157" s="60">
        <v>9.2849966110000004</v>
      </c>
      <c r="D1157" s="11">
        <v>0.222</v>
      </c>
      <c r="E1157" s="11">
        <v>48.29</v>
      </c>
      <c r="F1157" s="11">
        <v>1.78</v>
      </c>
      <c r="G1157" s="11">
        <v>0.38</v>
      </c>
      <c r="H1157" s="10">
        <v>1</v>
      </c>
      <c r="I1157" s="11">
        <f t="shared" si="108"/>
        <v>1.78</v>
      </c>
      <c r="J1157" s="11">
        <f t="shared" si="109"/>
        <v>0.38</v>
      </c>
      <c r="K1157" s="11">
        <v>2661.7</v>
      </c>
      <c r="L1157" s="10">
        <f t="shared" si="110"/>
        <v>8.2948909973860161</v>
      </c>
      <c r="M1157">
        <f t="shared" si="111"/>
        <v>10232</v>
      </c>
      <c r="N1157">
        <f t="shared" si="112"/>
        <v>40</v>
      </c>
      <c r="O1157">
        <f t="shared" si="113"/>
        <v>8.6</v>
      </c>
    </row>
    <row r="1158" spans="1:15">
      <c r="A1158" s="10" t="s">
        <v>68</v>
      </c>
      <c r="B1158" s="10">
        <v>6170</v>
      </c>
      <c r="C1158" s="60">
        <v>14.547671218</v>
      </c>
      <c r="D1158" s="11">
        <v>0.30299999999999999</v>
      </c>
      <c r="E1158" s="11">
        <v>48.29</v>
      </c>
      <c r="F1158" s="11">
        <v>0</v>
      </c>
      <c r="G1158" s="11">
        <v>0</v>
      </c>
      <c r="H1158" s="10">
        <v>1</v>
      </c>
      <c r="I1158" s="11">
        <f t="shared" si="108"/>
        <v>0</v>
      </c>
      <c r="J1158" s="11">
        <f t="shared" si="109"/>
        <v>0</v>
      </c>
      <c r="K1158" s="11">
        <v>5692</v>
      </c>
      <c r="L1158" s="10">
        <f t="shared" si="110"/>
        <v>17.738302838709803</v>
      </c>
      <c r="M1158">
        <f t="shared" si="111"/>
        <v>21880</v>
      </c>
      <c r="N1158">
        <f t="shared" si="112"/>
        <v>0</v>
      </c>
      <c r="O1158">
        <f t="shared" si="113"/>
        <v>0</v>
      </c>
    </row>
    <row r="1159" spans="1:15">
      <c r="A1159" s="10" t="s">
        <v>68</v>
      </c>
      <c r="B1159" s="10">
        <v>6210</v>
      </c>
      <c r="C1159" s="60">
        <v>16.240138876</v>
      </c>
      <c r="D1159" s="11">
        <v>0.30299999999999999</v>
      </c>
      <c r="E1159" s="11">
        <v>48.29</v>
      </c>
      <c r="F1159" s="11">
        <v>0</v>
      </c>
      <c r="G1159" s="11">
        <v>0</v>
      </c>
      <c r="H1159" s="10">
        <v>1</v>
      </c>
      <c r="I1159" s="11">
        <f t="shared" si="108"/>
        <v>0</v>
      </c>
      <c r="J1159" s="11">
        <f t="shared" si="109"/>
        <v>0</v>
      </c>
      <c r="K1159" s="11">
        <v>6354.2</v>
      </c>
      <c r="L1159" s="10">
        <f t="shared" si="110"/>
        <v>19.80196673463151</v>
      </c>
      <c r="M1159">
        <f t="shared" si="111"/>
        <v>24425</v>
      </c>
      <c r="N1159">
        <f t="shared" si="112"/>
        <v>0</v>
      </c>
      <c r="O1159">
        <f t="shared" si="113"/>
        <v>0</v>
      </c>
    </row>
    <row r="1160" spans="1:15">
      <c r="A1160" s="10" t="s">
        <v>68</v>
      </c>
      <c r="B1160" s="10">
        <v>3300</v>
      </c>
      <c r="C1160" s="60">
        <v>5.7774569759999999</v>
      </c>
      <c r="D1160" s="11">
        <v>0.4</v>
      </c>
      <c r="E1160" s="11">
        <v>48.29</v>
      </c>
      <c r="F1160" s="11">
        <v>1.2</v>
      </c>
      <c r="G1160" s="11">
        <v>6.4000000000000001E-2</v>
      </c>
      <c r="H1160" s="10">
        <v>1</v>
      </c>
      <c r="I1160" s="11">
        <f t="shared" si="108"/>
        <v>1.2</v>
      </c>
      <c r="J1160" s="11">
        <f t="shared" si="109"/>
        <v>6.4000000000000001E-2</v>
      </c>
      <c r="K1160" s="11">
        <v>9125.2999999999993</v>
      </c>
      <c r="L1160" s="10">
        <f t="shared" si="110"/>
        <v>9.2997799123680007</v>
      </c>
      <c r="M1160">
        <f t="shared" si="111"/>
        <v>11471</v>
      </c>
      <c r="N1160">
        <f t="shared" si="112"/>
        <v>30</v>
      </c>
      <c r="O1160">
        <f t="shared" si="113"/>
        <v>1.6</v>
      </c>
    </row>
    <row r="1161" spans="1:15">
      <c r="A1161" s="10" t="s">
        <v>68</v>
      </c>
      <c r="B1161" s="10">
        <v>6410</v>
      </c>
      <c r="C1161" s="60">
        <v>2.729315E-3</v>
      </c>
      <c r="D1161" s="11">
        <v>0.30299999999999999</v>
      </c>
      <c r="E1161" s="11">
        <v>48.29</v>
      </c>
      <c r="F1161" s="11">
        <v>0</v>
      </c>
      <c r="G1161" s="11">
        <v>0</v>
      </c>
      <c r="H1161" s="10">
        <v>1</v>
      </c>
      <c r="I1161" s="11">
        <f t="shared" si="108"/>
        <v>0</v>
      </c>
      <c r="J1161" s="11">
        <f t="shared" si="109"/>
        <v>0</v>
      </c>
      <c r="K1161" s="11">
        <v>204.3</v>
      </c>
      <c r="L1161" s="10">
        <f t="shared" si="110"/>
        <v>3.3279151890874999E-3</v>
      </c>
      <c r="M1161">
        <f t="shared" si="111"/>
        <v>4</v>
      </c>
      <c r="N1161">
        <f t="shared" si="112"/>
        <v>0</v>
      </c>
      <c r="O1161">
        <f t="shared" si="113"/>
        <v>0</v>
      </c>
    </row>
    <row r="1162" spans="1:15">
      <c r="A1162" s="10" t="s">
        <v>68</v>
      </c>
      <c r="B1162" s="10">
        <v>3200</v>
      </c>
      <c r="C1162" s="60">
        <v>23.021087888</v>
      </c>
      <c r="D1162" s="11">
        <v>0.28699999999999998</v>
      </c>
      <c r="E1162" s="11">
        <v>48.29</v>
      </c>
      <c r="F1162" s="11">
        <v>1.2</v>
      </c>
      <c r="G1162" s="11">
        <v>6.4000000000000001E-2</v>
      </c>
      <c r="H1162" s="10">
        <v>1</v>
      </c>
      <c r="I1162" s="11">
        <f t="shared" si="108"/>
        <v>1.2</v>
      </c>
      <c r="J1162" s="11">
        <f t="shared" si="109"/>
        <v>6.4000000000000001E-2</v>
      </c>
      <c r="K1162" s="11">
        <v>32214.400000000001</v>
      </c>
      <c r="L1162" s="10">
        <f t="shared" si="110"/>
        <v>26.587879324167186</v>
      </c>
      <c r="M1162">
        <f t="shared" si="111"/>
        <v>32796</v>
      </c>
      <c r="N1162">
        <f t="shared" si="112"/>
        <v>87</v>
      </c>
      <c r="O1162">
        <f t="shared" si="113"/>
        <v>4.5999999999999996</v>
      </c>
    </row>
    <row r="1163" spans="1:15">
      <c r="A1163" s="10" t="s">
        <v>68</v>
      </c>
      <c r="B1163" s="10">
        <v>6170</v>
      </c>
      <c r="C1163" s="60">
        <v>14.386698860999999</v>
      </c>
      <c r="D1163" s="11">
        <v>0.30299999999999999</v>
      </c>
      <c r="E1163" s="11">
        <v>48.29</v>
      </c>
      <c r="F1163" s="11">
        <v>0</v>
      </c>
      <c r="G1163" s="11">
        <v>0</v>
      </c>
      <c r="H1163" s="10">
        <v>1</v>
      </c>
      <c r="I1163" s="11">
        <f t="shared" si="108"/>
        <v>0</v>
      </c>
      <c r="J1163" s="11">
        <f t="shared" si="109"/>
        <v>0</v>
      </c>
      <c r="K1163" s="11">
        <v>5629</v>
      </c>
      <c r="L1163" s="10">
        <f t="shared" si="110"/>
        <v>17.542025621941672</v>
      </c>
      <c r="M1163">
        <f t="shared" si="111"/>
        <v>21638</v>
      </c>
      <c r="N1163">
        <f t="shared" si="112"/>
        <v>0</v>
      </c>
      <c r="O1163">
        <f t="shared" si="113"/>
        <v>0</v>
      </c>
    </row>
    <row r="1164" spans="1:15">
      <c r="A1164" s="10" t="s">
        <v>68</v>
      </c>
      <c r="B1164" s="10">
        <v>1820</v>
      </c>
      <c r="C1164" s="60">
        <v>0.92643154999999999</v>
      </c>
      <c r="D1164" s="11">
        <v>0.24</v>
      </c>
      <c r="E1164" s="11">
        <v>48.29</v>
      </c>
      <c r="F1164" s="11">
        <v>1.78</v>
      </c>
      <c r="G1164" s="11">
        <v>0.38</v>
      </c>
      <c r="H1164" s="10">
        <v>1</v>
      </c>
      <c r="I1164" s="11">
        <f t="shared" si="108"/>
        <v>1.78</v>
      </c>
      <c r="J1164" s="11">
        <f t="shared" si="109"/>
        <v>0.38</v>
      </c>
      <c r="K1164" s="11">
        <v>287.10000000000002</v>
      </c>
      <c r="L1164" s="10">
        <f t="shared" si="110"/>
        <v>0.8947475909899999</v>
      </c>
      <c r="M1164">
        <f t="shared" si="111"/>
        <v>1104</v>
      </c>
      <c r="N1164">
        <f t="shared" si="112"/>
        <v>4</v>
      </c>
      <c r="O1164">
        <f t="shared" si="113"/>
        <v>0.9</v>
      </c>
    </row>
    <row r="1165" spans="1:15">
      <c r="A1165" s="10" t="s">
        <v>68</v>
      </c>
      <c r="B1165" s="10">
        <v>3200</v>
      </c>
      <c r="C1165" s="60">
        <v>1.6605108E-2</v>
      </c>
      <c r="D1165" s="11">
        <v>0.4</v>
      </c>
      <c r="E1165" s="11">
        <v>48.29</v>
      </c>
      <c r="F1165" s="11">
        <v>1.2</v>
      </c>
      <c r="G1165" s="11">
        <v>6.4000000000000001E-2</v>
      </c>
      <c r="H1165" s="10">
        <v>1</v>
      </c>
      <c r="I1165" s="11">
        <f t="shared" si="108"/>
        <v>1.2</v>
      </c>
      <c r="J1165" s="11">
        <f t="shared" si="109"/>
        <v>6.4000000000000001E-2</v>
      </c>
      <c r="K1165" s="11">
        <v>32.4</v>
      </c>
      <c r="L1165" s="10">
        <f t="shared" si="110"/>
        <v>2.6728688844000006E-2</v>
      </c>
      <c r="M1165">
        <f t="shared" si="111"/>
        <v>33</v>
      </c>
      <c r="N1165">
        <f t="shared" si="112"/>
        <v>0</v>
      </c>
      <c r="O1165">
        <f t="shared" si="113"/>
        <v>0</v>
      </c>
    </row>
    <row r="1166" spans="1:15">
      <c r="A1166" s="10" t="s">
        <v>68</v>
      </c>
      <c r="B1166" s="10">
        <v>3200</v>
      </c>
      <c r="C1166" s="60">
        <v>8.0974959710000007</v>
      </c>
      <c r="D1166" s="11">
        <v>0.4</v>
      </c>
      <c r="E1166" s="11">
        <v>48.29</v>
      </c>
      <c r="F1166" s="11">
        <v>1.2</v>
      </c>
      <c r="G1166" s="11">
        <v>6.4000000000000001E-2</v>
      </c>
      <c r="H1166" s="10">
        <v>1</v>
      </c>
      <c r="I1166" s="11">
        <f t="shared" si="108"/>
        <v>1.2</v>
      </c>
      <c r="J1166" s="11">
        <f t="shared" si="109"/>
        <v>6.4000000000000001E-2</v>
      </c>
      <c r="K1166" s="11">
        <v>12789.6</v>
      </c>
      <c r="L1166" s="10">
        <f t="shared" si="110"/>
        <v>13.034269347986337</v>
      </c>
      <c r="M1166">
        <f t="shared" si="111"/>
        <v>16078</v>
      </c>
      <c r="N1166">
        <f t="shared" si="112"/>
        <v>43</v>
      </c>
      <c r="O1166">
        <f t="shared" si="113"/>
        <v>2.2999999999999998</v>
      </c>
    </row>
    <row r="1167" spans="1:15">
      <c r="A1167" s="10" t="s">
        <v>68</v>
      </c>
      <c r="B1167" s="10">
        <v>4340</v>
      </c>
      <c r="C1167" s="60">
        <v>0.103542068</v>
      </c>
      <c r="D1167" s="11">
        <v>0.41299999999999998</v>
      </c>
      <c r="E1167" s="11">
        <v>48.29</v>
      </c>
      <c r="F1167" s="11">
        <v>0.7</v>
      </c>
      <c r="G1167" s="11">
        <v>0.09</v>
      </c>
      <c r="H1167" s="10">
        <v>1</v>
      </c>
      <c r="I1167" s="11">
        <f t="shared" si="108"/>
        <v>0.7</v>
      </c>
      <c r="J1167" s="11">
        <f t="shared" si="109"/>
        <v>0.09</v>
      </c>
      <c r="K1167" s="11">
        <v>168.9</v>
      </c>
      <c r="L1167" s="10">
        <f t="shared" si="110"/>
        <v>0.17208493245969667</v>
      </c>
      <c r="M1167">
        <f t="shared" si="111"/>
        <v>212</v>
      </c>
      <c r="N1167">
        <f t="shared" si="112"/>
        <v>0</v>
      </c>
      <c r="O1167">
        <f t="shared" si="113"/>
        <v>0</v>
      </c>
    </row>
    <row r="1168" spans="1:15">
      <c r="A1168" s="10" t="s">
        <v>68</v>
      </c>
      <c r="B1168" s="10">
        <v>6210</v>
      </c>
      <c r="C1168" s="60">
        <v>1.6382872959999999</v>
      </c>
      <c r="D1168" s="11">
        <v>0.30299999999999999</v>
      </c>
      <c r="E1168" s="11">
        <v>48.29</v>
      </c>
      <c r="F1168" s="11">
        <v>0</v>
      </c>
      <c r="G1168" s="11">
        <v>0</v>
      </c>
      <c r="H1168" s="10">
        <v>1</v>
      </c>
      <c r="I1168" s="11">
        <f t="shared" si="108"/>
        <v>0</v>
      </c>
      <c r="J1168" s="11">
        <f t="shared" si="109"/>
        <v>0</v>
      </c>
      <c r="K1168" s="11">
        <v>641</v>
      </c>
      <c r="L1168" s="10">
        <f t="shared" si="110"/>
        <v>1.9976005614769596</v>
      </c>
      <c r="M1168">
        <f t="shared" si="111"/>
        <v>2464</v>
      </c>
      <c r="N1168">
        <f t="shared" si="112"/>
        <v>0</v>
      </c>
      <c r="O1168">
        <f t="shared" si="113"/>
        <v>0</v>
      </c>
    </row>
    <row r="1169" spans="1:15">
      <c r="A1169" s="10" t="s">
        <v>68</v>
      </c>
      <c r="B1169" s="10">
        <v>3100</v>
      </c>
      <c r="C1169" s="60">
        <v>0.20912607699999999</v>
      </c>
      <c r="D1169" s="11">
        <v>0.41099999999999998</v>
      </c>
      <c r="E1169" s="11">
        <v>48.29</v>
      </c>
      <c r="F1169" s="11">
        <v>1.2</v>
      </c>
      <c r="G1169" s="11">
        <v>6.4000000000000001E-2</v>
      </c>
      <c r="H1169" s="10">
        <v>1</v>
      </c>
      <c r="I1169" s="11">
        <f t="shared" si="108"/>
        <v>1.2</v>
      </c>
      <c r="J1169" s="11">
        <f t="shared" si="109"/>
        <v>6.4000000000000001E-2</v>
      </c>
      <c r="K1169" s="11">
        <v>111</v>
      </c>
      <c r="L1169" s="10">
        <f t="shared" si="110"/>
        <v>0.34588041534780239</v>
      </c>
      <c r="M1169">
        <f t="shared" si="111"/>
        <v>427</v>
      </c>
      <c r="N1169">
        <f t="shared" si="112"/>
        <v>1</v>
      </c>
      <c r="O1169">
        <f t="shared" si="113"/>
        <v>0.1</v>
      </c>
    </row>
    <row r="1170" spans="1:15">
      <c r="A1170" s="10" t="s">
        <v>68</v>
      </c>
      <c r="B1170" s="10">
        <v>1820</v>
      </c>
      <c r="C1170" s="60">
        <v>0.71490558500000001</v>
      </c>
      <c r="D1170" s="11">
        <v>0.24</v>
      </c>
      <c r="E1170" s="11">
        <v>48.29</v>
      </c>
      <c r="F1170" s="11">
        <v>1.78</v>
      </c>
      <c r="G1170" s="11">
        <v>0.38</v>
      </c>
      <c r="H1170" s="10">
        <v>1</v>
      </c>
      <c r="I1170" s="11">
        <f t="shared" si="108"/>
        <v>1.78</v>
      </c>
      <c r="J1170" s="11">
        <f t="shared" si="109"/>
        <v>0.38</v>
      </c>
      <c r="K1170" s="11">
        <v>221.6</v>
      </c>
      <c r="L1170" s="10">
        <f t="shared" si="110"/>
        <v>0.69045581399300004</v>
      </c>
      <c r="M1170">
        <f t="shared" si="111"/>
        <v>852</v>
      </c>
      <c r="N1170">
        <f t="shared" si="112"/>
        <v>3</v>
      </c>
      <c r="O1170">
        <f t="shared" si="113"/>
        <v>0.7</v>
      </c>
    </row>
    <row r="1171" spans="1:15">
      <c r="A1171" s="10" t="s">
        <v>68</v>
      </c>
      <c r="B1171" s="10">
        <v>3200</v>
      </c>
      <c r="C1171" s="60">
        <v>6.9694800000000001E-2</v>
      </c>
      <c r="D1171" s="11">
        <v>0.4</v>
      </c>
      <c r="E1171" s="11">
        <v>48.29</v>
      </c>
      <c r="F1171" s="11">
        <v>1.2</v>
      </c>
      <c r="G1171" s="11">
        <v>6.4000000000000001E-2</v>
      </c>
      <c r="H1171" s="10">
        <v>1</v>
      </c>
      <c r="I1171" s="11">
        <f t="shared" si="108"/>
        <v>1.2</v>
      </c>
      <c r="J1171" s="11">
        <f t="shared" si="109"/>
        <v>6.4000000000000001E-2</v>
      </c>
      <c r="K1171" s="11">
        <v>135.9</v>
      </c>
      <c r="L1171" s="10">
        <f t="shared" si="110"/>
        <v>0.11218539640000001</v>
      </c>
      <c r="M1171">
        <f t="shared" si="111"/>
        <v>138</v>
      </c>
      <c r="N1171">
        <f t="shared" si="112"/>
        <v>0</v>
      </c>
      <c r="O1171">
        <f t="shared" si="113"/>
        <v>0</v>
      </c>
    </row>
    <row r="1172" spans="1:15">
      <c r="A1172" s="10" t="s">
        <v>68</v>
      </c>
      <c r="B1172" s="10">
        <v>3200</v>
      </c>
      <c r="C1172" s="60">
        <v>0.27780010100000002</v>
      </c>
      <c r="D1172" s="11">
        <v>0.4</v>
      </c>
      <c r="E1172" s="11">
        <v>48.29</v>
      </c>
      <c r="F1172" s="11">
        <v>1.2</v>
      </c>
      <c r="G1172" s="11">
        <v>6.4000000000000001E-2</v>
      </c>
      <c r="H1172" s="10">
        <v>1</v>
      </c>
      <c r="I1172" s="11">
        <f t="shared" si="108"/>
        <v>1.2</v>
      </c>
      <c r="J1172" s="11">
        <f t="shared" si="109"/>
        <v>6.4000000000000001E-2</v>
      </c>
      <c r="K1172" s="11">
        <v>359.4</v>
      </c>
      <c r="L1172" s="10">
        <f t="shared" si="110"/>
        <v>0.44716556257633339</v>
      </c>
      <c r="M1172">
        <f t="shared" si="111"/>
        <v>552</v>
      </c>
      <c r="N1172">
        <f t="shared" si="112"/>
        <v>1</v>
      </c>
      <c r="O1172">
        <f t="shared" si="113"/>
        <v>0.1</v>
      </c>
    </row>
    <row r="1173" spans="1:15">
      <c r="A1173" s="10" t="s">
        <v>68</v>
      </c>
      <c r="B1173" s="10">
        <v>6460</v>
      </c>
      <c r="C1173" s="60">
        <v>0.36120075800000001</v>
      </c>
      <c r="D1173" s="11">
        <v>0.30299999999999999</v>
      </c>
      <c r="E1173" s="11">
        <v>48.29</v>
      </c>
      <c r="F1173" s="11">
        <v>0</v>
      </c>
      <c r="G1173" s="11">
        <v>0</v>
      </c>
      <c r="H1173" s="10">
        <v>1</v>
      </c>
      <c r="I1173" s="11">
        <f t="shared" si="108"/>
        <v>0</v>
      </c>
      <c r="J1173" s="11">
        <f t="shared" si="109"/>
        <v>0</v>
      </c>
      <c r="K1173" s="11">
        <v>432.2</v>
      </c>
      <c r="L1173" s="10">
        <f t="shared" si="110"/>
        <v>0.44042021124645497</v>
      </c>
      <c r="M1173">
        <f t="shared" si="111"/>
        <v>543</v>
      </c>
      <c r="N1173">
        <f t="shared" si="112"/>
        <v>0</v>
      </c>
      <c r="O1173">
        <f t="shared" si="113"/>
        <v>0</v>
      </c>
    </row>
    <row r="1174" spans="1:15">
      <c r="A1174" s="10" t="s">
        <v>68</v>
      </c>
      <c r="B1174" s="10">
        <v>6410</v>
      </c>
      <c r="C1174" s="60">
        <v>5.8460043000000003E-2</v>
      </c>
      <c r="D1174" s="11">
        <v>0.30299999999999999</v>
      </c>
      <c r="E1174" s="11">
        <v>48.29</v>
      </c>
      <c r="F1174" s="11">
        <v>0</v>
      </c>
      <c r="G1174" s="11">
        <v>0</v>
      </c>
      <c r="H1174" s="10">
        <v>1</v>
      </c>
      <c r="I1174" s="11">
        <f t="shared" si="108"/>
        <v>0</v>
      </c>
      <c r="J1174" s="11">
        <f t="shared" si="109"/>
        <v>0</v>
      </c>
      <c r="K1174" s="11">
        <v>86.4</v>
      </c>
      <c r="L1174" s="10">
        <f t="shared" si="110"/>
        <v>7.12816457808675E-2</v>
      </c>
      <c r="M1174">
        <f t="shared" si="111"/>
        <v>88</v>
      </c>
      <c r="N1174">
        <f t="shared" si="112"/>
        <v>0</v>
      </c>
      <c r="O1174">
        <f t="shared" si="113"/>
        <v>0</v>
      </c>
    </row>
    <row r="1175" spans="1:15">
      <c r="A1175" s="10" t="s">
        <v>68</v>
      </c>
      <c r="B1175" s="10">
        <v>6210</v>
      </c>
      <c r="C1175" s="60">
        <v>3.2041229999999997E-2</v>
      </c>
      <c r="D1175" s="11">
        <v>0.30299999999999999</v>
      </c>
      <c r="E1175" s="11">
        <v>48.29</v>
      </c>
      <c r="F1175" s="11">
        <v>0</v>
      </c>
      <c r="G1175" s="11">
        <v>0</v>
      </c>
      <c r="H1175" s="10">
        <v>1</v>
      </c>
      <c r="I1175" s="11">
        <f t="shared" si="108"/>
        <v>0</v>
      </c>
      <c r="J1175" s="11">
        <f t="shared" si="109"/>
        <v>0</v>
      </c>
      <c r="K1175" s="11">
        <v>12.5</v>
      </c>
      <c r="L1175" s="10">
        <f t="shared" si="110"/>
        <v>3.9068592666674992E-2</v>
      </c>
      <c r="M1175">
        <f t="shared" si="111"/>
        <v>48</v>
      </c>
      <c r="N1175">
        <f t="shared" si="112"/>
        <v>0</v>
      </c>
      <c r="O1175">
        <f t="shared" si="113"/>
        <v>0</v>
      </c>
    </row>
    <row r="1176" spans="1:15">
      <c r="A1176" s="10" t="s">
        <v>68</v>
      </c>
      <c r="B1176" s="10">
        <v>1300</v>
      </c>
      <c r="C1176" s="60">
        <v>8.2021805420000007</v>
      </c>
      <c r="D1176" s="11">
        <v>0.66200000000000003</v>
      </c>
      <c r="E1176" s="11">
        <v>48.29</v>
      </c>
      <c r="F1176" s="11">
        <v>2.1</v>
      </c>
      <c r="G1176" s="11">
        <v>0.51600000000000001</v>
      </c>
      <c r="H1176" s="10">
        <v>1</v>
      </c>
      <c r="I1176" s="11">
        <f t="shared" si="108"/>
        <v>2.1</v>
      </c>
      <c r="J1176" s="11">
        <f t="shared" si="109"/>
        <v>0.51600000000000001</v>
      </c>
      <c r="K1176" s="11">
        <v>7011.5</v>
      </c>
      <c r="L1176" s="10">
        <f t="shared" si="110"/>
        <v>21.850595293587102</v>
      </c>
      <c r="M1176">
        <f t="shared" si="111"/>
        <v>26952</v>
      </c>
      <c r="N1176">
        <f t="shared" si="112"/>
        <v>125</v>
      </c>
      <c r="O1176">
        <f t="shared" si="113"/>
        <v>30.7</v>
      </c>
    </row>
    <row r="1177" spans="1:15">
      <c r="A1177" s="10" t="s">
        <v>68</v>
      </c>
      <c r="B1177" s="10">
        <v>6460</v>
      </c>
      <c r="C1177" s="60">
        <v>1.0171703350000001</v>
      </c>
      <c r="D1177" s="11">
        <v>0.30299999999999999</v>
      </c>
      <c r="E1177" s="11">
        <v>48.29</v>
      </c>
      <c r="F1177" s="11">
        <v>0</v>
      </c>
      <c r="G1177" s="11">
        <v>0</v>
      </c>
      <c r="H1177" s="10">
        <v>1</v>
      </c>
      <c r="I1177" s="11">
        <f t="shared" si="108"/>
        <v>0</v>
      </c>
      <c r="J1177" s="11">
        <f t="shared" si="109"/>
        <v>0</v>
      </c>
      <c r="K1177" s="11">
        <v>1217</v>
      </c>
      <c r="L1177" s="10">
        <f t="shared" si="110"/>
        <v>1.2402586757980376</v>
      </c>
      <c r="M1177">
        <f t="shared" si="111"/>
        <v>1530</v>
      </c>
      <c r="N1177">
        <f t="shared" si="112"/>
        <v>0</v>
      </c>
      <c r="O1177">
        <f t="shared" si="113"/>
        <v>0</v>
      </c>
    </row>
    <row r="1178" spans="1:15">
      <c r="A1178" s="10" t="s">
        <v>68</v>
      </c>
      <c r="B1178" s="10">
        <v>3300</v>
      </c>
      <c r="C1178" s="60">
        <v>0.69116009</v>
      </c>
      <c r="D1178" s="11">
        <v>0.4</v>
      </c>
      <c r="E1178" s="11">
        <v>48.29</v>
      </c>
      <c r="F1178" s="11">
        <v>1.2</v>
      </c>
      <c r="G1178" s="11">
        <v>6.4000000000000001E-2</v>
      </c>
      <c r="H1178" s="10">
        <v>1</v>
      </c>
      <c r="I1178" s="11">
        <f t="shared" si="108"/>
        <v>1.2</v>
      </c>
      <c r="J1178" s="11">
        <f t="shared" si="109"/>
        <v>6.4000000000000001E-2</v>
      </c>
      <c r="K1178" s="11">
        <v>1091.7</v>
      </c>
      <c r="L1178" s="10">
        <f t="shared" si="110"/>
        <v>1.1125373582033335</v>
      </c>
      <c r="M1178">
        <f t="shared" si="111"/>
        <v>1372</v>
      </c>
      <c r="N1178">
        <f t="shared" si="112"/>
        <v>4</v>
      </c>
      <c r="O1178">
        <f t="shared" si="113"/>
        <v>0.2</v>
      </c>
    </row>
    <row r="1179" spans="1:15">
      <c r="A1179" s="10" t="s">
        <v>68</v>
      </c>
      <c r="B1179" s="10">
        <v>6430</v>
      </c>
      <c r="C1179" s="60">
        <v>4.5546349E-2</v>
      </c>
      <c r="D1179" s="11">
        <v>0.30299999999999999</v>
      </c>
      <c r="E1179" s="11">
        <v>48.29</v>
      </c>
      <c r="F1179" s="11">
        <v>0</v>
      </c>
      <c r="G1179" s="11">
        <v>0</v>
      </c>
      <c r="H1179" s="10">
        <v>1</v>
      </c>
      <c r="I1179" s="11">
        <f t="shared" si="108"/>
        <v>0</v>
      </c>
      <c r="J1179" s="11">
        <f t="shared" si="109"/>
        <v>0</v>
      </c>
      <c r="K1179" s="11">
        <v>54.5</v>
      </c>
      <c r="L1179" s="10">
        <f t="shared" si="110"/>
        <v>5.5535688128552495E-2</v>
      </c>
      <c r="M1179">
        <f t="shared" si="111"/>
        <v>69</v>
      </c>
      <c r="N1179">
        <f t="shared" si="112"/>
        <v>0</v>
      </c>
      <c r="O1179">
        <f t="shared" si="113"/>
        <v>0</v>
      </c>
    </row>
    <row r="1180" spans="1:15">
      <c r="A1180" s="10" t="s">
        <v>68</v>
      </c>
      <c r="B1180" s="10">
        <v>6210</v>
      </c>
      <c r="C1180" s="60">
        <v>0.66437022400000001</v>
      </c>
      <c r="D1180" s="11">
        <v>0.30299999999999999</v>
      </c>
      <c r="E1180" s="11">
        <v>48.29</v>
      </c>
      <c r="F1180" s="11">
        <v>0</v>
      </c>
      <c r="G1180" s="11">
        <v>0</v>
      </c>
      <c r="H1180" s="10">
        <v>1</v>
      </c>
      <c r="I1180" s="11">
        <f t="shared" si="108"/>
        <v>0</v>
      </c>
      <c r="J1180" s="11">
        <f t="shared" si="109"/>
        <v>0</v>
      </c>
      <c r="K1180" s="11">
        <v>259.89999999999998</v>
      </c>
      <c r="L1180" s="10">
        <f t="shared" si="110"/>
        <v>0.81008156245323992</v>
      </c>
      <c r="M1180">
        <f t="shared" si="111"/>
        <v>999</v>
      </c>
      <c r="N1180">
        <f t="shared" si="112"/>
        <v>0</v>
      </c>
      <c r="O1180">
        <f t="shared" si="113"/>
        <v>0</v>
      </c>
    </row>
    <row r="1181" spans="1:15">
      <c r="A1181" s="10" t="s">
        <v>68</v>
      </c>
      <c r="B1181" s="10">
        <v>6460</v>
      </c>
      <c r="C1181" s="60">
        <v>0.44105175099999999</v>
      </c>
      <c r="D1181" s="11">
        <v>0.30299999999999999</v>
      </c>
      <c r="E1181" s="11">
        <v>48.29</v>
      </c>
      <c r="F1181" s="11">
        <v>0</v>
      </c>
      <c r="G1181" s="11">
        <v>0</v>
      </c>
      <c r="H1181" s="10">
        <v>1</v>
      </c>
      <c r="I1181" s="11">
        <f t="shared" si="108"/>
        <v>0</v>
      </c>
      <c r="J1181" s="11">
        <f t="shared" si="109"/>
        <v>0</v>
      </c>
      <c r="K1181" s="11">
        <v>527.70000000000005</v>
      </c>
      <c r="L1181" s="10">
        <f t="shared" si="110"/>
        <v>0.53778432365869744</v>
      </c>
      <c r="M1181">
        <f t="shared" si="111"/>
        <v>663</v>
      </c>
      <c r="N1181">
        <f t="shared" si="112"/>
        <v>0</v>
      </c>
      <c r="O1181">
        <f t="shared" si="113"/>
        <v>0</v>
      </c>
    </row>
    <row r="1182" spans="1:15">
      <c r="A1182" s="10" t="s">
        <v>68</v>
      </c>
      <c r="B1182" s="10">
        <v>3200</v>
      </c>
      <c r="C1182" s="60">
        <v>43.376982980999998</v>
      </c>
      <c r="D1182" s="11">
        <v>0.4</v>
      </c>
      <c r="E1182" s="11">
        <v>48.29</v>
      </c>
      <c r="F1182" s="11">
        <v>1.2</v>
      </c>
      <c r="G1182" s="11">
        <v>6.4000000000000001E-2</v>
      </c>
      <c r="H1182" s="10">
        <v>1</v>
      </c>
      <c r="I1182" s="11">
        <f t="shared" si="108"/>
        <v>1.2</v>
      </c>
      <c r="J1182" s="11">
        <f t="shared" si="109"/>
        <v>6.4000000000000001E-2</v>
      </c>
      <c r="K1182" s="11">
        <v>68511.899999999994</v>
      </c>
      <c r="L1182" s="10">
        <f t="shared" si="110"/>
        <v>69.822483605083008</v>
      </c>
      <c r="M1182">
        <f t="shared" si="111"/>
        <v>86125</v>
      </c>
      <c r="N1182">
        <f t="shared" si="112"/>
        <v>228</v>
      </c>
      <c r="O1182">
        <f t="shared" si="113"/>
        <v>12.2</v>
      </c>
    </row>
    <row r="1183" spans="1:15">
      <c r="A1183" s="10" t="s">
        <v>68</v>
      </c>
      <c r="B1183" s="10">
        <v>5300</v>
      </c>
      <c r="C1183" s="60">
        <v>1.10120347</v>
      </c>
      <c r="D1183" s="11">
        <v>0.5</v>
      </c>
      <c r="E1183" s="11">
        <v>48.29</v>
      </c>
      <c r="F1183" s="11">
        <v>0.6</v>
      </c>
      <c r="G1183" s="11">
        <v>0.13500000000000001</v>
      </c>
      <c r="H1183" s="10">
        <v>1</v>
      </c>
      <c r="I1183" s="11">
        <f t="shared" si="108"/>
        <v>0.6</v>
      </c>
      <c r="J1183" s="11">
        <f t="shared" si="109"/>
        <v>0.13500000000000001</v>
      </c>
      <c r="K1183" s="11">
        <v>711</v>
      </c>
      <c r="L1183" s="10">
        <f t="shared" si="110"/>
        <v>2.215713148595833</v>
      </c>
      <c r="M1183">
        <f t="shared" si="111"/>
        <v>2733</v>
      </c>
      <c r="N1183">
        <f t="shared" si="112"/>
        <v>4</v>
      </c>
      <c r="O1183">
        <f t="shared" si="113"/>
        <v>0.8</v>
      </c>
    </row>
    <row r="1184" spans="1:15">
      <c r="A1184" s="10" t="s">
        <v>68</v>
      </c>
      <c r="B1184" s="10">
        <v>5300</v>
      </c>
      <c r="C1184" s="60">
        <v>0.83273772499999998</v>
      </c>
      <c r="D1184" s="11">
        <v>0.5</v>
      </c>
      <c r="E1184" s="11">
        <v>48.29</v>
      </c>
      <c r="F1184" s="11">
        <v>0.6</v>
      </c>
      <c r="G1184" s="11">
        <v>0.13500000000000001</v>
      </c>
      <c r="H1184" s="10">
        <v>1</v>
      </c>
      <c r="I1184" s="11">
        <f t="shared" si="108"/>
        <v>0.6</v>
      </c>
      <c r="J1184" s="11">
        <f t="shared" si="109"/>
        <v>0.13500000000000001</v>
      </c>
      <c r="K1184" s="11">
        <v>537.70000000000005</v>
      </c>
      <c r="L1184" s="10">
        <f t="shared" si="110"/>
        <v>1.6755376975104166</v>
      </c>
      <c r="M1184">
        <f t="shared" si="111"/>
        <v>2067</v>
      </c>
      <c r="N1184">
        <f t="shared" si="112"/>
        <v>3</v>
      </c>
      <c r="O1184">
        <f t="shared" si="113"/>
        <v>0.6</v>
      </c>
    </row>
    <row r="1185" spans="1:15">
      <c r="A1185" s="10" t="s">
        <v>68</v>
      </c>
      <c r="B1185" s="10">
        <v>5300</v>
      </c>
      <c r="C1185" s="60">
        <v>1.123518362</v>
      </c>
      <c r="D1185" s="11">
        <v>0.5</v>
      </c>
      <c r="E1185" s="11">
        <v>48.29</v>
      </c>
      <c r="F1185" s="11">
        <v>0.6</v>
      </c>
      <c r="G1185" s="11">
        <v>0.13500000000000001</v>
      </c>
      <c r="H1185" s="10">
        <v>1</v>
      </c>
      <c r="I1185" s="11">
        <f t="shared" si="108"/>
        <v>0.6</v>
      </c>
      <c r="J1185" s="11">
        <f t="shared" si="109"/>
        <v>0.13500000000000001</v>
      </c>
      <c r="K1185" s="11">
        <v>725.4</v>
      </c>
      <c r="L1185" s="10">
        <f t="shared" si="110"/>
        <v>2.2606125708741667</v>
      </c>
      <c r="M1185">
        <f t="shared" si="111"/>
        <v>2788</v>
      </c>
      <c r="N1185">
        <f t="shared" si="112"/>
        <v>4</v>
      </c>
      <c r="O1185">
        <f t="shared" si="113"/>
        <v>0.8</v>
      </c>
    </row>
    <row r="1186" spans="1:15">
      <c r="A1186" s="10" t="s">
        <v>68</v>
      </c>
      <c r="B1186" s="10">
        <v>5300</v>
      </c>
      <c r="C1186" s="60">
        <v>9.6549355000000003E-2</v>
      </c>
      <c r="D1186" s="11">
        <v>0.5</v>
      </c>
      <c r="E1186" s="11">
        <v>48.29</v>
      </c>
      <c r="F1186" s="11">
        <v>0.6</v>
      </c>
      <c r="G1186" s="11">
        <v>0.13500000000000001</v>
      </c>
      <c r="H1186" s="10">
        <v>1</v>
      </c>
      <c r="I1186" s="11">
        <f t="shared" si="108"/>
        <v>0.6</v>
      </c>
      <c r="J1186" s="11">
        <f t="shared" si="109"/>
        <v>0.13500000000000001</v>
      </c>
      <c r="K1186" s="11">
        <v>62.3</v>
      </c>
      <c r="L1186" s="10">
        <f t="shared" si="110"/>
        <v>0.19426534803958331</v>
      </c>
      <c r="M1186">
        <f t="shared" si="111"/>
        <v>240</v>
      </c>
      <c r="N1186">
        <f t="shared" si="112"/>
        <v>0</v>
      </c>
      <c r="O1186">
        <f t="shared" si="113"/>
        <v>0.1</v>
      </c>
    </row>
    <row r="1187" spans="1:15">
      <c r="A1187" s="10" t="s">
        <v>68</v>
      </c>
      <c r="B1187" s="10">
        <v>1300</v>
      </c>
      <c r="C1187" s="60">
        <v>75.553803217999999</v>
      </c>
      <c r="D1187" s="11">
        <v>0.69199999999999995</v>
      </c>
      <c r="E1187" s="11">
        <v>48.29</v>
      </c>
      <c r="F1187" s="11">
        <v>2.1</v>
      </c>
      <c r="G1187" s="11">
        <v>0.51600000000000001</v>
      </c>
      <c r="H1187" s="10">
        <v>1</v>
      </c>
      <c r="I1187" s="11">
        <f t="shared" si="108"/>
        <v>2.1</v>
      </c>
      <c r="J1187" s="11">
        <f t="shared" si="109"/>
        <v>0.51600000000000001</v>
      </c>
      <c r="K1187" s="11">
        <v>72169.3</v>
      </c>
      <c r="L1187" s="10">
        <f t="shared" si="110"/>
        <v>210.39643874323966</v>
      </c>
      <c r="M1187">
        <f t="shared" si="111"/>
        <v>259520</v>
      </c>
      <c r="N1187">
        <f t="shared" si="112"/>
        <v>1202</v>
      </c>
      <c r="O1187">
        <f t="shared" si="113"/>
        <v>295.3</v>
      </c>
    </row>
    <row r="1188" spans="1:15">
      <c r="A1188" s="10" t="s">
        <v>68</v>
      </c>
      <c r="B1188" s="10">
        <v>3200</v>
      </c>
      <c r="C1188" s="60">
        <v>20.215804537</v>
      </c>
      <c r="D1188" s="11">
        <v>0.28699999999999998</v>
      </c>
      <c r="E1188" s="11">
        <v>48.29</v>
      </c>
      <c r="F1188" s="11">
        <v>1.2</v>
      </c>
      <c r="G1188" s="11">
        <v>6.4000000000000001E-2</v>
      </c>
      <c r="H1188" s="10">
        <v>1</v>
      </c>
      <c r="I1188" s="11">
        <f t="shared" si="108"/>
        <v>1.2</v>
      </c>
      <c r="J1188" s="11">
        <f t="shared" si="109"/>
        <v>6.4000000000000001E-2</v>
      </c>
      <c r="K1188" s="11">
        <v>22909.7</v>
      </c>
      <c r="L1188" s="10">
        <f t="shared" si="110"/>
        <v>23.347957059443871</v>
      </c>
      <c r="M1188">
        <f t="shared" si="111"/>
        <v>28799</v>
      </c>
      <c r="N1188">
        <f t="shared" si="112"/>
        <v>76</v>
      </c>
      <c r="O1188">
        <f t="shared" si="113"/>
        <v>4.0999999999999996</v>
      </c>
    </row>
    <row r="1189" spans="1:15">
      <c r="A1189" s="10" t="s">
        <v>68</v>
      </c>
      <c r="B1189" s="10">
        <v>3200</v>
      </c>
      <c r="C1189" s="60">
        <v>0.46421078999999998</v>
      </c>
      <c r="D1189" s="11">
        <v>0.4</v>
      </c>
      <c r="E1189" s="11">
        <v>48.29</v>
      </c>
      <c r="F1189" s="11">
        <v>1.2</v>
      </c>
      <c r="G1189" s="11">
        <v>6.4000000000000001E-2</v>
      </c>
      <c r="H1189" s="10">
        <v>1</v>
      </c>
      <c r="I1189" s="11">
        <f t="shared" si="108"/>
        <v>1.2</v>
      </c>
      <c r="J1189" s="11">
        <f t="shared" si="109"/>
        <v>6.4000000000000001E-2</v>
      </c>
      <c r="K1189" s="11">
        <v>239.8</v>
      </c>
      <c r="L1189" s="10">
        <f t="shared" si="110"/>
        <v>0.74722463497000013</v>
      </c>
      <c r="M1189">
        <f t="shared" si="111"/>
        <v>922</v>
      </c>
      <c r="N1189">
        <f t="shared" si="112"/>
        <v>2</v>
      </c>
      <c r="O1189">
        <f t="shared" si="113"/>
        <v>0.1</v>
      </c>
    </row>
    <row r="1190" spans="1:15">
      <c r="A1190" s="10" t="s">
        <v>68</v>
      </c>
      <c r="B1190" s="10">
        <v>1300</v>
      </c>
      <c r="C1190" s="60">
        <v>0.55675651599999998</v>
      </c>
      <c r="D1190" s="11">
        <v>0.63100000000000001</v>
      </c>
      <c r="E1190" s="11">
        <v>48.29</v>
      </c>
      <c r="F1190" s="11">
        <v>2.1</v>
      </c>
      <c r="G1190" s="11">
        <v>0.51600000000000001</v>
      </c>
      <c r="H1190" s="10">
        <v>1</v>
      </c>
      <c r="I1190" s="11">
        <f t="shared" si="108"/>
        <v>2.1</v>
      </c>
      <c r="J1190" s="11">
        <f t="shared" si="109"/>
        <v>0.51600000000000001</v>
      </c>
      <c r="K1190" s="11">
        <v>3985.9</v>
      </c>
      <c r="L1190" s="10">
        <f t="shared" si="110"/>
        <v>1.4137435192892367</v>
      </c>
      <c r="M1190">
        <f t="shared" si="111"/>
        <v>1744</v>
      </c>
      <c r="N1190">
        <f t="shared" si="112"/>
        <v>8</v>
      </c>
      <c r="O1190">
        <f t="shared" si="113"/>
        <v>2</v>
      </c>
    </row>
    <row r="1191" spans="1:15">
      <c r="A1191" s="10" t="s">
        <v>68</v>
      </c>
      <c r="B1191" s="10">
        <v>5300</v>
      </c>
      <c r="C1191" s="60">
        <v>0.188500586</v>
      </c>
      <c r="D1191" s="11">
        <v>0.5</v>
      </c>
      <c r="E1191" s="11">
        <v>48.29</v>
      </c>
      <c r="F1191" s="11">
        <v>0.6</v>
      </c>
      <c r="G1191" s="11">
        <v>0.13500000000000001</v>
      </c>
      <c r="H1191" s="10">
        <v>1</v>
      </c>
      <c r="I1191" s="11">
        <f t="shared" si="108"/>
        <v>0.6</v>
      </c>
      <c r="J1191" s="11">
        <f t="shared" si="109"/>
        <v>0.13500000000000001</v>
      </c>
      <c r="K1191" s="11">
        <v>121.7</v>
      </c>
      <c r="L1191" s="10">
        <f t="shared" si="110"/>
        <v>0.37927888741416665</v>
      </c>
      <c r="M1191">
        <f t="shared" si="111"/>
        <v>468</v>
      </c>
      <c r="N1191">
        <f t="shared" si="112"/>
        <v>1</v>
      </c>
      <c r="O1191">
        <f t="shared" si="113"/>
        <v>0.1</v>
      </c>
    </row>
    <row r="1192" spans="1:15">
      <c r="A1192" s="10" t="s">
        <v>68</v>
      </c>
      <c r="B1192" s="10">
        <v>1820</v>
      </c>
      <c r="C1192" s="60">
        <v>2.5152567000000001E-2</v>
      </c>
      <c r="D1192" s="11">
        <v>0.222</v>
      </c>
      <c r="E1192" s="11">
        <v>48.29</v>
      </c>
      <c r="F1192" s="11">
        <v>1.78</v>
      </c>
      <c r="G1192" s="11">
        <v>0.38</v>
      </c>
      <c r="H1192" s="10">
        <v>1</v>
      </c>
      <c r="I1192" s="11">
        <f t="shared" si="108"/>
        <v>1.78</v>
      </c>
      <c r="J1192" s="11">
        <f t="shared" si="109"/>
        <v>0.38</v>
      </c>
      <c r="K1192" s="11">
        <v>7.2</v>
      </c>
      <c r="L1192" s="10">
        <f t="shared" si="110"/>
        <v>2.2470423017955002E-2</v>
      </c>
      <c r="M1192">
        <f t="shared" si="111"/>
        <v>28</v>
      </c>
      <c r="N1192">
        <f t="shared" si="112"/>
        <v>0</v>
      </c>
      <c r="O1192">
        <f t="shared" si="113"/>
        <v>0</v>
      </c>
    </row>
    <row r="1193" spans="1:15">
      <c r="A1193" s="10" t="s">
        <v>68</v>
      </c>
      <c r="B1193" s="10">
        <v>6210</v>
      </c>
      <c r="C1193" s="60">
        <v>1.863190203</v>
      </c>
      <c r="D1193" s="11">
        <v>0.30299999999999999</v>
      </c>
      <c r="E1193" s="11">
        <v>48.29</v>
      </c>
      <c r="F1193" s="11">
        <v>0</v>
      </c>
      <c r="G1193" s="11">
        <v>0</v>
      </c>
      <c r="H1193" s="10">
        <v>1</v>
      </c>
      <c r="I1193" s="11">
        <f t="shared" si="108"/>
        <v>0</v>
      </c>
      <c r="J1193" s="11">
        <f t="shared" si="109"/>
        <v>0</v>
      </c>
      <c r="K1193" s="11">
        <v>729</v>
      </c>
      <c r="L1193" s="10">
        <f t="shared" si="110"/>
        <v>2.2718297362974673</v>
      </c>
      <c r="M1193">
        <f t="shared" si="111"/>
        <v>2802</v>
      </c>
      <c r="N1193">
        <f t="shared" si="112"/>
        <v>0</v>
      </c>
      <c r="O1193">
        <f t="shared" si="113"/>
        <v>0</v>
      </c>
    </row>
    <row r="1194" spans="1:15">
      <c r="A1194" s="10" t="s">
        <v>68</v>
      </c>
      <c r="B1194" s="10">
        <v>4110</v>
      </c>
      <c r="C1194" s="60">
        <v>22.47691309</v>
      </c>
      <c r="D1194" s="11">
        <v>0.41299999999999998</v>
      </c>
      <c r="E1194" s="11">
        <v>48.29</v>
      </c>
      <c r="F1194" s="11">
        <v>0.7</v>
      </c>
      <c r="G1194" s="11">
        <v>0.09</v>
      </c>
      <c r="H1194" s="10">
        <v>1</v>
      </c>
      <c r="I1194" s="11">
        <f t="shared" si="108"/>
        <v>0.7</v>
      </c>
      <c r="J1194" s="11">
        <f t="shared" si="109"/>
        <v>0.09</v>
      </c>
      <c r="K1194" s="11">
        <v>12659.5</v>
      </c>
      <c r="L1194" s="10">
        <f t="shared" si="110"/>
        <v>37.356198748079102</v>
      </c>
      <c r="M1194">
        <f t="shared" si="111"/>
        <v>46078</v>
      </c>
      <c r="N1194">
        <f t="shared" si="112"/>
        <v>71</v>
      </c>
      <c r="O1194">
        <f t="shared" si="113"/>
        <v>9.1</v>
      </c>
    </row>
    <row r="1195" spans="1:15">
      <c r="A1195" s="10" t="s">
        <v>68</v>
      </c>
      <c r="B1195" s="10">
        <v>3200</v>
      </c>
      <c r="C1195" s="60">
        <v>24.992205934000001</v>
      </c>
      <c r="D1195" s="11">
        <v>0.28699999999999998</v>
      </c>
      <c r="E1195" s="11">
        <v>48.29</v>
      </c>
      <c r="F1195" s="11">
        <v>1.2</v>
      </c>
      <c r="G1195" s="11">
        <v>6.4000000000000001E-2</v>
      </c>
      <c r="H1195" s="10">
        <v>1</v>
      </c>
      <c r="I1195" s="11">
        <f t="shared" si="108"/>
        <v>1.2</v>
      </c>
      <c r="J1195" s="11">
        <f t="shared" si="109"/>
        <v>6.4000000000000001E-2</v>
      </c>
      <c r="K1195" s="11">
        <v>9262.1</v>
      </c>
      <c r="L1195" s="10">
        <f t="shared" si="110"/>
        <v>28.864394187222569</v>
      </c>
      <c r="M1195">
        <f t="shared" si="111"/>
        <v>35604</v>
      </c>
      <c r="N1195">
        <f t="shared" si="112"/>
        <v>94</v>
      </c>
      <c r="O1195">
        <f t="shared" si="113"/>
        <v>5</v>
      </c>
    </row>
    <row r="1196" spans="1:15">
      <c r="A1196" s="10" t="s">
        <v>68</v>
      </c>
      <c r="B1196" s="10">
        <v>5300</v>
      </c>
      <c r="C1196" s="60">
        <v>8.1632381000000004E-2</v>
      </c>
      <c r="D1196" s="11">
        <v>0.5</v>
      </c>
      <c r="E1196" s="11">
        <v>48.29</v>
      </c>
      <c r="F1196" s="11">
        <v>0.6</v>
      </c>
      <c r="G1196" s="11">
        <v>0.13500000000000001</v>
      </c>
      <c r="H1196" s="10">
        <v>1</v>
      </c>
      <c r="I1196" s="11">
        <f t="shared" si="108"/>
        <v>0.6</v>
      </c>
      <c r="J1196" s="11">
        <f t="shared" si="109"/>
        <v>0.13500000000000001</v>
      </c>
      <c r="K1196" s="11">
        <v>52.7</v>
      </c>
      <c r="L1196" s="10">
        <f t="shared" si="110"/>
        <v>0.16425115327041667</v>
      </c>
      <c r="M1196">
        <f t="shared" si="111"/>
        <v>203</v>
      </c>
      <c r="N1196">
        <f t="shared" si="112"/>
        <v>0</v>
      </c>
      <c r="O1196">
        <f t="shared" si="113"/>
        <v>0.1</v>
      </c>
    </row>
    <row r="1197" spans="1:15">
      <c r="A1197" s="10" t="s">
        <v>68</v>
      </c>
      <c r="B1197" s="10">
        <v>6430</v>
      </c>
      <c r="C1197" s="60">
        <v>1.4046148249999999</v>
      </c>
      <c r="D1197" s="11">
        <v>0.30299999999999999</v>
      </c>
      <c r="E1197" s="11">
        <v>48.29</v>
      </c>
      <c r="F1197" s="11">
        <v>0</v>
      </c>
      <c r="G1197" s="11">
        <v>0</v>
      </c>
      <c r="H1197" s="10">
        <v>1</v>
      </c>
      <c r="I1197" s="11">
        <f t="shared" si="108"/>
        <v>0</v>
      </c>
      <c r="J1197" s="11">
        <f t="shared" si="109"/>
        <v>0</v>
      </c>
      <c r="K1197" s="11">
        <v>1680.5</v>
      </c>
      <c r="L1197" s="10">
        <f t="shared" si="110"/>
        <v>1.7126784599560623</v>
      </c>
      <c r="M1197">
        <f t="shared" si="111"/>
        <v>2113</v>
      </c>
      <c r="N1197">
        <f t="shared" si="112"/>
        <v>0</v>
      </c>
      <c r="O1197">
        <f t="shared" si="113"/>
        <v>0</v>
      </c>
    </row>
    <row r="1198" spans="1:15">
      <c r="A1198" s="10" t="s">
        <v>68</v>
      </c>
      <c r="B1198" s="10">
        <v>6460</v>
      </c>
      <c r="C1198" s="60">
        <v>0.63820006699999998</v>
      </c>
      <c r="D1198" s="11">
        <v>0.30299999999999999</v>
      </c>
      <c r="E1198" s="11">
        <v>48.29</v>
      </c>
      <c r="F1198" s="11">
        <v>0</v>
      </c>
      <c r="G1198" s="11">
        <v>0</v>
      </c>
      <c r="H1198" s="10">
        <v>1</v>
      </c>
      <c r="I1198" s="11">
        <f t="shared" si="108"/>
        <v>0</v>
      </c>
      <c r="J1198" s="11">
        <f t="shared" si="109"/>
        <v>0</v>
      </c>
      <c r="K1198" s="11">
        <v>763.6</v>
      </c>
      <c r="L1198" s="10">
        <f t="shared" si="110"/>
        <v>0.77817170119460755</v>
      </c>
      <c r="M1198">
        <f t="shared" si="111"/>
        <v>960</v>
      </c>
      <c r="N1198">
        <f t="shared" si="112"/>
        <v>0</v>
      </c>
      <c r="O1198">
        <f t="shared" si="113"/>
        <v>0</v>
      </c>
    </row>
    <row r="1199" spans="1:15">
      <c r="A1199" s="10" t="s">
        <v>68</v>
      </c>
      <c r="B1199" s="10">
        <v>3200</v>
      </c>
      <c r="C1199" s="60">
        <v>2.1175753020000001</v>
      </c>
      <c r="D1199" s="11">
        <v>0.28699999999999998</v>
      </c>
      <c r="E1199" s="11">
        <v>48.29</v>
      </c>
      <c r="F1199" s="11">
        <v>1.2</v>
      </c>
      <c r="G1199" s="11">
        <v>6.4000000000000001E-2</v>
      </c>
      <c r="H1199" s="10">
        <v>1</v>
      </c>
      <c r="I1199" s="11">
        <f t="shared" si="108"/>
        <v>1.2</v>
      </c>
      <c r="J1199" s="11">
        <f t="shared" si="109"/>
        <v>6.4000000000000001E-2</v>
      </c>
      <c r="K1199" s="11">
        <v>2963.3</v>
      </c>
      <c r="L1199" s="10">
        <f t="shared" si="110"/>
        <v>2.4456635960614546</v>
      </c>
      <c r="M1199">
        <f t="shared" si="111"/>
        <v>3017</v>
      </c>
      <c r="N1199">
        <f t="shared" si="112"/>
        <v>8</v>
      </c>
      <c r="O1199">
        <f t="shared" si="113"/>
        <v>0.4</v>
      </c>
    </row>
    <row r="1200" spans="1:15">
      <c r="A1200" s="10" t="s">
        <v>68</v>
      </c>
      <c r="B1200" s="10">
        <v>4110</v>
      </c>
      <c r="C1200" s="60">
        <v>0.98509122999999998</v>
      </c>
      <c r="D1200" s="11">
        <v>0.41299999999999998</v>
      </c>
      <c r="E1200" s="11">
        <v>48.29</v>
      </c>
      <c r="F1200" s="11">
        <v>0.7</v>
      </c>
      <c r="G1200" s="11">
        <v>0.09</v>
      </c>
      <c r="H1200" s="10">
        <v>1</v>
      </c>
      <c r="I1200" s="11">
        <f t="shared" si="108"/>
        <v>0.7</v>
      </c>
      <c r="J1200" s="11">
        <f t="shared" si="109"/>
        <v>0.09</v>
      </c>
      <c r="K1200" s="11">
        <v>525.4</v>
      </c>
      <c r="L1200" s="10">
        <f t="shared" si="110"/>
        <v>1.6372027433447582</v>
      </c>
      <c r="M1200">
        <f t="shared" si="111"/>
        <v>2019</v>
      </c>
      <c r="N1200">
        <f t="shared" si="112"/>
        <v>3</v>
      </c>
      <c r="O1200">
        <f t="shared" si="113"/>
        <v>0.4</v>
      </c>
    </row>
    <row r="1201" spans="1:15">
      <c r="A1201" s="10" t="s">
        <v>68</v>
      </c>
      <c r="B1201" s="10">
        <v>1820</v>
      </c>
      <c r="C1201" s="60">
        <v>29.787410117</v>
      </c>
      <c r="D1201" s="11">
        <v>0.222</v>
      </c>
      <c r="E1201" s="11">
        <v>48.29</v>
      </c>
      <c r="F1201" s="11">
        <v>1.78</v>
      </c>
      <c r="G1201" s="11">
        <v>0.38</v>
      </c>
      <c r="H1201" s="10">
        <v>1</v>
      </c>
      <c r="I1201" s="11">
        <f t="shared" si="108"/>
        <v>1.78</v>
      </c>
      <c r="J1201" s="11">
        <f t="shared" si="109"/>
        <v>0.38</v>
      </c>
      <c r="K1201" s="11">
        <v>8539.1</v>
      </c>
      <c r="L1201" s="10">
        <f t="shared" si="110"/>
        <v>26.611029639173708</v>
      </c>
      <c r="M1201">
        <f t="shared" si="111"/>
        <v>32824</v>
      </c>
      <c r="N1201">
        <f t="shared" si="112"/>
        <v>129</v>
      </c>
      <c r="O1201">
        <f t="shared" si="113"/>
        <v>27.5</v>
      </c>
    </row>
    <row r="1202" spans="1:15">
      <c r="A1202" s="10" t="s">
        <v>68</v>
      </c>
      <c r="B1202" s="10">
        <v>3100</v>
      </c>
      <c r="C1202" s="60">
        <v>0.16822622800000001</v>
      </c>
      <c r="D1202" s="11">
        <v>0.41099999999999998</v>
      </c>
      <c r="E1202" s="11">
        <v>48.29</v>
      </c>
      <c r="F1202" s="11">
        <v>1.2</v>
      </c>
      <c r="G1202" s="11">
        <v>6.4000000000000001E-2</v>
      </c>
      <c r="H1202" s="10">
        <v>1</v>
      </c>
      <c r="I1202" s="11">
        <f t="shared" si="108"/>
        <v>1.2</v>
      </c>
      <c r="J1202" s="11">
        <f t="shared" si="109"/>
        <v>6.4000000000000001E-2</v>
      </c>
      <c r="K1202" s="11">
        <v>89.3</v>
      </c>
      <c r="L1202" s="10">
        <f t="shared" si="110"/>
        <v>0.27823482584160997</v>
      </c>
      <c r="M1202">
        <f t="shared" si="111"/>
        <v>343</v>
      </c>
      <c r="N1202">
        <f t="shared" si="112"/>
        <v>1</v>
      </c>
      <c r="O1202">
        <f t="shared" si="113"/>
        <v>0</v>
      </c>
    </row>
    <row r="1203" spans="1:15">
      <c r="A1203" s="10" t="s">
        <v>68</v>
      </c>
      <c r="B1203" s="10">
        <v>5300</v>
      </c>
      <c r="C1203" s="60">
        <v>4.6174689999999997E-2</v>
      </c>
      <c r="D1203" s="11">
        <v>0.5</v>
      </c>
      <c r="E1203" s="11">
        <v>48.29</v>
      </c>
      <c r="F1203" s="11">
        <v>0.6</v>
      </c>
      <c r="G1203" s="11">
        <v>0.13500000000000001</v>
      </c>
      <c r="H1203" s="10">
        <v>1</v>
      </c>
      <c r="I1203" s="11">
        <f t="shared" si="108"/>
        <v>0.6</v>
      </c>
      <c r="J1203" s="11">
        <f t="shared" si="109"/>
        <v>0.13500000000000001</v>
      </c>
      <c r="K1203" s="11">
        <v>29.8</v>
      </c>
      <c r="L1203" s="10">
        <f t="shared" si="110"/>
        <v>9.2907324170833319E-2</v>
      </c>
      <c r="M1203">
        <f t="shared" si="111"/>
        <v>115</v>
      </c>
      <c r="N1203">
        <f t="shared" si="112"/>
        <v>0</v>
      </c>
      <c r="O1203">
        <f t="shared" si="113"/>
        <v>0</v>
      </c>
    </row>
    <row r="1204" spans="1:15">
      <c r="A1204" s="10" t="s">
        <v>68</v>
      </c>
      <c r="B1204" s="10">
        <v>3100</v>
      </c>
      <c r="C1204" s="60">
        <v>0.36120437300000002</v>
      </c>
      <c r="D1204" s="11">
        <v>0.41099999999999998</v>
      </c>
      <c r="E1204" s="11">
        <v>48.29</v>
      </c>
      <c r="F1204" s="11">
        <v>1.2</v>
      </c>
      <c r="G1204" s="11">
        <v>6.4000000000000001E-2</v>
      </c>
      <c r="H1204" s="10">
        <v>1</v>
      </c>
      <c r="I1204" s="11">
        <f t="shared" si="108"/>
        <v>1.2</v>
      </c>
      <c r="J1204" s="11">
        <f t="shared" si="109"/>
        <v>6.4000000000000001E-2</v>
      </c>
      <c r="K1204" s="11">
        <v>1579.5</v>
      </c>
      <c r="L1204" s="10">
        <f t="shared" si="110"/>
        <v>0.59740765164682241</v>
      </c>
      <c r="M1204">
        <f t="shared" si="111"/>
        <v>737</v>
      </c>
      <c r="N1204">
        <f t="shared" si="112"/>
        <v>2</v>
      </c>
      <c r="O1204">
        <f t="shared" si="113"/>
        <v>0.1</v>
      </c>
    </row>
    <row r="1205" spans="1:15">
      <c r="A1205" s="10" t="s">
        <v>68</v>
      </c>
      <c r="B1205" s="10">
        <v>3300</v>
      </c>
      <c r="C1205" s="60">
        <v>36.445154610000003</v>
      </c>
      <c r="D1205" s="11">
        <v>0.4</v>
      </c>
      <c r="E1205" s="11">
        <v>48.29</v>
      </c>
      <c r="F1205" s="11">
        <v>1.2</v>
      </c>
      <c r="G1205" s="11">
        <v>6.4000000000000001E-2</v>
      </c>
      <c r="H1205" s="10">
        <v>1</v>
      </c>
      <c r="I1205" s="11">
        <f t="shared" si="108"/>
        <v>1.2</v>
      </c>
      <c r="J1205" s="11">
        <f t="shared" si="109"/>
        <v>6.4000000000000001E-2</v>
      </c>
      <c r="K1205" s="11">
        <v>57563.5</v>
      </c>
      <c r="L1205" s="10">
        <f t="shared" si="110"/>
        <v>58.664550537230014</v>
      </c>
      <c r="M1205">
        <f t="shared" si="111"/>
        <v>72362</v>
      </c>
      <c r="N1205">
        <f t="shared" si="112"/>
        <v>191</v>
      </c>
      <c r="O1205">
        <f t="shared" si="113"/>
        <v>10.199999999999999</v>
      </c>
    </row>
    <row r="1206" spans="1:15">
      <c r="A1206" s="10" t="s">
        <v>68</v>
      </c>
      <c r="B1206" s="10">
        <v>6410</v>
      </c>
      <c r="C1206" s="60">
        <v>0.81757548099999999</v>
      </c>
      <c r="D1206" s="11">
        <v>0.30299999999999999</v>
      </c>
      <c r="E1206" s="11">
        <v>48.29</v>
      </c>
      <c r="F1206" s="11">
        <v>0</v>
      </c>
      <c r="G1206" s="11">
        <v>0</v>
      </c>
      <c r="H1206" s="10">
        <v>1</v>
      </c>
      <c r="I1206" s="11">
        <f t="shared" si="108"/>
        <v>0</v>
      </c>
      <c r="J1206" s="11">
        <f t="shared" si="109"/>
        <v>0</v>
      </c>
      <c r="K1206" s="11">
        <v>319.89999999999998</v>
      </c>
      <c r="L1206" s="10">
        <f t="shared" si="110"/>
        <v>0.99688817943162233</v>
      </c>
      <c r="M1206">
        <f t="shared" si="111"/>
        <v>1230</v>
      </c>
      <c r="N1206">
        <f t="shared" si="112"/>
        <v>0</v>
      </c>
      <c r="O1206">
        <f t="shared" si="113"/>
        <v>0</v>
      </c>
    </row>
    <row r="1207" spans="1:15">
      <c r="A1207" s="10" t="s">
        <v>68</v>
      </c>
      <c r="B1207" s="10">
        <v>1820</v>
      </c>
      <c r="C1207" s="60">
        <v>3.0327093120000002</v>
      </c>
      <c r="D1207" s="11">
        <v>0.222</v>
      </c>
      <c r="E1207" s="11">
        <v>48.29</v>
      </c>
      <c r="F1207" s="11">
        <v>1.78</v>
      </c>
      <c r="G1207" s="11">
        <v>0.38</v>
      </c>
      <c r="H1207" s="10">
        <v>1</v>
      </c>
      <c r="I1207" s="11">
        <f t="shared" si="108"/>
        <v>1.78</v>
      </c>
      <c r="J1207" s="11">
        <f t="shared" si="109"/>
        <v>0.38</v>
      </c>
      <c r="K1207" s="11">
        <v>869.4</v>
      </c>
      <c r="L1207" s="10">
        <f t="shared" si="110"/>
        <v>2.7093163545148804</v>
      </c>
      <c r="M1207">
        <f t="shared" si="111"/>
        <v>3342</v>
      </c>
      <c r="N1207">
        <f t="shared" si="112"/>
        <v>13</v>
      </c>
      <c r="O1207">
        <f t="shared" si="113"/>
        <v>2.8</v>
      </c>
    </row>
    <row r="1208" spans="1:15">
      <c r="A1208" s="10" t="s">
        <v>68</v>
      </c>
      <c r="B1208" s="10">
        <v>1300</v>
      </c>
      <c r="C1208" s="60">
        <v>16.328612145000001</v>
      </c>
      <c r="D1208" s="11">
        <v>0.66200000000000003</v>
      </c>
      <c r="E1208" s="11">
        <v>48.29</v>
      </c>
      <c r="F1208" s="11">
        <v>2.1</v>
      </c>
      <c r="G1208" s="11">
        <v>0.51600000000000001</v>
      </c>
      <c r="H1208" s="10">
        <v>1</v>
      </c>
      <c r="I1208" s="11">
        <f t="shared" si="108"/>
        <v>2.1</v>
      </c>
      <c r="J1208" s="11">
        <f t="shared" si="109"/>
        <v>0.51600000000000001</v>
      </c>
      <c r="K1208" s="11">
        <v>13958.3</v>
      </c>
      <c r="L1208" s="10">
        <f t="shared" si="110"/>
        <v>43.499395539926432</v>
      </c>
      <c r="M1208">
        <f t="shared" si="111"/>
        <v>53656</v>
      </c>
      <c r="N1208">
        <f t="shared" si="112"/>
        <v>248</v>
      </c>
      <c r="O1208">
        <f t="shared" si="113"/>
        <v>61</v>
      </c>
    </row>
    <row r="1209" spans="1:15">
      <c r="A1209" s="10" t="s">
        <v>68</v>
      </c>
      <c r="B1209" s="10">
        <v>6210</v>
      </c>
      <c r="C1209" s="60">
        <v>0.64544309600000005</v>
      </c>
      <c r="D1209" s="11">
        <v>0.30299999999999999</v>
      </c>
      <c r="E1209" s="11">
        <v>48.29</v>
      </c>
      <c r="F1209" s="11">
        <v>0</v>
      </c>
      <c r="G1209" s="11">
        <v>0</v>
      </c>
      <c r="H1209" s="10">
        <v>1</v>
      </c>
      <c r="I1209" s="11">
        <f t="shared" si="108"/>
        <v>0</v>
      </c>
      <c r="J1209" s="11">
        <f t="shared" si="109"/>
        <v>0</v>
      </c>
      <c r="K1209" s="11">
        <v>252.5</v>
      </c>
      <c r="L1209" s="10">
        <f t="shared" si="110"/>
        <v>0.78700328942246001</v>
      </c>
      <c r="M1209">
        <f t="shared" si="111"/>
        <v>971</v>
      </c>
      <c r="N1209">
        <f t="shared" si="112"/>
        <v>0</v>
      </c>
      <c r="O1209">
        <f t="shared" si="113"/>
        <v>0</v>
      </c>
    </row>
    <row r="1210" spans="1:15">
      <c r="A1210" s="10" t="s">
        <v>68</v>
      </c>
      <c r="B1210" s="10">
        <v>1820</v>
      </c>
      <c r="C1210" s="60">
        <v>0.10943818299999999</v>
      </c>
      <c r="D1210" s="11">
        <v>0.24</v>
      </c>
      <c r="E1210" s="11">
        <v>48.29</v>
      </c>
      <c r="F1210" s="11">
        <v>1.78</v>
      </c>
      <c r="G1210" s="11">
        <v>0.38</v>
      </c>
      <c r="H1210" s="10">
        <v>1</v>
      </c>
      <c r="I1210" s="11">
        <f t="shared" si="108"/>
        <v>1.78</v>
      </c>
      <c r="J1210" s="11">
        <f t="shared" si="109"/>
        <v>0.38</v>
      </c>
      <c r="K1210" s="11">
        <v>33.9</v>
      </c>
      <c r="L1210" s="10">
        <f t="shared" si="110"/>
        <v>0.10569539714139999</v>
      </c>
      <c r="M1210">
        <f t="shared" si="111"/>
        <v>130</v>
      </c>
      <c r="N1210">
        <f t="shared" si="112"/>
        <v>1</v>
      </c>
      <c r="O1210">
        <f t="shared" si="113"/>
        <v>0.1</v>
      </c>
    </row>
    <row r="1211" spans="1:15">
      <c r="A1211" s="10" t="s">
        <v>68</v>
      </c>
      <c r="B1211" s="10">
        <v>6210</v>
      </c>
      <c r="C1211" s="60">
        <v>0.13162265500000001</v>
      </c>
      <c r="D1211" s="11">
        <v>0.30299999999999999</v>
      </c>
      <c r="E1211" s="11">
        <v>48.29</v>
      </c>
      <c r="F1211" s="11">
        <v>0</v>
      </c>
      <c r="G1211" s="11">
        <v>0</v>
      </c>
      <c r="H1211" s="10">
        <v>1</v>
      </c>
      <c r="I1211" s="11">
        <f t="shared" si="108"/>
        <v>0</v>
      </c>
      <c r="J1211" s="11">
        <f t="shared" si="109"/>
        <v>0</v>
      </c>
      <c r="K1211" s="11">
        <v>51.5</v>
      </c>
      <c r="L1211" s="10">
        <f t="shared" si="110"/>
        <v>0.16049046475123749</v>
      </c>
      <c r="M1211">
        <f t="shared" si="111"/>
        <v>198</v>
      </c>
      <c r="N1211">
        <f t="shared" si="112"/>
        <v>0</v>
      </c>
      <c r="O1211">
        <f t="shared" si="113"/>
        <v>0</v>
      </c>
    </row>
    <row r="1212" spans="1:15">
      <c r="A1212" s="10" t="s">
        <v>68</v>
      </c>
      <c r="B1212" s="10">
        <v>6410</v>
      </c>
      <c r="C1212" s="60">
        <v>6.5626769730000003</v>
      </c>
      <c r="D1212" s="11">
        <v>0.30299999999999999</v>
      </c>
      <c r="E1212" s="11">
        <v>48.29</v>
      </c>
      <c r="F1212" s="11">
        <v>0</v>
      </c>
      <c r="G1212" s="11">
        <v>0</v>
      </c>
      <c r="H1212" s="10">
        <v>1</v>
      </c>
      <c r="I1212" s="11">
        <f t="shared" si="108"/>
        <v>0</v>
      </c>
      <c r="J1212" s="11">
        <f t="shared" si="109"/>
        <v>0</v>
      </c>
      <c r="K1212" s="11">
        <v>2567.6999999999998</v>
      </c>
      <c r="L1212" s="10">
        <f t="shared" si="110"/>
        <v>8.0020196934107926</v>
      </c>
      <c r="M1212">
        <f t="shared" si="111"/>
        <v>9870</v>
      </c>
      <c r="N1212">
        <f t="shared" si="112"/>
        <v>0</v>
      </c>
      <c r="O1212">
        <f t="shared" si="113"/>
        <v>0</v>
      </c>
    </row>
    <row r="1213" spans="1:15">
      <c r="A1213" s="10" t="s">
        <v>68</v>
      </c>
      <c r="B1213" s="10">
        <v>2210</v>
      </c>
      <c r="C1213" s="60">
        <v>6.8822825439999997</v>
      </c>
      <c r="D1213" s="11">
        <v>0.28499999999999998</v>
      </c>
      <c r="E1213" s="11">
        <v>48.29</v>
      </c>
      <c r="F1213" s="11">
        <v>1.92</v>
      </c>
      <c r="G1213" s="11">
        <v>0.50600000000000001</v>
      </c>
      <c r="H1213" s="10">
        <v>1</v>
      </c>
      <c r="I1213" s="11">
        <f t="shared" si="108"/>
        <v>1.92</v>
      </c>
      <c r="J1213" s="11">
        <f t="shared" si="109"/>
        <v>0.50600000000000001</v>
      </c>
      <c r="K1213" s="11">
        <v>2532.8000000000002</v>
      </c>
      <c r="L1213" s="10">
        <f t="shared" si="110"/>
        <v>7.8932038211817996</v>
      </c>
      <c r="M1213">
        <f t="shared" si="111"/>
        <v>9736</v>
      </c>
      <c r="N1213">
        <f t="shared" si="112"/>
        <v>41</v>
      </c>
      <c r="O1213">
        <f t="shared" si="113"/>
        <v>10.9</v>
      </c>
    </row>
    <row r="1214" spans="1:15">
      <c r="A1214" s="10" t="s">
        <v>68</v>
      </c>
      <c r="B1214" s="10">
        <v>3200</v>
      </c>
      <c r="C1214" s="60">
        <v>0.731418715</v>
      </c>
      <c r="D1214" s="11">
        <v>0.4</v>
      </c>
      <c r="E1214" s="11">
        <v>48.29</v>
      </c>
      <c r="F1214" s="11">
        <v>1.2</v>
      </c>
      <c r="G1214" s="11">
        <v>6.4000000000000001E-2</v>
      </c>
      <c r="H1214" s="10">
        <v>1</v>
      </c>
      <c r="I1214" s="11">
        <f t="shared" si="108"/>
        <v>1.2</v>
      </c>
      <c r="J1214" s="11">
        <f t="shared" si="109"/>
        <v>6.4000000000000001E-2</v>
      </c>
      <c r="K1214" s="11">
        <v>377.8</v>
      </c>
      <c r="L1214" s="10">
        <f t="shared" si="110"/>
        <v>1.1773403249116667</v>
      </c>
      <c r="M1214">
        <f t="shared" si="111"/>
        <v>1452</v>
      </c>
      <c r="N1214">
        <f t="shared" si="112"/>
        <v>4</v>
      </c>
      <c r="O1214">
        <f t="shared" si="113"/>
        <v>0.2</v>
      </c>
    </row>
    <row r="1215" spans="1:15">
      <c r="A1215" s="10" t="s">
        <v>68</v>
      </c>
      <c r="B1215" s="10">
        <v>3200</v>
      </c>
      <c r="C1215" s="60">
        <v>8.788445415</v>
      </c>
      <c r="D1215" s="11">
        <v>0.4</v>
      </c>
      <c r="E1215" s="11">
        <v>48.29</v>
      </c>
      <c r="F1215" s="11">
        <v>1.2</v>
      </c>
      <c r="G1215" s="11">
        <v>6.4000000000000001E-2</v>
      </c>
      <c r="H1215" s="10">
        <v>1</v>
      </c>
      <c r="I1215" s="11">
        <f t="shared" si="108"/>
        <v>1.2</v>
      </c>
      <c r="J1215" s="11">
        <f t="shared" si="109"/>
        <v>6.4000000000000001E-2</v>
      </c>
      <c r="K1215" s="11">
        <v>4539.3999999999996</v>
      </c>
      <c r="L1215" s="10">
        <f t="shared" si="110"/>
        <v>14.146467636345001</v>
      </c>
      <c r="M1215">
        <f t="shared" si="111"/>
        <v>17449</v>
      </c>
      <c r="N1215">
        <f t="shared" si="112"/>
        <v>46</v>
      </c>
      <c r="O1215">
        <f t="shared" si="113"/>
        <v>2.5</v>
      </c>
    </row>
    <row r="1216" spans="1:15">
      <c r="A1216" s="10" t="s">
        <v>68</v>
      </c>
      <c r="B1216" s="10">
        <v>3300</v>
      </c>
      <c r="C1216" s="60">
        <v>3.0406342309999999</v>
      </c>
      <c r="D1216" s="11">
        <v>0.4</v>
      </c>
      <c r="E1216" s="11">
        <v>48.29</v>
      </c>
      <c r="F1216" s="11">
        <v>1.2</v>
      </c>
      <c r="G1216" s="11">
        <v>6.4000000000000001E-2</v>
      </c>
      <c r="H1216" s="10">
        <v>1</v>
      </c>
      <c r="I1216" s="11">
        <f t="shared" si="108"/>
        <v>1.2</v>
      </c>
      <c r="J1216" s="11">
        <f t="shared" si="109"/>
        <v>6.4000000000000001E-2</v>
      </c>
      <c r="K1216" s="11">
        <v>4802.6000000000004</v>
      </c>
      <c r="L1216" s="10">
        <f t="shared" si="110"/>
        <v>4.8944075671663336</v>
      </c>
      <c r="M1216">
        <f t="shared" si="111"/>
        <v>6037</v>
      </c>
      <c r="N1216">
        <f t="shared" si="112"/>
        <v>16</v>
      </c>
      <c r="O1216">
        <f t="shared" si="113"/>
        <v>0.9</v>
      </c>
    </row>
    <row r="1217" spans="1:15">
      <c r="A1217" s="10" t="s">
        <v>68</v>
      </c>
      <c r="B1217" s="10">
        <v>6410</v>
      </c>
      <c r="C1217" s="60">
        <v>8.2500171999999997E-2</v>
      </c>
      <c r="D1217" s="11">
        <v>0.30299999999999999</v>
      </c>
      <c r="E1217" s="11">
        <v>48.29</v>
      </c>
      <c r="F1217" s="11">
        <v>0</v>
      </c>
      <c r="G1217" s="11">
        <v>0</v>
      </c>
      <c r="H1217" s="10">
        <v>1</v>
      </c>
      <c r="I1217" s="11">
        <f t="shared" si="108"/>
        <v>0</v>
      </c>
      <c r="J1217" s="11">
        <f t="shared" si="109"/>
        <v>0</v>
      </c>
      <c r="K1217" s="11">
        <v>32.299999999999997</v>
      </c>
      <c r="L1217" s="10">
        <f t="shared" si="110"/>
        <v>0.10059431597347</v>
      </c>
      <c r="M1217">
        <f t="shared" si="111"/>
        <v>124</v>
      </c>
      <c r="N1217">
        <f t="shared" si="112"/>
        <v>0</v>
      </c>
      <c r="O1217">
        <f t="shared" si="113"/>
        <v>0</v>
      </c>
    </row>
    <row r="1218" spans="1:15">
      <c r="A1218" s="10" t="s">
        <v>68</v>
      </c>
      <c r="B1218" s="10">
        <v>3100</v>
      </c>
      <c r="C1218" s="60">
        <v>7.2418987000000004E-2</v>
      </c>
      <c r="D1218" s="11">
        <v>0.41099999999999998</v>
      </c>
      <c r="E1218" s="11">
        <v>48.29</v>
      </c>
      <c r="F1218" s="11">
        <v>1.2</v>
      </c>
      <c r="G1218" s="11">
        <v>6.4000000000000001E-2</v>
      </c>
      <c r="H1218" s="10">
        <v>1</v>
      </c>
      <c r="I1218" s="11">
        <f t="shared" si="108"/>
        <v>1.2</v>
      </c>
      <c r="J1218" s="11">
        <f t="shared" si="109"/>
        <v>6.4000000000000001E-2</v>
      </c>
      <c r="K1218" s="11">
        <v>117.5</v>
      </c>
      <c r="L1218" s="10">
        <f t="shared" si="110"/>
        <v>0.1197761162163775</v>
      </c>
      <c r="M1218">
        <f t="shared" si="111"/>
        <v>148</v>
      </c>
      <c r="N1218">
        <f t="shared" si="112"/>
        <v>0</v>
      </c>
      <c r="O1218">
        <f t="shared" si="113"/>
        <v>0</v>
      </c>
    </row>
    <row r="1219" spans="1:15">
      <c r="A1219" s="10" t="s">
        <v>68</v>
      </c>
      <c r="B1219" s="10">
        <v>3100</v>
      </c>
      <c r="C1219" s="60">
        <v>1.2629804999999999E-2</v>
      </c>
      <c r="D1219" s="11">
        <v>0.41099999999999998</v>
      </c>
      <c r="E1219" s="11">
        <v>48.29</v>
      </c>
      <c r="F1219" s="11">
        <v>1.2</v>
      </c>
      <c r="G1219" s="11">
        <v>6.4000000000000001E-2</v>
      </c>
      <c r="H1219" s="10">
        <v>1</v>
      </c>
      <c r="I1219" s="11">
        <f t="shared" ref="I1219:I1282" si="114">F1219</f>
        <v>1.2</v>
      </c>
      <c r="J1219" s="11">
        <f t="shared" ref="J1219:J1282" si="115">G1219</f>
        <v>6.4000000000000001E-2</v>
      </c>
      <c r="K1219" s="11">
        <v>20.5</v>
      </c>
      <c r="L1219" s="10">
        <f t="shared" ref="L1219:L1282" si="116">E1219*D1219*C1219/12</f>
        <v>2.0888844958162497E-2</v>
      </c>
      <c r="M1219">
        <f t="shared" ref="M1219:M1282" si="117">ROUND(E1219*D1219*C1219*102.79,0)</f>
        <v>26</v>
      </c>
      <c r="N1219">
        <f t="shared" ref="N1219:N1282" si="118">ROUND(I1219*M1219*0.002205,0)</f>
        <v>0</v>
      </c>
      <c r="O1219">
        <f t="shared" ref="O1219:O1282" si="119">ROUND(J1219*M1219*0.002205,1)</f>
        <v>0</v>
      </c>
    </row>
    <row r="1220" spans="1:15">
      <c r="A1220" s="10" t="s">
        <v>68</v>
      </c>
      <c r="B1220" s="10">
        <v>3100</v>
      </c>
      <c r="C1220" s="60">
        <v>0.226716589</v>
      </c>
      <c r="D1220" s="11">
        <v>0.41099999999999998</v>
      </c>
      <c r="E1220" s="11">
        <v>48.29</v>
      </c>
      <c r="F1220" s="11">
        <v>1.2</v>
      </c>
      <c r="G1220" s="11">
        <v>6.4000000000000001E-2</v>
      </c>
      <c r="H1220" s="10">
        <v>1</v>
      </c>
      <c r="I1220" s="11">
        <f t="shared" si="114"/>
        <v>1.2</v>
      </c>
      <c r="J1220" s="11">
        <f t="shared" si="115"/>
        <v>6.4000000000000001E-2</v>
      </c>
      <c r="K1220" s="11">
        <v>367.9</v>
      </c>
      <c r="L1220" s="10">
        <f t="shared" si="116"/>
        <v>0.37497393483624242</v>
      </c>
      <c r="M1220">
        <f t="shared" si="117"/>
        <v>463</v>
      </c>
      <c r="N1220">
        <f t="shared" si="118"/>
        <v>1</v>
      </c>
      <c r="O1220">
        <f t="shared" si="119"/>
        <v>0.1</v>
      </c>
    </row>
    <row r="1221" spans="1:15">
      <c r="A1221" s="10" t="s">
        <v>68</v>
      </c>
      <c r="B1221" s="10">
        <v>3100</v>
      </c>
      <c r="C1221" s="60">
        <v>1.9594730000000001E-2</v>
      </c>
      <c r="D1221" s="11">
        <v>0.41099999999999998</v>
      </c>
      <c r="E1221" s="11">
        <v>48.29</v>
      </c>
      <c r="F1221" s="11">
        <v>1.2</v>
      </c>
      <c r="G1221" s="11">
        <v>6.4000000000000001E-2</v>
      </c>
      <c r="H1221" s="10">
        <v>1</v>
      </c>
      <c r="I1221" s="11">
        <f t="shared" si="114"/>
        <v>1.2</v>
      </c>
      <c r="J1221" s="11">
        <f t="shared" si="115"/>
        <v>6.4000000000000001E-2</v>
      </c>
      <c r="K1221" s="11">
        <v>31.8</v>
      </c>
      <c r="L1221" s="10">
        <f t="shared" si="116"/>
        <v>3.2408360775725002E-2</v>
      </c>
      <c r="M1221">
        <f t="shared" si="117"/>
        <v>40</v>
      </c>
      <c r="N1221">
        <f t="shared" si="118"/>
        <v>0</v>
      </c>
      <c r="O1221">
        <f t="shared" si="119"/>
        <v>0</v>
      </c>
    </row>
    <row r="1222" spans="1:15">
      <c r="A1222" s="10" t="s">
        <v>68</v>
      </c>
      <c r="B1222" s="10">
        <v>3100</v>
      </c>
      <c r="C1222" s="60">
        <v>0.24845185</v>
      </c>
      <c r="D1222" s="11">
        <v>0.41099999999999998</v>
      </c>
      <c r="E1222" s="11">
        <v>48.29</v>
      </c>
      <c r="F1222" s="11">
        <v>1.2</v>
      </c>
      <c r="G1222" s="11">
        <v>6.4000000000000001E-2</v>
      </c>
      <c r="H1222" s="10">
        <v>1</v>
      </c>
      <c r="I1222" s="11">
        <f t="shared" si="114"/>
        <v>1.2</v>
      </c>
      <c r="J1222" s="11">
        <f t="shared" si="115"/>
        <v>6.4000000000000001E-2</v>
      </c>
      <c r="K1222" s="11">
        <v>403.2</v>
      </c>
      <c r="L1222" s="10">
        <f t="shared" si="116"/>
        <v>0.41092258940012494</v>
      </c>
      <c r="M1222">
        <f t="shared" si="117"/>
        <v>507</v>
      </c>
      <c r="N1222">
        <f t="shared" si="118"/>
        <v>1</v>
      </c>
      <c r="O1222">
        <f t="shared" si="119"/>
        <v>0.1</v>
      </c>
    </row>
    <row r="1223" spans="1:15">
      <c r="A1223" s="10" t="s">
        <v>68</v>
      </c>
      <c r="B1223" s="10">
        <v>2210</v>
      </c>
      <c r="C1223" s="60">
        <v>0.512942448</v>
      </c>
      <c r="D1223" s="11">
        <v>0.26800000000000002</v>
      </c>
      <c r="E1223" s="11">
        <v>48.29</v>
      </c>
      <c r="F1223" s="11">
        <v>1.92</v>
      </c>
      <c r="G1223" s="11">
        <v>0.50600000000000001</v>
      </c>
      <c r="H1223" s="10">
        <v>1</v>
      </c>
      <c r="I1223" s="11">
        <f t="shared" si="114"/>
        <v>1.92</v>
      </c>
      <c r="J1223" s="11">
        <f t="shared" si="115"/>
        <v>0.50600000000000001</v>
      </c>
      <c r="K1223" s="11">
        <v>177.5</v>
      </c>
      <c r="L1223" s="10">
        <f t="shared" si="116"/>
        <v>0.55319646151087998</v>
      </c>
      <c r="M1223">
        <f t="shared" si="117"/>
        <v>682</v>
      </c>
      <c r="N1223">
        <f t="shared" si="118"/>
        <v>3</v>
      </c>
      <c r="O1223">
        <f t="shared" si="119"/>
        <v>0.8</v>
      </c>
    </row>
    <row r="1224" spans="1:15">
      <c r="A1224" s="10" t="s">
        <v>68</v>
      </c>
      <c r="B1224" s="10">
        <v>3200</v>
      </c>
      <c r="C1224" s="60">
        <v>1.555881912</v>
      </c>
      <c r="D1224" s="11">
        <v>0.4</v>
      </c>
      <c r="E1224" s="11">
        <v>48.29</v>
      </c>
      <c r="F1224" s="11">
        <v>1.2</v>
      </c>
      <c r="G1224" s="11">
        <v>6.4000000000000001E-2</v>
      </c>
      <c r="H1224" s="10">
        <v>1</v>
      </c>
      <c r="I1224" s="11">
        <f t="shared" si="114"/>
        <v>1.2</v>
      </c>
      <c r="J1224" s="11">
        <f t="shared" si="115"/>
        <v>6.4000000000000001E-2</v>
      </c>
      <c r="K1224" s="11">
        <v>803.6</v>
      </c>
      <c r="L1224" s="10">
        <f t="shared" si="116"/>
        <v>2.5044512510160004</v>
      </c>
      <c r="M1224">
        <f t="shared" si="117"/>
        <v>3089</v>
      </c>
      <c r="N1224">
        <f t="shared" si="118"/>
        <v>8</v>
      </c>
      <c r="O1224">
        <f t="shared" si="119"/>
        <v>0.4</v>
      </c>
    </row>
    <row r="1225" spans="1:15">
      <c r="A1225" s="10" t="s">
        <v>68</v>
      </c>
      <c r="B1225" s="10">
        <v>6210</v>
      </c>
      <c r="C1225" s="60">
        <v>0.69990987500000001</v>
      </c>
      <c r="D1225" s="11">
        <v>0.30299999999999999</v>
      </c>
      <c r="E1225" s="11">
        <v>48.29</v>
      </c>
      <c r="F1225" s="11">
        <v>0</v>
      </c>
      <c r="G1225" s="11">
        <v>0</v>
      </c>
      <c r="H1225" s="10">
        <v>1</v>
      </c>
      <c r="I1225" s="11">
        <f t="shared" si="114"/>
        <v>0</v>
      </c>
      <c r="J1225" s="11">
        <f t="shared" si="115"/>
        <v>0</v>
      </c>
      <c r="K1225" s="11">
        <v>273.8</v>
      </c>
      <c r="L1225" s="10">
        <f t="shared" si="116"/>
        <v>0.85341585855968749</v>
      </c>
      <c r="M1225">
        <f t="shared" si="117"/>
        <v>1053</v>
      </c>
      <c r="N1225">
        <f t="shared" si="118"/>
        <v>0</v>
      </c>
      <c r="O1225">
        <f t="shared" si="119"/>
        <v>0</v>
      </c>
    </row>
    <row r="1226" spans="1:15">
      <c r="A1226" s="10" t="s">
        <v>68</v>
      </c>
      <c r="B1226" s="10">
        <v>3300</v>
      </c>
      <c r="C1226" s="60">
        <v>26.677788856999999</v>
      </c>
      <c r="D1226" s="11">
        <v>0.4</v>
      </c>
      <c r="E1226" s="11">
        <v>48.29</v>
      </c>
      <c r="F1226" s="11">
        <v>1.2</v>
      </c>
      <c r="G1226" s="11">
        <v>6.4000000000000001E-2</v>
      </c>
      <c r="H1226" s="10">
        <v>1</v>
      </c>
      <c r="I1226" s="11">
        <f t="shared" si="114"/>
        <v>1.2</v>
      </c>
      <c r="J1226" s="11">
        <f t="shared" si="115"/>
        <v>6.4000000000000001E-2</v>
      </c>
      <c r="K1226" s="11">
        <v>42136.5</v>
      </c>
      <c r="L1226" s="10">
        <f t="shared" si="116"/>
        <v>42.942347463484339</v>
      </c>
      <c r="M1226">
        <f t="shared" si="117"/>
        <v>52969</v>
      </c>
      <c r="N1226">
        <f t="shared" si="118"/>
        <v>140</v>
      </c>
      <c r="O1226">
        <f t="shared" si="119"/>
        <v>7.5</v>
      </c>
    </row>
    <row r="1227" spans="1:15">
      <c r="A1227" s="10" t="s">
        <v>68</v>
      </c>
      <c r="B1227" s="10">
        <v>3200</v>
      </c>
      <c r="C1227" s="60">
        <v>24.943121283</v>
      </c>
      <c r="D1227" s="11">
        <v>0.4</v>
      </c>
      <c r="E1227" s="11">
        <v>48.29</v>
      </c>
      <c r="F1227" s="11">
        <v>1.2</v>
      </c>
      <c r="G1227" s="11">
        <v>6.4000000000000001E-2</v>
      </c>
      <c r="H1227" s="10">
        <v>1</v>
      </c>
      <c r="I1227" s="11">
        <f t="shared" si="114"/>
        <v>1.2</v>
      </c>
      <c r="J1227" s="11">
        <f t="shared" si="115"/>
        <v>6.4000000000000001E-2</v>
      </c>
      <c r="K1227" s="11">
        <v>39396.5</v>
      </c>
      <c r="L1227" s="10">
        <f t="shared" si="116"/>
        <v>40.150110891869005</v>
      </c>
      <c r="M1227">
        <f t="shared" si="117"/>
        <v>49524</v>
      </c>
      <c r="N1227">
        <f t="shared" si="118"/>
        <v>131</v>
      </c>
      <c r="O1227">
        <f t="shared" si="119"/>
        <v>7</v>
      </c>
    </row>
    <row r="1228" spans="1:15">
      <c r="A1228" s="10" t="s">
        <v>68</v>
      </c>
      <c r="B1228" s="10">
        <v>5300</v>
      </c>
      <c r="C1228" s="60">
        <v>0.104745174</v>
      </c>
      <c r="D1228" s="11">
        <v>0.5</v>
      </c>
      <c r="E1228" s="11">
        <v>48.29</v>
      </c>
      <c r="F1228" s="11">
        <v>0.6</v>
      </c>
      <c r="G1228" s="11">
        <v>0.13500000000000001</v>
      </c>
      <c r="H1228" s="10">
        <v>1</v>
      </c>
      <c r="I1228" s="11">
        <f t="shared" si="114"/>
        <v>0.6</v>
      </c>
      <c r="J1228" s="11">
        <f t="shared" si="115"/>
        <v>0.13500000000000001</v>
      </c>
      <c r="K1228" s="11">
        <v>206.8</v>
      </c>
      <c r="L1228" s="10">
        <f t="shared" si="116"/>
        <v>0.21075601885249998</v>
      </c>
      <c r="M1228">
        <f t="shared" si="117"/>
        <v>260</v>
      </c>
      <c r="N1228">
        <f t="shared" si="118"/>
        <v>0</v>
      </c>
      <c r="O1228">
        <f t="shared" si="119"/>
        <v>0.1</v>
      </c>
    </row>
    <row r="1229" spans="1:15">
      <c r="A1229" s="10" t="s">
        <v>68</v>
      </c>
      <c r="B1229" s="10">
        <v>5300</v>
      </c>
      <c r="C1229" s="60">
        <v>0.146620532</v>
      </c>
      <c r="D1229" s="11">
        <v>0.5</v>
      </c>
      <c r="E1229" s="11">
        <v>48.29</v>
      </c>
      <c r="F1229" s="11">
        <v>0.6</v>
      </c>
      <c r="G1229" s="11">
        <v>0.13500000000000001</v>
      </c>
      <c r="H1229" s="10">
        <v>1</v>
      </c>
      <c r="I1229" s="11">
        <f t="shared" si="114"/>
        <v>0.6</v>
      </c>
      <c r="J1229" s="11">
        <f t="shared" si="115"/>
        <v>0.13500000000000001</v>
      </c>
      <c r="K1229" s="11">
        <v>289.5</v>
      </c>
      <c r="L1229" s="10">
        <f t="shared" si="116"/>
        <v>0.29501272876166668</v>
      </c>
      <c r="M1229">
        <f t="shared" si="117"/>
        <v>364</v>
      </c>
      <c r="N1229">
        <f t="shared" si="118"/>
        <v>0</v>
      </c>
      <c r="O1229">
        <f t="shared" si="119"/>
        <v>0.1</v>
      </c>
    </row>
    <row r="1230" spans="1:15">
      <c r="A1230" s="10" t="s">
        <v>68</v>
      </c>
      <c r="B1230" s="10">
        <v>6210</v>
      </c>
      <c r="C1230" s="60">
        <v>3.2194736000000002E-2</v>
      </c>
      <c r="D1230" s="11">
        <v>0.30299999999999999</v>
      </c>
      <c r="E1230" s="11">
        <v>48.29</v>
      </c>
      <c r="F1230" s="11">
        <v>0</v>
      </c>
      <c r="G1230" s="11">
        <v>0</v>
      </c>
      <c r="H1230" s="10">
        <v>1</v>
      </c>
      <c r="I1230" s="11">
        <f t="shared" si="114"/>
        <v>0</v>
      </c>
      <c r="J1230" s="11">
        <f t="shared" si="115"/>
        <v>0</v>
      </c>
      <c r="K1230" s="11">
        <v>12.6</v>
      </c>
      <c r="L1230" s="10">
        <f t="shared" si="116"/>
        <v>3.9255765986359999E-2</v>
      </c>
      <c r="M1230">
        <f t="shared" si="117"/>
        <v>48</v>
      </c>
      <c r="N1230">
        <f t="shared" si="118"/>
        <v>0</v>
      </c>
      <c r="O1230">
        <f t="shared" si="119"/>
        <v>0</v>
      </c>
    </row>
    <row r="1231" spans="1:15">
      <c r="A1231" s="10" t="s">
        <v>68</v>
      </c>
      <c r="B1231" s="10">
        <v>5300</v>
      </c>
      <c r="C1231" s="60">
        <v>2.0343684000000001E-2</v>
      </c>
      <c r="D1231" s="11">
        <v>0.5</v>
      </c>
      <c r="E1231" s="11">
        <v>48.29</v>
      </c>
      <c r="F1231" s="11">
        <v>0.6</v>
      </c>
      <c r="G1231" s="11">
        <v>0.13500000000000001</v>
      </c>
      <c r="H1231" s="10">
        <v>1</v>
      </c>
      <c r="I1231" s="11">
        <f t="shared" si="114"/>
        <v>0.6</v>
      </c>
      <c r="J1231" s="11">
        <f t="shared" si="115"/>
        <v>0.13500000000000001</v>
      </c>
      <c r="K1231" s="11">
        <v>40.200000000000003</v>
      </c>
      <c r="L1231" s="10">
        <f t="shared" si="116"/>
        <v>4.0933187515000004E-2</v>
      </c>
      <c r="M1231">
        <f t="shared" si="117"/>
        <v>50</v>
      </c>
      <c r="N1231">
        <f t="shared" si="118"/>
        <v>0</v>
      </c>
      <c r="O1231">
        <f t="shared" si="119"/>
        <v>0</v>
      </c>
    </row>
    <row r="1232" spans="1:15">
      <c r="A1232" s="10" t="s">
        <v>68</v>
      </c>
      <c r="B1232" s="10">
        <v>3100</v>
      </c>
      <c r="C1232" s="60">
        <v>0.11376839699999999</v>
      </c>
      <c r="D1232" s="11">
        <v>0.41099999999999998</v>
      </c>
      <c r="E1232" s="11">
        <v>48.29</v>
      </c>
      <c r="F1232" s="11">
        <v>1.2</v>
      </c>
      <c r="G1232" s="11">
        <v>6.4000000000000001E-2</v>
      </c>
      <c r="H1232" s="10">
        <v>1</v>
      </c>
      <c r="I1232" s="11">
        <f t="shared" si="114"/>
        <v>1.2</v>
      </c>
      <c r="J1232" s="11">
        <f t="shared" si="115"/>
        <v>6.4000000000000001E-2</v>
      </c>
      <c r="K1232" s="11">
        <v>64.8</v>
      </c>
      <c r="L1232" s="10">
        <f t="shared" si="116"/>
        <v>0.18816524927120248</v>
      </c>
      <c r="M1232">
        <f t="shared" si="117"/>
        <v>232</v>
      </c>
      <c r="N1232">
        <f t="shared" si="118"/>
        <v>1</v>
      </c>
      <c r="O1232">
        <f t="shared" si="119"/>
        <v>0</v>
      </c>
    </row>
    <row r="1233" spans="1:15">
      <c r="A1233" s="10" t="s">
        <v>68</v>
      </c>
      <c r="B1233" s="10">
        <v>3100</v>
      </c>
      <c r="C1233" s="60">
        <v>12.076700676</v>
      </c>
      <c r="D1233" s="11">
        <v>0.41099999999999998</v>
      </c>
      <c r="E1233" s="11">
        <v>48.29</v>
      </c>
      <c r="F1233" s="11">
        <v>1.2</v>
      </c>
      <c r="G1233" s="11">
        <v>6.4000000000000001E-2</v>
      </c>
      <c r="H1233" s="10">
        <v>1</v>
      </c>
      <c r="I1233" s="11">
        <f t="shared" si="114"/>
        <v>1.2</v>
      </c>
      <c r="J1233" s="11">
        <f t="shared" si="115"/>
        <v>6.4000000000000001E-2</v>
      </c>
      <c r="K1233" s="11">
        <v>6409.4</v>
      </c>
      <c r="L1233" s="10">
        <f t="shared" si="116"/>
        <v>19.974047740808366</v>
      </c>
      <c r="M1233">
        <f t="shared" si="117"/>
        <v>24638</v>
      </c>
      <c r="N1233">
        <f t="shared" si="118"/>
        <v>65</v>
      </c>
      <c r="O1233">
        <f t="shared" si="119"/>
        <v>3.5</v>
      </c>
    </row>
    <row r="1234" spans="1:15">
      <c r="A1234" s="10" t="s">
        <v>68</v>
      </c>
      <c r="B1234" s="10">
        <v>3100</v>
      </c>
      <c r="C1234" s="60">
        <v>1.0945686E-2</v>
      </c>
      <c r="D1234" s="11">
        <v>0.41099999999999998</v>
      </c>
      <c r="E1234" s="11">
        <v>48.29</v>
      </c>
      <c r="F1234" s="11">
        <v>1.2</v>
      </c>
      <c r="G1234" s="11">
        <v>6.4000000000000001E-2</v>
      </c>
      <c r="H1234" s="10">
        <v>1</v>
      </c>
      <c r="I1234" s="11">
        <f t="shared" si="114"/>
        <v>1.2</v>
      </c>
      <c r="J1234" s="11">
        <f t="shared" si="115"/>
        <v>6.4000000000000001E-2</v>
      </c>
      <c r="K1234" s="11">
        <v>5.8</v>
      </c>
      <c r="L1234" s="10">
        <f t="shared" si="116"/>
        <v>1.8103425810194997E-2</v>
      </c>
      <c r="M1234">
        <f t="shared" si="117"/>
        <v>22</v>
      </c>
      <c r="N1234">
        <f t="shared" si="118"/>
        <v>0</v>
      </c>
      <c r="O1234">
        <f t="shared" si="119"/>
        <v>0</v>
      </c>
    </row>
    <row r="1235" spans="1:15">
      <c r="A1235" s="10" t="s">
        <v>68</v>
      </c>
      <c r="B1235" s="10">
        <v>3100</v>
      </c>
      <c r="C1235" s="60">
        <v>6.7722213880000002</v>
      </c>
      <c r="D1235" s="11">
        <v>0.41099999999999998</v>
      </c>
      <c r="E1235" s="11">
        <v>48.29</v>
      </c>
      <c r="F1235" s="11">
        <v>1.2</v>
      </c>
      <c r="G1235" s="11">
        <v>6.4000000000000001E-2</v>
      </c>
      <c r="H1235" s="10">
        <v>1</v>
      </c>
      <c r="I1235" s="11">
        <f t="shared" si="114"/>
        <v>1.2</v>
      </c>
      <c r="J1235" s="11">
        <f t="shared" si="115"/>
        <v>6.4000000000000001E-2</v>
      </c>
      <c r="K1235" s="11">
        <v>3594.2</v>
      </c>
      <c r="L1235" s="10">
        <f t="shared" si="116"/>
        <v>11.20079705080831</v>
      </c>
      <c r="M1235">
        <f t="shared" si="117"/>
        <v>13816</v>
      </c>
      <c r="N1235">
        <f t="shared" si="118"/>
        <v>37</v>
      </c>
      <c r="O1235">
        <f t="shared" si="119"/>
        <v>1.9</v>
      </c>
    </row>
    <row r="1236" spans="1:15">
      <c r="A1236" s="10" t="s">
        <v>68</v>
      </c>
      <c r="B1236" s="10">
        <v>3100</v>
      </c>
      <c r="C1236" s="60">
        <v>44.918551672</v>
      </c>
      <c r="D1236" s="11">
        <v>0.41099999999999998</v>
      </c>
      <c r="E1236" s="11">
        <v>48.29</v>
      </c>
      <c r="F1236" s="11">
        <v>1.2</v>
      </c>
      <c r="G1236" s="11">
        <v>6.4000000000000001E-2</v>
      </c>
      <c r="H1236" s="10">
        <v>1</v>
      </c>
      <c r="I1236" s="11">
        <f t="shared" si="114"/>
        <v>1.2</v>
      </c>
      <c r="J1236" s="11">
        <f t="shared" si="115"/>
        <v>6.4000000000000001E-2</v>
      </c>
      <c r="K1236" s="11">
        <v>23839.3</v>
      </c>
      <c r="L1236" s="10">
        <f t="shared" si="116"/>
        <v>74.292252463250136</v>
      </c>
      <c r="M1236">
        <f t="shared" si="117"/>
        <v>91638</v>
      </c>
      <c r="N1236">
        <f t="shared" si="118"/>
        <v>242</v>
      </c>
      <c r="O1236">
        <f t="shared" si="119"/>
        <v>12.9</v>
      </c>
    </row>
    <row r="1237" spans="1:15">
      <c r="A1237" s="10" t="s">
        <v>68</v>
      </c>
      <c r="B1237" s="10">
        <v>3100</v>
      </c>
      <c r="C1237" s="60">
        <v>21.893899180999998</v>
      </c>
      <c r="D1237" s="11">
        <v>0.41099999999999998</v>
      </c>
      <c r="E1237" s="11">
        <v>48.29</v>
      </c>
      <c r="F1237" s="11">
        <v>1.2</v>
      </c>
      <c r="G1237" s="11">
        <v>6.4000000000000001E-2</v>
      </c>
      <c r="H1237" s="10">
        <v>1</v>
      </c>
      <c r="I1237" s="11">
        <f t="shared" si="114"/>
        <v>1.2</v>
      </c>
      <c r="J1237" s="11">
        <f t="shared" si="115"/>
        <v>6.4000000000000001E-2</v>
      </c>
      <c r="K1237" s="11">
        <v>11619.6</v>
      </c>
      <c r="L1237" s="10">
        <f t="shared" si="116"/>
        <v>36.211031407179277</v>
      </c>
      <c r="M1237">
        <f t="shared" si="117"/>
        <v>44666</v>
      </c>
      <c r="N1237">
        <f t="shared" si="118"/>
        <v>118</v>
      </c>
      <c r="O1237">
        <f t="shared" si="119"/>
        <v>6.3</v>
      </c>
    </row>
    <row r="1238" spans="1:15">
      <c r="A1238" s="10" t="s">
        <v>68</v>
      </c>
      <c r="B1238" s="10">
        <v>3100</v>
      </c>
      <c r="C1238" s="60">
        <v>7.289446527</v>
      </c>
      <c r="D1238" s="11">
        <v>0.41099999999999998</v>
      </c>
      <c r="E1238" s="11">
        <v>48.29</v>
      </c>
      <c r="F1238" s="11">
        <v>1.2</v>
      </c>
      <c r="G1238" s="11">
        <v>6.4000000000000001E-2</v>
      </c>
      <c r="H1238" s="10">
        <v>1</v>
      </c>
      <c r="I1238" s="11">
        <f t="shared" si="114"/>
        <v>1.2</v>
      </c>
      <c r="J1238" s="11">
        <f t="shared" si="115"/>
        <v>6.4000000000000001E-2</v>
      </c>
      <c r="K1238" s="11">
        <v>3868.7</v>
      </c>
      <c r="L1238" s="10">
        <f t="shared" si="116"/>
        <v>12.056252518017425</v>
      </c>
      <c r="M1238">
        <f t="shared" si="117"/>
        <v>14871</v>
      </c>
      <c r="N1238">
        <f t="shared" si="118"/>
        <v>39</v>
      </c>
      <c r="O1238">
        <f t="shared" si="119"/>
        <v>2.1</v>
      </c>
    </row>
    <row r="1239" spans="1:15">
      <c r="A1239" s="10" t="s">
        <v>68</v>
      </c>
      <c r="B1239" s="10">
        <v>1820</v>
      </c>
      <c r="C1239" s="60">
        <v>1.411901965</v>
      </c>
      <c r="D1239" s="11">
        <v>0.222</v>
      </c>
      <c r="E1239" s="11">
        <v>48.29</v>
      </c>
      <c r="F1239" s="11">
        <v>1.78</v>
      </c>
      <c r="G1239" s="11">
        <v>0.38</v>
      </c>
      <c r="H1239" s="10">
        <v>1</v>
      </c>
      <c r="I1239" s="11">
        <f t="shared" si="114"/>
        <v>1.78</v>
      </c>
      <c r="J1239" s="11">
        <f t="shared" si="115"/>
        <v>0.38</v>
      </c>
      <c r="K1239" s="11">
        <v>404.7</v>
      </c>
      <c r="L1239" s="10">
        <f t="shared" si="116"/>
        <v>1.2613437989622251</v>
      </c>
      <c r="M1239">
        <f t="shared" si="117"/>
        <v>1556</v>
      </c>
      <c r="N1239">
        <f t="shared" si="118"/>
        <v>6</v>
      </c>
      <c r="O1239">
        <f t="shared" si="119"/>
        <v>1.3</v>
      </c>
    </row>
    <row r="1240" spans="1:15">
      <c r="A1240" s="10" t="s">
        <v>68</v>
      </c>
      <c r="B1240" s="10">
        <v>6430</v>
      </c>
      <c r="C1240" s="60">
        <v>0.41803792000000001</v>
      </c>
      <c r="D1240" s="11">
        <v>0.30299999999999999</v>
      </c>
      <c r="E1240" s="11">
        <v>48.29</v>
      </c>
      <c r="F1240" s="11">
        <v>0</v>
      </c>
      <c r="G1240" s="11">
        <v>0</v>
      </c>
      <c r="H1240" s="10">
        <v>1</v>
      </c>
      <c r="I1240" s="11">
        <f t="shared" si="114"/>
        <v>0</v>
      </c>
      <c r="J1240" s="11">
        <f t="shared" si="115"/>
        <v>0</v>
      </c>
      <c r="K1240" s="11">
        <v>500.2</v>
      </c>
      <c r="L1240" s="10">
        <f t="shared" si="116"/>
        <v>0.50972304170920002</v>
      </c>
      <c r="M1240">
        <f t="shared" si="117"/>
        <v>629</v>
      </c>
      <c r="N1240">
        <f t="shared" si="118"/>
        <v>0</v>
      </c>
      <c r="O1240">
        <f t="shared" si="119"/>
        <v>0</v>
      </c>
    </row>
    <row r="1241" spans="1:15">
      <c r="A1241" s="10" t="s">
        <v>68</v>
      </c>
      <c r="B1241" s="10">
        <v>3200</v>
      </c>
      <c r="C1241" s="60">
        <v>13.980097512</v>
      </c>
      <c r="D1241" s="11">
        <v>0.4</v>
      </c>
      <c r="E1241" s="11">
        <v>48.29</v>
      </c>
      <c r="F1241" s="11">
        <v>1.2</v>
      </c>
      <c r="G1241" s="11">
        <v>6.4000000000000001E-2</v>
      </c>
      <c r="H1241" s="10">
        <v>1</v>
      </c>
      <c r="I1241" s="11">
        <f t="shared" si="114"/>
        <v>1.2</v>
      </c>
      <c r="J1241" s="11">
        <f t="shared" si="115"/>
        <v>6.4000000000000001E-2</v>
      </c>
      <c r="K1241" s="11">
        <v>7715.1</v>
      </c>
      <c r="L1241" s="10">
        <f t="shared" si="116"/>
        <v>22.503296961816005</v>
      </c>
      <c r="M1241">
        <f t="shared" si="117"/>
        <v>27757</v>
      </c>
      <c r="N1241">
        <f t="shared" si="118"/>
        <v>73</v>
      </c>
      <c r="O1241">
        <f t="shared" si="119"/>
        <v>3.9</v>
      </c>
    </row>
    <row r="1242" spans="1:15">
      <c r="A1242" s="10" t="s">
        <v>68</v>
      </c>
      <c r="B1242" s="10">
        <v>8140</v>
      </c>
      <c r="C1242" s="60">
        <v>0.30603207500000001</v>
      </c>
      <c r="D1242" s="11">
        <v>0.77700000000000002</v>
      </c>
      <c r="E1242" s="11">
        <v>48.29</v>
      </c>
      <c r="F1242" s="11">
        <v>1.2</v>
      </c>
      <c r="G1242" s="11">
        <v>0.48</v>
      </c>
      <c r="H1242" s="10">
        <v>1</v>
      </c>
      <c r="I1242" s="11">
        <f t="shared" si="114"/>
        <v>1.2</v>
      </c>
      <c r="J1242" s="11">
        <f t="shared" si="115"/>
        <v>0.48</v>
      </c>
      <c r="K1242" s="11">
        <v>847.8</v>
      </c>
      <c r="L1242" s="10">
        <f t="shared" si="116"/>
        <v>0.95689420638831246</v>
      </c>
      <c r="M1242">
        <f t="shared" si="117"/>
        <v>1180</v>
      </c>
      <c r="N1242">
        <f t="shared" si="118"/>
        <v>3</v>
      </c>
      <c r="O1242">
        <f t="shared" si="119"/>
        <v>1.2</v>
      </c>
    </row>
    <row r="1243" spans="1:15">
      <c r="A1243" s="10" t="s">
        <v>68</v>
      </c>
      <c r="B1243" s="10">
        <v>8340</v>
      </c>
      <c r="C1243" s="60">
        <v>7.9736557609999998</v>
      </c>
      <c r="D1243" s="11">
        <v>0.23</v>
      </c>
      <c r="E1243" s="11">
        <v>48.29</v>
      </c>
      <c r="F1243" s="11">
        <v>1.77</v>
      </c>
      <c r="G1243" s="11">
        <v>0.17699999999999999</v>
      </c>
      <c r="H1243" s="10">
        <v>1</v>
      </c>
      <c r="I1243" s="11">
        <f t="shared" si="114"/>
        <v>1.77</v>
      </c>
      <c r="J1243" s="11">
        <f t="shared" si="115"/>
        <v>0.17699999999999999</v>
      </c>
      <c r="K1243" s="11">
        <v>2368.1999999999998</v>
      </c>
      <c r="L1243" s="10">
        <f t="shared" si="116"/>
        <v>7.380083536724892</v>
      </c>
      <c r="M1243">
        <f t="shared" si="117"/>
        <v>9103</v>
      </c>
      <c r="N1243">
        <f t="shared" si="118"/>
        <v>36</v>
      </c>
      <c r="O1243">
        <f t="shared" si="119"/>
        <v>3.6</v>
      </c>
    </row>
    <row r="1244" spans="1:15">
      <c r="A1244" s="10" t="s">
        <v>68</v>
      </c>
      <c r="B1244" s="10">
        <v>8340</v>
      </c>
      <c r="C1244" s="60">
        <v>8.9104063999999997E-2</v>
      </c>
      <c r="D1244" s="11">
        <v>0.25800000000000001</v>
      </c>
      <c r="E1244" s="11">
        <v>48.29</v>
      </c>
      <c r="F1244" s="11">
        <v>1.77</v>
      </c>
      <c r="G1244" s="11">
        <v>0.17699999999999999</v>
      </c>
      <c r="H1244" s="10">
        <v>1</v>
      </c>
      <c r="I1244" s="11">
        <f t="shared" si="114"/>
        <v>1.77</v>
      </c>
      <c r="J1244" s="11">
        <f t="shared" si="115"/>
        <v>0.17699999999999999</v>
      </c>
      <c r="K1244" s="11">
        <v>29.7</v>
      </c>
      <c r="L1244" s="10">
        <f t="shared" si="116"/>
        <v>9.2510957887039988E-2</v>
      </c>
      <c r="M1244">
        <f t="shared" si="117"/>
        <v>114</v>
      </c>
      <c r="N1244">
        <f t="shared" si="118"/>
        <v>0</v>
      </c>
      <c r="O1244">
        <f t="shared" si="119"/>
        <v>0</v>
      </c>
    </row>
    <row r="1245" spans="1:15">
      <c r="A1245" s="10" t="s">
        <v>68</v>
      </c>
      <c r="B1245" s="10">
        <v>8340</v>
      </c>
      <c r="C1245" s="60">
        <v>0.16137048100000001</v>
      </c>
      <c r="D1245" s="11">
        <v>0.23</v>
      </c>
      <c r="E1245" s="11">
        <v>48.29</v>
      </c>
      <c r="F1245" s="11">
        <v>1.77</v>
      </c>
      <c r="G1245" s="11">
        <v>0.17699999999999999</v>
      </c>
      <c r="H1245" s="10">
        <v>1</v>
      </c>
      <c r="I1245" s="11">
        <f t="shared" si="114"/>
        <v>1.77</v>
      </c>
      <c r="J1245" s="11">
        <f t="shared" si="115"/>
        <v>0.17699999999999999</v>
      </c>
      <c r="K1245" s="11">
        <v>47.9</v>
      </c>
      <c r="L1245" s="10">
        <f t="shared" si="116"/>
        <v>0.14935779344355835</v>
      </c>
      <c r="M1245">
        <f t="shared" si="117"/>
        <v>184</v>
      </c>
      <c r="N1245">
        <f t="shared" si="118"/>
        <v>1</v>
      </c>
      <c r="O1245">
        <f t="shared" si="119"/>
        <v>0.1</v>
      </c>
    </row>
    <row r="1246" spans="1:15">
      <c r="A1246" s="10" t="s">
        <v>68</v>
      </c>
      <c r="B1246" s="10">
        <v>1300</v>
      </c>
      <c r="C1246" s="60">
        <v>0.19106210000000001</v>
      </c>
      <c r="D1246" s="11">
        <v>0.66200000000000003</v>
      </c>
      <c r="E1246" s="11">
        <v>48.29</v>
      </c>
      <c r="F1246" s="11">
        <v>2.1</v>
      </c>
      <c r="G1246" s="11">
        <v>0.51600000000000001</v>
      </c>
      <c r="H1246" s="10">
        <v>1</v>
      </c>
      <c r="I1246" s="11">
        <f t="shared" si="114"/>
        <v>2.1</v>
      </c>
      <c r="J1246" s="11">
        <f t="shared" si="115"/>
        <v>0.51600000000000001</v>
      </c>
      <c r="K1246" s="11">
        <v>163.30000000000001</v>
      </c>
      <c r="L1246" s="10">
        <f t="shared" si="116"/>
        <v>0.50898911596316665</v>
      </c>
      <c r="M1246">
        <f t="shared" si="117"/>
        <v>628</v>
      </c>
      <c r="N1246">
        <f t="shared" si="118"/>
        <v>3</v>
      </c>
      <c r="O1246">
        <f t="shared" si="119"/>
        <v>0.7</v>
      </c>
    </row>
    <row r="1247" spans="1:15">
      <c r="A1247" s="10" t="s">
        <v>68</v>
      </c>
      <c r="B1247" s="10">
        <v>5300</v>
      </c>
      <c r="C1247" s="60">
        <v>0.11596139</v>
      </c>
      <c r="D1247" s="11">
        <v>0.5</v>
      </c>
      <c r="E1247" s="11">
        <v>48.29</v>
      </c>
      <c r="F1247" s="11">
        <v>0.6</v>
      </c>
      <c r="G1247" s="11">
        <v>0.13500000000000001</v>
      </c>
      <c r="H1247" s="10">
        <v>1</v>
      </c>
      <c r="I1247" s="11">
        <f t="shared" si="114"/>
        <v>0.6</v>
      </c>
      <c r="J1247" s="11">
        <f t="shared" si="115"/>
        <v>0.13500000000000001</v>
      </c>
      <c r="K1247" s="11">
        <v>229</v>
      </c>
      <c r="L1247" s="10">
        <f t="shared" si="116"/>
        <v>0.23332398012916666</v>
      </c>
      <c r="M1247">
        <f t="shared" si="117"/>
        <v>288</v>
      </c>
      <c r="N1247">
        <f t="shared" si="118"/>
        <v>0</v>
      </c>
      <c r="O1247">
        <f t="shared" si="119"/>
        <v>0.1</v>
      </c>
    </row>
    <row r="1248" spans="1:15">
      <c r="A1248" s="10" t="s">
        <v>68</v>
      </c>
      <c r="B1248" s="10">
        <v>3200</v>
      </c>
      <c r="C1248" s="60">
        <v>2.6904926090000001</v>
      </c>
      <c r="D1248" s="11">
        <v>0.4</v>
      </c>
      <c r="E1248" s="11">
        <v>48.29</v>
      </c>
      <c r="F1248" s="11">
        <v>1.2</v>
      </c>
      <c r="G1248" s="11">
        <v>6.4000000000000001E-2</v>
      </c>
      <c r="H1248" s="10">
        <v>1</v>
      </c>
      <c r="I1248" s="11">
        <f t="shared" si="114"/>
        <v>1.2</v>
      </c>
      <c r="J1248" s="11">
        <f t="shared" si="115"/>
        <v>6.4000000000000001E-2</v>
      </c>
      <c r="K1248" s="11">
        <v>4249.6000000000004</v>
      </c>
      <c r="L1248" s="10">
        <f t="shared" si="116"/>
        <v>4.3307962696203335</v>
      </c>
      <c r="M1248">
        <f t="shared" si="117"/>
        <v>5342</v>
      </c>
      <c r="N1248">
        <f t="shared" si="118"/>
        <v>14</v>
      </c>
      <c r="O1248">
        <f t="shared" si="119"/>
        <v>0.8</v>
      </c>
    </row>
    <row r="1249" spans="1:15">
      <c r="A1249" s="10" t="s">
        <v>68</v>
      </c>
      <c r="B1249" s="10">
        <v>8340</v>
      </c>
      <c r="C1249" s="60">
        <v>1.7266237E-2</v>
      </c>
      <c r="D1249" s="11">
        <v>0.25800000000000001</v>
      </c>
      <c r="E1249" s="11">
        <v>48.29</v>
      </c>
      <c r="F1249" s="11">
        <v>1.77</v>
      </c>
      <c r="G1249" s="11">
        <v>0.17699999999999999</v>
      </c>
      <c r="H1249" s="10">
        <v>1</v>
      </c>
      <c r="I1249" s="11">
        <f t="shared" si="114"/>
        <v>1.77</v>
      </c>
      <c r="J1249" s="11">
        <f t="shared" si="115"/>
        <v>0.17699999999999999</v>
      </c>
      <c r="K1249" s="11">
        <v>5.8</v>
      </c>
      <c r="L1249" s="10">
        <f t="shared" si="116"/>
        <v>1.7926411571695E-2</v>
      </c>
      <c r="M1249">
        <f t="shared" si="117"/>
        <v>22</v>
      </c>
      <c r="N1249">
        <f t="shared" si="118"/>
        <v>0</v>
      </c>
      <c r="O1249">
        <f t="shared" si="119"/>
        <v>0</v>
      </c>
    </row>
    <row r="1250" spans="1:15">
      <c r="A1250" s="10" t="s">
        <v>68</v>
      </c>
      <c r="B1250" s="10">
        <v>5300</v>
      </c>
      <c r="C1250" s="60">
        <v>5.1769358829999996</v>
      </c>
      <c r="D1250" s="11">
        <v>0.5</v>
      </c>
      <c r="E1250" s="11">
        <v>48.29</v>
      </c>
      <c r="F1250" s="11">
        <v>0.6</v>
      </c>
      <c r="G1250" s="11">
        <v>0.13500000000000001</v>
      </c>
      <c r="H1250" s="10">
        <v>1</v>
      </c>
      <c r="I1250" s="11">
        <f t="shared" si="114"/>
        <v>0.6</v>
      </c>
      <c r="J1250" s="11">
        <f t="shared" si="115"/>
        <v>0.13500000000000001</v>
      </c>
      <c r="K1250" s="11">
        <v>3342.5</v>
      </c>
      <c r="L1250" s="10">
        <f t="shared" si="116"/>
        <v>10.416426407919582</v>
      </c>
      <c r="M1250">
        <f t="shared" si="117"/>
        <v>12848</v>
      </c>
      <c r="N1250">
        <f t="shared" si="118"/>
        <v>17</v>
      </c>
      <c r="O1250">
        <f t="shared" si="119"/>
        <v>3.8</v>
      </c>
    </row>
    <row r="1251" spans="1:15">
      <c r="A1251" s="10" t="s">
        <v>68</v>
      </c>
      <c r="B1251" s="10">
        <v>5300</v>
      </c>
      <c r="C1251" s="60">
        <v>1.9625463080000001</v>
      </c>
      <c r="D1251" s="11">
        <v>0.5</v>
      </c>
      <c r="E1251" s="11">
        <v>48.29</v>
      </c>
      <c r="F1251" s="11">
        <v>0.6</v>
      </c>
      <c r="G1251" s="11">
        <v>0.13500000000000001</v>
      </c>
      <c r="H1251" s="10">
        <v>1</v>
      </c>
      <c r="I1251" s="11">
        <f t="shared" si="114"/>
        <v>0.6</v>
      </c>
      <c r="J1251" s="11">
        <f t="shared" si="115"/>
        <v>0.13500000000000001</v>
      </c>
      <c r="K1251" s="11">
        <v>1267.0999999999999</v>
      </c>
      <c r="L1251" s="10">
        <f t="shared" si="116"/>
        <v>3.9488067172216668</v>
      </c>
      <c r="M1251">
        <f t="shared" si="117"/>
        <v>4871</v>
      </c>
      <c r="N1251">
        <f t="shared" si="118"/>
        <v>6</v>
      </c>
      <c r="O1251">
        <f t="shared" si="119"/>
        <v>1.4</v>
      </c>
    </row>
    <row r="1252" spans="1:15">
      <c r="A1252" s="10" t="s">
        <v>68</v>
      </c>
      <c r="B1252" s="10">
        <v>5300</v>
      </c>
      <c r="C1252" s="60">
        <v>1.9827635E-2</v>
      </c>
      <c r="D1252" s="11">
        <v>0.5</v>
      </c>
      <c r="E1252" s="11">
        <v>48.29</v>
      </c>
      <c r="F1252" s="11">
        <v>0.6</v>
      </c>
      <c r="G1252" s="11">
        <v>0.13500000000000001</v>
      </c>
      <c r="H1252" s="10">
        <v>1</v>
      </c>
      <c r="I1252" s="11">
        <f t="shared" si="114"/>
        <v>0.6</v>
      </c>
      <c r="J1252" s="11">
        <f t="shared" si="115"/>
        <v>0.13500000000000001</v>
      </c>
      <c r="K1252" s="11">
        <v>12.8</v>
      </c>
      <c r="L1252" s="10">
        <f t="shared" si="116"/>
        <v>3.9894853922916668E-2</v>
      </c>
      <c r="M1252">
        <f t="shared" si="117"/>
        <v>49</v>
      </c>
      <c r="N1252">
        <f t="shared" si="118"/>
        <v>0</v>
      </c>
      <c r="O1252">
        <f t="shared" si="119"/>
        <v>0</v>
      </c>
    </row>
    <row r="1253" spans="1:15">
      <c r="A1253" s="10" t="s">
        <v>68</v>
      </c>
      <c r="B1253" s="10">
        <v>5300</v>
      </c>
      <c r="C1253" s="60">
        <v>0.40938576999999998</v>
      </c>
      <c r="D1253" s="11">
        <v>0.5</v>
      </c>
      <c r="E1253" s="11">
        <v>48.29</v>
      </c>
      <c r="F1253" s="11">
        <v>0.6</v>
      </c>
      <c r="G1253" s="11">
        <v>0.13500000000000001</v>
      </c>
      <c r="H1253" s="10">
        <v>1</v>
      </c>
      <c r="I1253" s="11">
        <f t="shared" si="114"/>
        <v>0.6</v>
      </c>
      <c r="J1253" s="11">
        <f t="shared" si="115"/>
        <v>0.13500000000000001</v>
      </c>
      <c r="K1253" s="11">
        <v>264.3</v>
      </c>
      <c r="L1253" s="10">
        <f t="shared" si="116"/>
        <v>0.82371828472083319</v>
      </c>
      <c r="M1253">
        <f t="shared" si="117"/>
        <v>1016</v>
      </c>
      <c r="N1253">
        <f t="shared" si="118"/>
        <v>1</v>
      </c>
      <c r="O1253">
        <f t="shared" si="119"/>
        <v>0.3</v>
      </c>
    </row>
    <row r="1254" spans="1:15">
      <c r="A1254" s="10" t="s">
        <v>68</v>
      </c>
      <c r="B1254" s="10">
        <v>6170</v>
      </c>
      <c r="C1254" s="60">
        <v>5.6537111910000002</v>
      </c>
      <c r="D1254" s="11">
        <v>0.30299999999999999</v>
      </c>
      <c r="E1254" s="11">
        <v>48.29</v>
      </c>
      <c r="F1254" s="11">
        <v>0</v>
      </c>
      <c r="G1254" s="11">
        <v>0</v>
      </c>
      <c r="H1254" s="10">
        <v>1</v>
      </c>
      <c r="I1254" s="11">
        <f t="shared" si="114"/>
        <v>0</v>
      </c>
      <c r="J1254" s="11">
        <f t="shared" si="115"/>
        <v>0</v>
      </c>
      <c r="K1254" s="11">
        <v>2212.1</v>
      </c>
      <c r="L1254" s="10">
        <f t="shared" si="116"/>
        <v>6.8936972636880975</v>
      </c>
      <c r="M1254">
        <f t="shared" si="117"/>
        <v>8503</v>
      </c>
      <c r="N1254">
        <f t="shared" si="118"/>
        <v>0</v>
      </c>
      <c r="O1254">
        <f t="shared" si="119"/>
        <v>0</v>
      </c>
    </row>
    <row r="1255" spans="1:15">
      <c r="A1255" s="10" t="s">
        <v>68</v>
      </c>
      <c r="B1255" s="10">
        <v>5300</v>
      </c>
      <c r="C1255" s="60">
        <v>4.3638555000000002E-2</v>
      </c>
      <c r="D1255" s="11">
        <v>0.5</v>
      </c>
      <c r="E1255" s="11">
        <v>48.29</v>
      </c>
      <c r="F1255" s="11">
        <v>0.6</v>
      </c>
      <c r="G1255" s="11">
        <v>0.13500000000000001</v>
      </c>
      <c r="H1255" s="10">
        <v>1</v>
      </c>
      <c r="I1255" s="11">
        <f t="shared" si="114"/>
        <v>0.6</v>
      </c>
      <c r="J1255" s="11">
        <f t="shared" si="115"/>
        <v>0.13500000000000001</v>
      </c>
      <c r="K1255" s="11">
        <v>28.2</v>
      </c>
      <c r="L1255" s="10">
        <f t="shared" si="116"/>
        <v>8.7804409206250003E-2</v>
      </c>
      <c r="M1255">
        <f t="shared" si="117"/>
        <v>108</v>
      </c>
      <c r="N1255">
        <f t="shared" si="118"/>
        <v>0</v>
      </c>
      <c r="O1255">
        <f t="shared" si="119"/>
        <v>0</v>
      </c>
    </row>
    <row r="1256" spans="1:15">
      <c r="A1256" s="10" t="s">
        <v>68</v>
      </c>
      <c r="B1256" s="10">
        <v>6170</v>
      </c>
      <c r="C1256" s="60">
        <v>8.0720928389999997</v>
      </c>
      <c r="D1256" s="11">
        <v>0.30299999999999999</v>
      </c>
      <c r="E1256" s="11">
        <v>48.29</v>
      </c>
      <c r="F1256" s="11">
        <v>0</v>
      </c>
      <c r="G1256" s="11">
        <v>0</v>
      </c>
      <c r="H1256" s="10">
        <v>1</v>
      </c>
      <c r="I1256" s="11">
        <f t="shared" si="114"/>
        <v>0</v>
      </c>
      <c r="J1256" s="11">
        <f t="shared" si="115"/>
        <v>0</v>
      </c>
      <c r="K1256" s="11">
        <v>3158.3</v>
      </c>
      <c r="L1256" s="10">
        <f t="shared" si="116"/>
        <v>9.8424844206815774</v>
      </c>
      <c r="M1256">
        <f t="shared" si="117"/>
        <v>12141</v>
      </c>
      <c r="N1256">
        <f t="shared" si="118"/>
        <v>0</v>
      </c>
      <c r="O1256">
        <f t="shared" si="119"/>
        <v>0</v>
      </c>
    </row>
    <row r="1257" spans="1:15">
      <c r="A1257" s="10" t="s">
        <v>68</v>
      </c>
      <c r="B1257" s="10">
        <v>3100</v>
      </c>
      <c r="C1257" s="60">
        <v>21.905283317999999</v>
      </c>
      <c r="D1257" s="11">
        <v>0.41099999999999998</v>
      </c>
      <c r="E1257" s="11">
        <v>48.29</v>
      </c>
      <c r="F1257" s="11">
        <v>1.2</v>
      </c>
      <c r="G1257" s="11">
        <v>6.4000000000000001E-2</v>
      </c>
      <c r="H1257" s="10">
        <v>1</v>
      </c>
      <c r="I1257" s="11">
        <f t="shared" si="114"/>
        <v>1.2</v>
      </c>
      <c r="J1257" s="11">
        <f t="shared" si="115"/>
        <v>6.4000000000000001E-2</v>
      </c>
      <c r="K1257" s="11">
        <v>35549.699999999997</v>
      </c>
      <c r="L1257" s="10">
        <f t="shared" si="116"/>
        <v>36.22986000134803</v>
      </c>
      <c r="M1257">
        <f t="shared" si="117"/>
        <v>44689</v>
      </c>
      <c r="N1257">
        <f t="shared" si="118"/>
        <v>118</v>
      </c>
      <c r="O1257">
        <f t="shared" si="119"/>
        <v>6.3</v>
      </c>
    </row>
    <row r="1258" spans="1:15">
      <c r="A1258" s="10" t="s">
        <v>68</v>
      </c>
      <c r="B1258" s="10">
        <v>6170</v>
      </c>
      <c r="C1258" s="60">
        <v>3.3922445790000002</v>
      </c>
      <c r="D1258" s="11">
        <v>0.30299999999999999</v>
      </c>
      <c r="E1258" s="11">
        <v>48.29</v>
      </c>
      <c r="F1258" s="11">
        <v>0</v>
      </c>
      <c r="G1258" s="11">
        <v>0</v>
      </c>
      <c r="H1258" s="10">
        <v>1</v>
      </c>
      <c r="I1258" s="11">
        <f t="shared" si="114"/>
        <v>0</v>
      </c>
      <c r="J1258" s="11">
        <f t="shared" si="115"/>
        <v>0</v>
      </c>
      <c r="K1258" s="11">
        <v>1327.3</v>
      </c>
      <c r="L1258" s="10">
        <f t="shared" si="116"/>
        <v>4.1362401406777272</v>
      </c>
      <c r="M1258">
        <f t="shared" si="117"/>
        <v>5102</v>
      </c>
      <c r="N1258">
        <f t="shared" si="118"/>
        <v>0</v>
      </c>
      <c r="O1258">
        <f t="shared" si="119"/>
        <v>0</v>
      </c>
    </row>
    <row r="1259" spans="1:15">
      <c r="A1259" s="10" t="s">
        <v>68</v>
      </c>
      <c r="B1259" s="10">
        <v>2110</v>
      </c>
      <c r="C1259" s="60">
        <v>3.7322925979999999</v>
      </c>
      <c r="D1259" s="11">
        <v>0.40500000000000003</v>
      </c>
      <c r="E1259" s="11">
        <v>48.29</v>
      </c>
      <c r="F1259" s="11">
        <v>2.7</v>
      </c>
      <c r="G1259" s="11">
        <v>0.57599999999999996</v>
      </c>
      <c r="H1259" s="10">
        <v>1</v>
      </c>
      <c r="I1259" s="11">
        <f t="shared" si="114"/>
        <v>2.7</v>
      </c>
      <c r="J1259" s="11">
        <f t="shared" si="115"/>
        <v>0.57599999999999996</v>
      </c>
      <c r="K1259" s="11">
        <v>5968.6</v>
      </c>
      <c r="L1259" s="10">
        <f t="shared" si="116"/>
        <v>6.0828438225629249</v>
      </c>
      <c r="M1259">
        <f t="shared" si="117"/>
        <v>7503</v>
      </c>
      <c r="N1259">
        <f t="shared" si="118"/>
        <v>45</v>
      </c>
      <c r="O1259">
        <f t="shared" si="119"/>
        <v>9.5</v>
      </c>
    </row>
    <row r="1260" spans="1:15">
      <c r="A1260" s="10" t="s">
        <v>68</v>
      </c>
      <c r="B1260" s="10">
        <v>3200</v>
      </c>
      <c r="C1260" s="60">
        <v>7.0506265069999996</v>
      </c>
      <c r="D1260" s="11">
        <v>0.4</v>
      </c>
      <c r="E1260" s="11">
        <v>48.29</v>
      </c>
      <c r="F1260" s="11">
        <v>1.2</v>
      </c>
      <c r="G1260" s="11">
        <v>6.4000000000000001E-2</v>
      </c>
      <c r="H1260" s="10">
        <v>1</v>
      </c>
      <c r="I1260" s="11">
        <f t="shared" si="114"/>
        <v>1.2</v>
      </c>
      <c r="J1260" s="11">
        <f t="shared" si="115"/>
        <v>6.4000000000000001E-2</v>
      </c>
      <c r="K1260" s="11">
        <v>11136.1</v>
      </c>
      <c r="L1260" s="10">
        <f t="shared" si="116"/>
        <v>11.349158467434334</v>
      </c>
      <c r="M1260">
        <f t="shared" si="117"/>
        <v>13999</v>
      </c>
      <c r="N1260">
        <f t="shared" si="118"/>
        <v>37</v>
      </c>
      <c r="O1260">
        <f t="shared" si="119"/>
        <v>2</v>
      </c>
    </row>
    <row r="1261" spans="1:15">
      <c r="A1261" s="10" t="s">
        <v>68</v>
      </c>
      <c r="B1261" s="10">
        <v>4110</v>
      </c>
      <c r="C1261" s="60">
        <v>2.5067988269999999</v>
      </c>
      <c r="D1261" s="11">
        <v>0.41299999999999998</v>
      </c>
      <c r="E1261" s="11">
        <v>48.29</v>
      </c>
      <c r="F1261" s="11">
        <v>0.7</v>
      </c>
      <c r="G1261" s="11">
        <v>0.09</v>
      </c>
      <c r="H1261" s="10">
        <v>1</v>
      </c>
      <c r="I1261" s="11">
        <f t="shared" si="114"/>
        <v>0.7</v>
      </c>
      <c r="J1261" s="11">
        <f t="shared" si="115"/>
        <v>0.09</v>
      </c>
      <c r="K1261" s="11">
        <v>1336.9</v>
      </c>
      <c r="L1261" s="10">
        <f t="shared" si="116"/>
        <v>4.1662516034964812</v>
      </c>
      <c r="M1261">
        <f t="shared" si="117"/>
        <v>5139</v>
      </c>
      <c r="N1261">
        <f t="shared" si="118"/>
        <v>8</v>
      </c>
      <c r="O1261">
        <f t="shared" si="119"/>
        <v>1</v>
      </c>
    </row>
    <row r="1262" spans="1:15">
      <c r="A1262" s="10" t="s">
        <v>68</v>
      </c>
      <c r="B1262" s="10">
        <v>6430</v>
      </c>
      <c r="C1262" s="60">
        <v>0.82602066699999999</v>
      </c>
      <c r="D1262" s="11">
        <v>0.30299999999999999</v>
      </c>
      <c r="E1262" s="11">
        <v>48.29</v>
      </c>
      <c r="F1262" s="11">
        <v>0</v>
      </c>
      <c r="G1262" s="11">
        <v>0</v>
      </c>
      <c r="H1262" s="10">
        <v>1</v>
      </c>
      <c r="I1262" s="11">
        <f t="shared" si="114"/>
        <v>0</v>
      </c>
      <c r="J1262" s="11">
        <f t="shared" si="115"/>
        <v>0</v>
      </c>
      <c r="K1262" s="11">
        <v>988.3</v>
      </c>
      <c r="L1262" s="10">
        <f t="shared" si="116"/>
        <v>1.0071855847381075</v>
      </c>
      <c r="M1262">
        <f t="shared" si="117"/>
        <v>1242</v>
      </c>
      <c r="N1262">
        <f t="shared" si="118"/>
        <v>0</v>
      </c>
      <c r="O1262">
        <f t="shared" si="119"/>
        <v>0</v>
      </c>
    </row>
    <row r="1263" spans="1:15">
      <c r="A1263" s="10" t="s">
        <v>68</v>
      </c>
      <c r="B1263" s="10">
        <v>3100</v>
      </c>
      <c r="C1263" s="60">
        <v>8.5680249999999999E-3</v>
      </c>
      <c r="D1263" s="11">
        <v>0.41099999999999998</v>
      </c>
      <c r="E1263" s="11">
        <v>48.29</v>
      </c>
      <c r="F1263" s="11">
        <v>1.2</v>
      </c>
      <c r="G1263" s="11">
        <v>6.4000000000000001E-2</v>
      </c>
      <c r="H1263" s="10">
        <v>1</v>
      </c>
      <c r="I1263" s="11">
        <f t="shared" si="114"/>
        <v>1.2</v>
      </c>
      <c r="J1263" s="11">
        <f t="shared" si="115"/>
        <v>6.4000000000000001E-2</v>
      </c>
      <c r="K1263" s="11">
        <v>13.9</v>
      </c>
      <c r="L1263" s="10">
        <f t="shared" si="116"/>
        <v>1.4170935008312499E-2</v>
      </c>
      <c r="M1263">
        <f t="shared" si="117"/>
        <v>17</v>
      </c>
      <c r="N1263">
        <f t="shared" si="118"/>
        <v>0</v>
      </c>
      <c r="O1263">
        <f t="shared" si="119"/>
        <v>0</v>
      </c>
    </row>
    <row r="1264" spans="1:15">
      <c r="A1264" s="10" t="s">
        <v>68</v>
      </c>
      <c r="B1264" s="10">
        <v>3100</v>
      </c>
      <c r="C1264" s="60">
        <v>7.9962926320000003</v>
      </c>
      <c r="D1264" s="11">
        <v>0.41099999999999998</v>
      </c>
      <c r="E1264" s="11">
        <v>48.29</v>
      </c>
      <c r="F1264" s="11">
        <v>1.2</v>
      </c>
      <c r="G1264" s="11">
        <v>6.4000000000000001E-2</v>
      </c>
      <c r="H1264" s="10">
        <v>1</v>
      </c>
      <c r="I1264" s="11">
        <f t="shared" si="114"/>
        <v>1.2</v>
      </c>
      <c r="J1264" s="11">
        <f t="shared" si="115"/>
        <v>6.4000000000000001E-2</v>
      </c>
      <c r="K1264" s="11">
        <v>12977.1</v>
      </c>
      <c r="L1264" s="10">
        <f t="shared" si="116"/>
        <v>13.22532826357534</v>
      </c>
      <c r="M1264">
        <f t="shared" si="117"/>
        <v>16313</v>
      </c>
      <c r="N1264">
        <f t="shared" si="118"/>
        <v>43</v>
      </c>
      <c r="O1264">
        <f t="shared" si="119"/>
        <v>2.2999999999999998</v>
      </c>
    </row>
    <row r="1265" spans="1:15">
      <c r="A1265" s="10" t="s">
        <v>68</v>
      </c>
      <c r="B1265" s="10">
        <v>5300</v>
      </c>
      <c r="C1265" s="60">
        <v>0.41052128799999998</v>
      </c>
      <c r="D1265" s="11">
        <v>0.5</v>
      </c>
      <c r="E1265" s="11">
        <v>48.29</v>
      </c>
      <c r="F1265" s="11">
        <v>0.6</v>
      </c>
      <c r="G1265" s="11">
        <v>0.13500000000000001</v>
      </c>
      <c r="H1265" s="10">
        <v>1</v>
      </c>
      <c r="I1265" s="11">
        <f t="shared" si="114"/>
        <v>0.6</v>
      </c>
      <c r="J1265" s="11">
        <f t="shared" si="115"/>
        <v>0.13500000000000001</v>
      </c>
      <c r="K1265" s="11">
        <v>810.5</v>
      </c>
      <c r="L1265" s="10">
        <f t="shared" si="116"/>
        <v>0.82600304156333326</v>
      </c>
      <c r="M1265">
        <f t="shared" si="117"/>
        <v>1019</v>
      </c>
      <c r="N1265">
        <f t="shared" si="118"/>
        <v>1</v>
      </c>
      <c r="O1265">
        <f t="shared" si="119"/>
        <v>0.3</v>
      </c>
    </row>
    <row r="1266" spans="1:15">
      <c r="A1266" s="10" t="s">
        <v>68</v>
      </c>
      <c r="B1266" s="10">
        <v>6430</v>
      </c>
      <c r="C1266" s="60">
        <v>6.1445007870000001</v>
      </c>
      <c r="D1266" s="11">
        <v>0.30299999999999999</v>
      </c>
      <c r="E1266" s="11">
        <v>48.29</v>
      </c>
      <c r="F1266" s="11">
        <v>0</v>
      </c>
      <c r="G1266" s="11">
        <v>0</v>
      </c>
      <c r="H1266" s="10">
        <v>1</v>
      </c>
      <c r="I1266" s="11">
        <f t="shared" si="114"/>
        <v>0</v>
      </c>
      <c r="J1266" s="11">
        <f t="shared" si="115"/>
        <v>0</v>
      </c>
      <c r="K1266" s="11">
        <v>7351.5</v>
      </c>
      <c r="L1266" s="10">
        <f t="shared" si="116"/>
        <v>7.4921280608568068</v>
      </c>
      <c r="M1266">
        <f t="shared" si="117"/>
        <v>9241</v>
      </c>
      <c r="N1266">
        <f t="shared" si="118"/>
        <v>0</v>
      </c>
      <c r="O1266">
        <f t="shared" si="119"/>
        <v>0</v>
      </c>
    </row>
    <row r="1267" spans="1:15">
      <c r="A1267" s="10" t="s">
        <v>68</v>
      </c>
      <c r="B1267" s="10">
        <v>6170</v>
      </c>
      <c r="C1267" s="60">
        <v>1.0385604980000001</v>
      </c>
      <c r="D1267" s="11">
        <v>0.30299999999999999</v>
      </c>
      <c r="E1267" s="11">
        <v>48.29</v>
      </c>
      <c r="F1267" s="11">
        <v>0</v>
      </c>
      <c r="G1267" s="11">
        <v>0</v>
      </c>
      <c r="H1267" s="10">
        <v>1</v>
      </c>
      <c r="I1267" s="11">
        <f t="shared" si="114"/>
        <v>0</v>
      </c>
      <c r="J1267" s="11">
        <f t="shared" si="115"/>
        <v>0</v>
      </c>
      <c r="K1267" s="11">
        <v>406.4</v>
      </c>
      <c r="L1267" s="10">
        <f t="shared" si="116"/>
        <v>1.2663401828226051</v>
      </c>
      <c r="M1267">
        <f t="shared" si="117"/>
        <v>1562</v>
      </c>
      <c r="N1267">
        <f t="shared" si="118"/>
        <v>0</v>
      </c>
      <c r="O1267">
        <f t="shared" si="119"/>
        <v>0</v>
      </c>
    </row>
    <row r="1268" spans="1:15">
      <c r="A1268" s="10" t="s">
        <v>68</v>
      </c>
      <c r="B1268" s="10">
        <v>1300</v>
      </c>
      <c r="C1268" s="60">
        <v>0.88122677299999996</v>
      </c>
      <c r="D1268" s="11">
        <v>0.66200000000000003</v>
      </c>
      <c r="E1268" s="11">
        <v>48.29</v>
      </c>
      <c r="F1268" s="11">
        <v>2.1</v>
      </c>
      <c r="G1268" s="11">
        <v>0.51600000000000001</v>
      </c>
      <c r="H1268" s="10">
        <v>1</v>
      </c>
      <c r="I1268" s="11">
        <f t="shared" si="114"/>
        <v>2.1</v>
      </c>
      <c r="J1268" s="11">
        <f t="shared" si="115"/>
        <v>0.51600000000000001</v>
      </c>
      <c r="K1268" s="11">
        <v>753.3</v>
      </c>
      <c r="L1268" s="10">
        <f t="shared" si="116"/>
        <v>2.3475866545607116</v>
      </c>
      <c r="M1268">
        <f t="shared" si="117"/>
        <v>2896</v>
      </c>
      <c r="N1268">
        <f t="shared" si="118"/>
        <v>13</v>
      </c>
      <c r="O1268">
        <f t="shared" si="119"/>
        <v>3.3</v>
      </c>
    </row>
    <row r="1269" spans="1:15">
      <c r="A1269" s="10" t="s">
        <v>68</v>
      </c>
      <c r="B1269" s="10">
        <v>4110</v>
      </c>
      <c r="C1269" s="60">
        <v>1.8786984149999999</v>
      </c>
      <c r="D1269" s="11">
        <v>0.41299999999999998</v>
      </c>
      <c r="E1269" s="11">
        <v>48.29</v>
      </c>
      <c r="F1269" s="11">
        <v>0.7</v>
      </c>
      <c r="G1269" s="11">
        <v>0.09</v>
      </c>
      <c r="H1269" s="10">
        <v>1</v>
      </c>
      <c r="I1269" s="11">
        <f t="shared" si="114"/>
        <v>0.7</v>
      </c>
      <c r="J1269" s="11">
        <f t="shared" si="115"/>
        <v>0.09</v>
      </c>
      <c r="K1269" s="11">
        <v>1001.9</v>
      </c>
      <c r="L1269" s="10">
        <f t="shared" si="116"/>
        <v>3.1223607573437118</v>
      </c>
      <c r="M1269">
        <f t="shared" si="117"/>
        <v>3851</v>
      </c>
      <c r="N1269">
        <f t="shared" si="118"/>
        <v>6</v>
      </c>
      <c r="O1269">
        <f t="shared" si="119"/>
        <v>0.8</v>
      </c>
    </row>
    <row r="1270" spans="1:15">
      <c r="A1270" s="10" t="s">
        <v>68</v>
      </c>
      <c r="B1270" s="10">
        <v>5300</v>
      </c>
      <c r="C1270" s="60">
        <v>2.3161652410000002</v>
      </c>
      <c r="D1270" s="11">
        <v>0.5</v>
      </c>
      <c r="E1270" s="11">
        <v>48.29</v>
      </c>
      <c r="F1270" s="11">
        <v>0.6</v>
      </c>
      <c r="G1270" s="11">
        <v>0.13500000000000001</v>
      </c>
      <c r="H1270" s="10">
        <v>1</v>
      </c>
      <c r="I1270" s="11">
        <f t="shared" si="114"/>
        <v>0.6</v>
      </c>
      <c r="J1270" s="11">
        <f t="shared" si="115"/>
        <v>0.13500000000000001</v>
      </c>
      <c r="K1270" s="11">
        <v>1495.4</v>
      </c>
      <c r="L1270" s="10">
        <f t="shared" si="116"/>
        <v>4.6603174786620842</v>
      </c>
      <c r="M1270">
        <f t="shared" si="117"/>
        <v>5748</v>
      </c>
      <c r="N1270">
        <f t="shared" si="118"/>
        <v>8</v>
      </c>
      <c r="O1270">
        <f t="shared" si="119"/>
        <v>1.7</v>
      </c>
    </row>
    <row r="1271" spans="1:15">
      <c r="A1271" s="10" t="s">
        <v>68</v>
      </c>
      <c r="B1271" s="10">
        <v>2110</v>
      </c>
      <c r="C1271" s="60">
        <v>8.9271919519999994</v>
      </c>
      <c r="D1271" s="11">
        <v>0.40500000000000003</v>
      </c>
      <c r="E1271" s="11">
        <v>48.29</v>
      </c>
      <c r="F1271" s="11">
        <v>2.7</v>
      </c>
      <c r="G1271" s="11">
        <v>0.57599999999999996</v>
      </c>
      <c r="H1271" s="10">
        <v>1</v>
      </c>
      <c r="I1271" s="11">
        <f t="shared" si="114"/>
        <v>2.7</v>
      </c>
      <c r="J1271" s="11">
        <f t="shared" si="115"/>
        <v>0.57599999999999996</v>
      </c>
      <c r="K1271" s="11">
        <v>14276.4</v>
      </c>
      <c r="L1271" s="10">
        <f t="shared" si="116"/>
        <v>14.549425853470199</v>
      </c>
      <c r="M1271">
        <f t="shared" si="117"/>
        <v>17946</v>
      </c>
      <c r="N1271">
        <f t="shared" si="118"/>
        <v>107</v>
      </c>
      <c r="O1271">
        <f t="shared" si="119"/>
        <v>22.8</v>
      </c>
    </row>
    <row r="1272" spans="1:15">
      <c r="A1272" s="10" t="s">
        <v>68</v>
      </c>
      <c r="B1272" s="10">
        <v>6430</v>
      </c>
      <c r="C1272" s="60">
        <v>0.15170113700000001</v>
      </c>
      <c r="D1272" s="11">
        <v>0.30299999999999999</v>
      </c>
      <c r="E1272" s="11">
        <v>48.29</v>
      </c>
      <c r="F1272" s="11">
        <v>0</v>
      </c>
      <c r="G1272" s="11">
        <v>0</v>
      </c>
      <c r="H1272" s="10">
        <v>1</v>
      </c>
      <c r="I1272" s="11">
        <f t="shared" si="114"/>
        <v>0</v>
      </c>
      <c r="J1272" s="11">
        <f t="shared" si="115"/>
        <v>0</v>
      </c>
      <c r="K1272" s="11">
        <v>181.5</v>
      </c>
      <c r="L1272" s="10">
        <f t="shared" si="116"/>
        <v>0.18497260961968251</v>
      </c>
      <c r="M1272">
        <f t="shared" si="117"/>
        <v>228</v>
      </c>
      <c r="N1272">
        <f t="shared" si="118"/>
        <v>0</v>
      </c>
      <c r="O1272">
        <f t="shared" si="119"/>
        <v>0</v>
      </c>
    </row>
    <row r="1273" spans="1:15">
      <c r="A1273" s="10" t="s">
        <v>68</v>
      </c>
      <c r="B1273" s="10">
        <v>2110</v>
      </c>
      <c r="C1273" s="60">
        <v>2.6586581000000001E-2</v>
      </c>
      <c r="D1273" s="11">
        <v>0.40500000000000003</v>
      </c>
      <c r="E1273" s="11">
        <v>48.29</v>
      </c>
      <c r="F1273" s="11">
        <v>2.7</v>
      </c>
      <c r="G1273" s="11">
        <v>0.57599999999999996</v>
      </c>
      <c r="H1273" s="10">
        <v>1</v>
      </c>
      <c r="I1273" s="11">
        <f t="shared" si="114"/>
        <v>2.7</v>
      </c>
      <c r="J1273" s="11">
        <f t="shared" si="115"/>
        <v>0.57599999999999996</v>
      </c>
      <c r="K1273" s="11">
        <v>42.5</v>
      </c>
      <c r="L1273" s="10">
        <f t="shared" si="116"/>
        <v>4.3330477381537502E-2</v>
      </c>
      <c r="M1273">
        <f t="shared" si="117"/>
        <v>53</v>
      </c>
      <c r="N1273">
        <f t="shared" si="118"/>
        <v>0</v>
      </c>
      <c r="O1273">
        <f t="shared" si="119"/>
        <v>0.1</v>
      </c>
    </row>
    <row r="1274" spans="1:15">
      <c r="A1274" s="10" t="s">
        <v>68</v>
      </c>
      <c r="B1274" s="10">
        <v>6210</v>
      </c>
      <c r="C1274" s="60">
        <v>6.1605840000000002E-3</v>
      </c>
      <c r="D1274" s="11">
        <v>0.30299999999999999</v>
      </c>
      <c r="E1274" s="11">
        <v>48.29</v>
      </c>
      <c r="F1274" s="11">
        <v>0</v>
      </c>
      <c r="G1274" s="11">
        <v>0</v>
      </c>
      <c r="H1274" s="10">
        <v>1</v>
      </c>
      <c r="I1274" s="11">
        <f t="shared" si="114"/>
        <v>0</v>
      </c>
      <c r="J1274" s="11">
        <f t="shared" si="115"/>
        <v>0</v>
      </c>
      <c r="K1274" s="11">
        <v>2.4</v>
      </c>
      <c r="L1274" s="10">
        <f t="shared" si="116"/>
        <v>7.5117386843399992E-3</v>
      </c>
      <c r="M1274">
        <f t="shared" si="117"/>
        <v>9</v>
      </c>
      <c r="N1274">
        <f t="shared" si="118"/>
        <v>0</v>
      </c>
      <c r="O1274">
        <f t="shared" si="119"/>
        <v>0</v>
      </c>
    </row>
    <row r="1275" spans="1:15">
      <c r="A1275" s="10" t="s">
        <v>68</v>
      </c>
      <c r="B1275" s="10">
        <v>3200</v>
      </c>
      <c r="C1275" s="60">
        <v>237.861991413</v>
      </c>
      <c r="D1275" s="11">
        <v>0.4</v>
      </c>
      <c r="E1275" s="11">
        <v>48.29</v>
      </c>
      <c r="F1275" s="11">
        <v>1.2</v>
      </c>
      <c r="G1275" s="11">
        <v>6.4000000000000001E-2</v>
      </c>
      <c r="H1275" s="10">
        <v>1</v>
      </c>
      <c r="I1275" s="11">
        <f t="shared" si="114"/>
        <v>1.2</v>
      </c>
      <c r="J1275" s="11">
        <f t="shared" si="115"/>
        <v>6.4000000000000001E-2</v>
      </c>
      <c r="K1275" s="11">
        <v>375691.6</v>
      </c>
      <c r="L1275" s="10">
        <f t="shared" si="116"/>
        <v>382.87851884445905</v>
      </c>
      <c r="M1275">
        <f t="shared" si="117"/>
        <v>472273</v>
      </c>
      <c r="N1275">
        <f t="shared" si="118"/>
        <v>1250</v>
      </c>
      <c r="O1275">
        <f t="shared" si="119"/>
        <v>66.599999999999994</v>
      </c>
    </row>
    <row r="1276" spans="1:15">
      <c r="A1276" s="10" t="s">
        <v>68</v>
      </c>
      <c r="B1276" s="10">
        <v>3100</v>
      </c>
      <c r="C1276" s="60">
        <v>6.1438524929999998</v>
      </c>
      <c r="D1276" s="11">
        <v>0.41099999999999998</v>
      </c>
      <c r="E1276" s="11">
        <v>48.29</v>
      </c>
      <c r="F1276" s="11">
        <v>1.2</v>
      </c>
      <c r="G1276" s="11">
        <v>6.4000000000000001E-2</v>
      </c>
      <c r="H1276" s="10">
        <v>1</v>
      </c>
      <c r="I1276" s="11">
        <f t="shared" si="114"/>
        <v>1.2</v>
      </c>
      <c r="J1276" s="11">
        <f t="shared" si="115"/>
        <v>6.4000000000000001E-2</v>
      </c>
      <c r="K1276" s="11">
        <v>3260.7</v>
      </c>
      <c r="L1276" s="10">
        <f t="shared" si="116"/>
        <v>10.161517313378722</v>
      </c>
      <c r="M1276">
        <f t="shared" si="117"/>
        <v>12534</v>
      </c>
      <c r="N1276">
        <f t="shared" si="118"/>
        <v>33</v>
      </c>
      <c r="O1276">
        <f t="shared" si="119"/>
        <v>1.8</v>
      </c>
    </row>
    <row r="1277" spans="1:15">
      <c r="A1277" s="10" t="s">
        <v>68</v>
      </c>
      <c r="B1277" s="10">
        <v>8340</v>
      </c>
      <c r="C1277" s="60">
        <v>6.6463030000000001E-3</v>
      </c>
      <c r="D1277" s="11">
        <v>0.25800000000000001</v>
      </c>
      <c r="E1277" s="11">
        <v>48.29</v>
      </c>
      <c r="F1277" s="11">
        <v>1.77</v>
      </c>
      <c r="G1277" s="11">
        <v>0.17699999999999999</v>
      </c>
      <c r="H1277" s="10">
        <v>1</v>
      </c>
      <c r="I1277" s="11">
        <f t="shared" si="114"/>
        <v>1.77</v>
      </c>
      <c r="J1277" s="11">
        <f t="shared" si="115"/>
        <v>0.17699999999999999</v>
      </c>
      <c r="K1277" s="11">
        <v>2.2000000000000002</v>
      </c>
      <c r="L1277" s="10">
        <f t="shared" si="116"/>
        <v>6.9004243952049994E-3</v>
      </c>
      <c r="M1277">
        <f t="shared" si="117"/>
        <v>9</v>
      </c>
      <c r="N1277">
        <f t="shared" si="118"/>
        <v>0</v>
      </c>
      <c r="O1277">
        <f t="shared" si="119"/>
        <v>0</v>
      </c>
    </row>
    <row r="1278" spans="1:15">
      <c r="A1278" s="10" t="s">
        <v>68</v>
      </c>
      <c r="B1278" s="10">
        <v>1300</v>
      </c>
      <c r="C1278" s="60">
        <v>26.592675453999998</v>
      </c>
      <c r="D1278" s="11">
        <v>0.66200000000000003</v>
      </c>
      <c r="E1278" s="11">
        <v>48.29</v>
      </c>
      <c r="F1278" s="11">
        <v>2.1</v>
      </c>
      <c r="G1278" s="11">
        <v>0.51600000000000001</v>
      </c>
      <c r="H1278" s="10">
        <v>1</v>
      </c>
      <c r="I1278" s="11">
        <f t="shared" si="114"/>
        <v>2.1</v>
      </c>
      <c r="J1278" s="11">
        <f t="shared" si="115"/>
        <v>0.51600000000000001</v>
      </c>
      <c r="K1278" s="11">
        <v>22732.400000000001</v>
      </c>
      <c r="L1278" s="10">
        <f t="shared" si="116"/>
        <v>70.842843088330241</v>
      </c>
      <c r="M1278">
        <f t="shared" si="117"/>
        <v>87383</v>
      </c>
      <c r="N1278">
        <f t="shared" si="118"/>
        <v>405</v>
      </c>
      <c r="O1278">
        <f t="shared" si="119"/>
        <v>99.4</v>
      </c>
    </row>
    <row r="1279" spans="1:15">
      <c r="A1279" s="10" t="s">
        <v>68</v>
      </c>
      <c r="B1279" s="10">
        <v>3300</v>
      </c>
      <c r="C1279" s="60">
        <v>62.218586709</v>
      </c>
      <c r="D1279" s="11">
        <v>0.4</v>
      </c>
      <c r="E1279" s="11">
        <v>48.29</v>
      </c>
      <c r="F1279" s="11">
        <v>1.2</v>
      </c>
      <c r="G1279" s="11">
        <v>6.4000000000000001E-2</v>
      </c>
      <c r="H1279" s="10">
        <v>1</v>
      </c>
      <c r="I1279" s="11">
        <f t="shared" si="114"/>
        <v>1.2</v>
      </c>
      <c r="J1279" s="11">
        <f t="shared" si="115"/>
        <v>6.4000000000000001E-2</v>
      </c>
      <c r="K1279" s="11">
        <v>98271.2</v>
      </c>
      <c r="L1279" s="10">
        <f t="shared" si="116"/>
        <v>100.15118507258701</v>
      </c>
      <c r="M1279">
        <f t="shared" si="117"/>
        <v>123534</v>
      </c>
      <c r="N1279">
        <f t="shared" si="118"/>
        <v>327</v>
      </c>
      <c r="O1279">
        <f t="shared" si="119"/>
        <v>17.399999999999999</v>
      </c>
    </row>
    <row r="1280" spans="1:15">
      <c r="A1280" s="10" t="s">
        <v>68</v>
      </c>
      <c r="B1280" s="10">
        <v>4340</v>
      </c>
      <c r="C1280" s="60">
        <v>20.151957427999999</v>
      </c>
      <c r="D1280" s="11">
        <v>0.41299999999999998</v>
      </c>
      <c r="E1280" s="11">
        <v>48.29</v>
      </c>
      <c r="F1280" s="11">
        <v>0.7</v>
      </c>
      <c r="G1280" s="11">
        <v>0.09</v>
      </c>
      <c r="H1280" s="10">
        <v>1</v>
      </c>
      <c r="I1280" s="11">
        <f t="shared" si="114"/>
        <v>0.7</v>
      </c>
      <c r="J1280" s="11">
        <f t="shared" si="115"/>
        <v>0.09</v>
      </c>
      <c r="K1280" s="11">
        <v>32863.4</v>
      </c>
      <c r="L1280" s="10">
        <f t="shared" si="116"/>
        <v>33.492166999485292</v>
      </c>
      <c r="M1280">
        <f t="shared" si="117"/>
        <v>41312</v>
      </c>
      <c r="N1280">
        <f t="shared" si="118"/>
        <v>64</v>
      </c>
      <c r="O1280">
        <f t="shared" si="119"/>
        <v>8.1999999999999993</v>
      </c>
    </row>
    <row r="1281" spans="1:15">
      <c r="A1281" s="10" t="s">
        <v>68</v>
      </c>
      <c r="B1281" s="10">
        <v>5300</v>
      </c>
      <c r="C1281" s="60">
        <v>3.442381E-3</v>
      </c>
      <c r="D1281" s="11">
        <v>0.5</v>
      </c>
      <c r="E1281" s="11">
        <v>48.29</v>
      </c>
      <c r="F1281" s="11">
        <v>0.6</v>
      </c>
      <c r="G1281" s="11">
        <v>0.13500000000000001</v>
      </c>
      <c r="H1281" s="10">
        <v>1</v>
      </c>
      <c r="I1281" s="11">
        <f t="shared" si="114"/>
        <v>0.6</v>
      </c>
      <c r="J1281" s="11">
        <f t="shared" si="115"/>
        <v>0.13500000000000001</v>
      </c>
      <c r="K1281" s="11">
        <v>2.2000000000000002</v>
      </c>
      <c r="L1281" s="10">
        <f t="shared" si="116"/>
        <v>6.9263574370833332E-3</v>
      </c>
      <c r="M1281">
        <f t="shared" si="117"/>
        <v>9</v>
      </c>
      <c r="N1281">
        <f t="shared" si="118"/>
        <v>0</v>
      </c>
      <c r="O1281">
        <f t="shared" si="119"/>
        <v>0</v>
      </c>
    </row>
    <row r="1282" spans="1:15">
      <c r="A1282" s="10" t="s">
        <v>68</v>
      </c>
      <c r="B1282" s="10">
        <v>3200</v>
      </c>
      <c r="C1282" s="60">
        <v>8.5873779999999997E-3</v>
      </c>
      <c r="D1282" s="11">
        <v>0.4</v>
      </c>
      <c r="E1282" s="11">
        <v>48.29</v>
      </c>
      <c r="F1282" s="11">
        <v>1.2</v>
      </c>
      <c r="G1282" s="11">
        <v>6.4000000000000001E-2</v>
      </c>
      <c r="H1282" s="10">
        <v>1</v>
      </c>
      <c r="I1282" s="11">
        <f t="shared" si="114"/>
        <v>1.2</v>
      </c>
      <c r="J1282" s="11">
        <f t="shared" si="115"/>
        <v>6.4000000000000001E-2</v>
      </c>
      <c r="K1282" s="11">
        <v>4.4000000000000004</v>
      </c>
      <c r="L1282" s="10">
        <f t="shared" si="116"/>
        <v>1.3822816120666668E-2</v>
      </c>
      <c r="M1282">
        <f t="shared" si="117"/>
        <v>17</v>
      </c>
      <c r="N1282">
        <f t="shared" si="118"/>
        <v>0</v>
      </c>
      <c r="O1282">
        <f t="shared" si="119"/>
        <v>0</v>
      </c>
    </row>
    <row r="1283" spans="1:15">
      <c r="A1283" s="10" t="s">
        <v>68</v>
      </c>
      <c r="B1283" s="10">
        <v>2210</v>
      </c>
      <c r="C1283" s="60">
        <v>0.83379641800000004</v>
      </c>
      <c r="D1283" s="11">
        <v>0.28499999999999998</v>
      </c>
      <c r="E1283" s="11">
        <v>48.29</v>
      </c>
      <c r="F1283" s="11">
        <v>1.92</v>
      </c>
      <c r="G1283" s="11">
        <v>0.50600000000000001</v>
      </c>
      <c r="H1283" s="10">
        <v>1</v>
      </c>
      <c r="I1283" s="11">
        <f t="shared" ref="I1283:I1346" si="120">F1283</f>
        <v>1.92</v>
      </c>
      <c r="J1283" s="11">
        <f t="shared" ref="J1283:J1346" si="121">G1283</f>
        <v>0.50600000000000001</v>
      </c>
      <c r="K1283" s="11">
        <v>306.89999999999998</v>
      </c>
      <c r="L1283" s="10">
        <f t="shared" ref="L1283:L1346" si="122">E1283*D1283*C1283/12</f>
        <v>0.95627068934897508</v>
      </c>
      <c r="M1283">
        <f t="shared" ref="M1283:M1346" si="123">ROUND(E1283*D1283*C1283*102.79,0)</f>
        <v>1180</v>
      </c>
      <c r="N1283">
        <f t="shared" ref="N1283:N1346" si="124">ROUND(I1283*M1283*0.002205,0)</f>
        <v>5</v>
      </c>
      <c r="O1283">
        <f t="shared" ref="O1283:O1346" si="125">ROUND(J1283*M1283*0.002205,1)</f>
        <v>1.3</v>
      </c>
    </row>
    <row r="1284" spans="1:15">
      <c r="A1284" s="10" t="s">
        <v>68</v>
      </c>
      <c r="B1284" s="10">
        <v>1300</v>
      </c>
      <c r="C1284" s="60">
        <v>0.57058446399999996</v>
      </c>
      <c r="D1284" s="11">
        <v>0.67700000000000005</v>
      </c>
      <c r="E1284" s="11">
        <v>48.29</v>
      </c>
      <c r="F1284" s="11">
        <v>2.1</v>
      </c>
      <c r="G1284" s="11">
        <v>0.51600000000000001</v>
      </c>
      <c r="H1284" s="10">
        <v>1</v>
      </c>
      <c r="I1284" s="11">
        <f t="shared" si="120"/>
        <v>2.1</v>
      </c>
      <c r="J1284" s="11">
        <f t="shared" si="121"/>
        <v>0.51600000000000001</v>
      </c>
      <c r="K1284" s="11">
        <v>498.8</v>
      </c>
      <c r="L1284" s="10">
        <f t="shared" si="122"/>
        <v>1.5544779658300933</v>
      </c>
      <c r="M1284">
        <f t="shared" si="123"/>
        <v>1917</v>
      </c>
      <c r="N1284">
        <f t="shared" si="124"/>
        <v>9</v>
      </c>
      <c r="O1284">
        <f t="shared" si="125"/>
        <v>2.2000000000000002</v>
      </c>
    </row>
    <row r="1285" spans="1:15">
      <c r="A1285" s="10" t="s">
        <v>68</v>
      </c>
      <c r="B1285" s="10">
        <v>4110</v>
      </c>
      <c r="C1285" s="60">
        <v>0.210271975</v>
      </c>
      <c r="D1285" s="11">
        <v>0.41299999999999998</v>
      </c>
      <c r="E1285" s="11">
        <v>48.29</v>
      </c>
      <c r="F1285" s="11">
        <v>0.7</v>
      </c>
      <c r="G1285" s="11">
        <v>0.09</v>
      </c>
      <c r="H1285" s="10">
        <v>1</v>
      </c>
      <c r="I1285" s="11">
        <f t="shared" si="120"/>
        <v>0.7</v>
      </c>
      <c r="J1285" s="11">
        <f t="shared" si="121"/>
        <v>0.09</v>
      </c>
      <c r="K1285" s="11">
        <v>112.1</v>
      </c>
      <c r="L1285" s="10">
        <f t="shared" si="122"/>
        <v>0.34946799223714575</v>
      </c>
      <c r="M1285">
        <f t="shared" si="123"/>
        <v>431</v>
      </c>
      <c r="N1285">
        <f t="shared" si="124"/>
        <v>1</v>
      </c>
      <c r="O1285">
        <f t="shared" si="125"/>
        <v>0.1</v>
      </c>
    </row>
    <row r="1286" spans="1:15">
      <c r="A1286" s="10" t="s">
        <v>68</v>
      </c>
      <c r="B1286" s="10">
        <v>2110</v>
      </c>
      <c r="C1286" s="60">
        <v>7.6545910999999994E-2</v>
      </c>
      <c r="D1286" s="11">
        <v>0.40500000000000003</v>
      </c>
      <c r="E1286" s="11">
        <v>48.29</v>
      </c>
      <c r="F1286" s="11">
        <v>2.7</v>
      </c>
      <c r="G1286" s="11">
        <v>0.57599999999999996</v>
      </c>
      <c r="H1286" s="10">
        <v>1</v>
      </c>
      <c r="I1286" s="11">
        <f t="shared" si="120"/>
        <v>2.7</v>
      </c>
      <c r="J1286" s="11">
        <f t="shared" si="121"/>
        <v>0.57599999999999996</v>
      </c>
      <c r="K1286" s="11">
        <v>122.4</v>
      </c>
      <c r="L1286" s="10">
        <f t="shared" si="122"/>
        <v>0.12475356892391248</v>
      </c>
      <c r="M1286">
        <f t="shared" si="123"/>
        <v>154</v>
      </c>
      <c r="N1286">
        <f t="shared" si="124"/>
        <v>1</v>
      </c>
      <c r="O1286">
        <f t="shared" si="125"/>
        <v>0.2</v>
      </c>
    </row>
    <row r="1287" spans="1:15">
      <c r="A1287" s="10" t="s">
        <v>68</v>
      </c>
      <c r="B1287" s="10">
        <v>5300</v>
      </c>
      <c r="C1287" s="60">
        <v>1.308184853</v>
      </c>
      <c r="D1287" s="11">
        <v>0.5</v>
      </c>
      <c r="E1287" s="11">
        <v>48.29</v>
      </c>
      <c r="F1287" s="11">
        <v>0.6</v>
      </c>
      <c r="G1287" s="11">
        <v>0.13500000000000001</v>
      </c>
      <c r="H1287" s="10">
        <v>1</v>
      </c>
      <c r="I1287" s="11">
        <f t="shared" si="120"/>
        <v>0.6</v>
      </c>
      <c r="J1287" s="11">
        <f t="shared" si="121"/>
        <v>0.13500000000000001</v>
      </c>
      <c r="K1287" s="11">
        <v>844.6</v>
      </c>
      <c r="L1287" s="10">
        <f t="shared" si="122"/>
        <v>2.6321769396404164</v>
      </c>
      <c r="M1287">
        <f t="shared" si="123"/>
        <v>3247</v>
      </c>
      <c r="N1287">
        <f t="shared" si="124"/>
        <v>4</v>
      </c>
      <c r="O1287">
        <f t="shared" si="125"/>
        <v>1</v>
      </c>
    </row>
    <row r="1288" spans="1:15">
      <c r="A1288" s="10" t="s">
        <v>68</v>
      </c>
      <c r="B1288" s="10">
        <v>4110</v>
      </c>
      <c r="C1288" s="60">
        <v>10.812090463000001</v>
      </c>
      <c r="D1288" s="11">
        <v>0.41299999999999998</v>
      </c>
      <c r="E1288" s="11">
        <v>48.29</v>
      </c>
      <c r="F1288" s="11">
        <v>0.7</v>
      </c>
      <c r="G1288" s="11">
        <v>0.09</v>
      </c>
      <c r="H1288" s="10">
        <v>1</v>
      </c>
      <c r="I1288" s="11">
        <f t="shared" si="120"/>
        <v>0.7</v>
      </c>
      <c r="J1288" s="11">
        <f t="shared" si="121"/>
        <v>0.09</v>
      </c>
      <c r="K1288" s="11">
        <v>5766.2</v>
      </c>
      <c r="L1288" s="10">
        <f t="shared" si="122"/>
        <v>17.969487117772122</v>
      </c>
      <c r="M1288">
        <f t="shared" si="123"/>
        <v>22165</v>
      </c>
      <c r="N1288">
        <f t="shared" si="124"/>
        <v>34</v>
      </c>
      <c r="O1288">
        <f t="shared" si="125"/>
        <v>4.4000000000000004</v>
      </c>
    </row>
    <row r="1289" spans="1:15">
      <c r="A1289" s="10" t="s">
        <v>68</v>
      </c>
      <c r="B1289" s="10">
        <v>6430</v>
      </c>
      <c r="C1289" s="60">
        <v>0.36180738099999998</v>
      </c>
      <c r="D1289" s="11">
        <v>0.30299999999999999</v>
      </c>
      <c r="E1289" s="11">
        <v>48.29</v>
      </c>
      <c r="F1289" s="11">
        <v>0</v>
      </c>
      <c r="G1289" s="11">
        <v>0</v>
      </c>
      <c r="H1289" s="10">
        <v>1</v>
      </c>
      <c r="I1289" s="11">
        <f t="shared" si="120"/>
        <v>0</v>
      </c>
      <c r="J1289" s="11">
        <f t="shared" si="121"/>
        <v>0</v>
      </c>
      <c r="K1289" s="11">
        <v>432.9</v>
      </c>
      <c r="L1289" s="10">
        <f t="shared" si="122"/>
        <v>0.44115988031937242</v>
      </c>
      <c r="M1289">
        <f t="shared" si="123"/>
        <v>544</v>
      </c>
      <c r="N1289">
        <f t="shared" si="124"/>
        <v>0</v>
      </c>
      <c r="O1289">
        <f t="shared" si="125"/>
        <v>0</v>
      </c>
    </row>
    <row r="1290" spans="1:15">
      <c r="A1290" s="10" t="s">
        <v>68</v>
      </c>
      <c r="B1290" s="10">
        <v>5300</v>
      </c>
      <c r="C1290" s="60">
        <v>0.39753611300000002</v>
      </c>
      <c r="D1290" s="11">
        <v>0.5</v>
      </c>
      <c r="E1290" s="11">
        <v>48.29</v>
      </c>
      <c r="F1290" s="11">
        <v>0.6</v>
      </c>
      <c r="G1290" s="11">
        <v>0.13500000000000001</v>
      </c>
      <c r="H1290" s="10">
        <v>1</v>
      </c>
      <c r="I1290" s="11">
        <f t="shared" si="120"/>
        <v>0.6</v>
      </c>
      <c r="J1290" s="11">
        <f t="shared" si="121"/>
        <v>0.13500000000000001</v>
      </c>
      <c r="K1290" s="11">
        <v>256.7</v>
      </c>
      <c r="L1290" s="10">
        <f t="shared" si="122"/>
        <v>0.79987578736541665</v>
      </c>
      <c r="M1290">
        <f t="shared" si="123"/>
        <v>987</v>
      </c>
      <c r="N1290">
        <f t="shared" si="124"/>
        <v>1</v>
      </c>
      <c r="O1290">
        <f t="shared" si="125"/>
        <v>0.3</v>
      </c>
    </row>
    <row r="1291" spans="1:15">
      <c r="A1291" s="10" t="s">
        <v>68</v>
      </c>
      <c r="B1291" s="10">
        <v>8340</v>
      </c>
      <c r="C1291" s="60">
        <v>0.21600385499999999</v>
      </c>
      <c r="D1291" s="11">
        <v>0.25800000000000001</v>
      </c>
      <c r="E1291" s="11">
        <v>48.29</v>
      </c>
      <c r="F1291" s="11">
        <v>1.77</v>
      </c>
      <c r="G1291" s="11">
        <v>0.17699999999999999</v>
      </c>
      <c r="H1291" s="10">
        <v>1</v>
      </c>
      <c r="I1291" s="11">
        <f t="shared" si="120"/>
        <v>1.77</v>
      </c>
      <c r="J1291" s="11">
        <f t="shared" si="121"/>
        <v>0.17699999999999999</v>
      </c>
      <c r="K1291" s="11">
        <v>72</v>
      </c>
      <c r="L1291" s="10">
        <f t="shared" si="122"/>
        <v>0.22426276239592499</v>
      </c>
      <c r="M1291">
        <f t="shared" si="123"/>
        <v>277</v>
      </c>
      <c r="N1291">
        <f t="shared" si="124"/>
        <v>1</v>
      </c>
      <c r="O1291">
        <f t="shared" si="125"/>
        <v>0.1</v>
      </c>
    </row>
    <row r="1292" spans="1:15">
      <c r="A1292" s="10" t="s">
        <v>68</v>
      </c>
      <c r="B1292" s="10">
        <v>8140</v>
      </c>
      <c r="C1292" s="60">
        <v>0.89094322299999995</v>
      </c>
      <c r="D1292" s="11">
        <v>0.77700000000000002</v>
      </c>
      <c r="E1292" s="11">
        <v>48.29</v>
      </c>
      <c r="F1292" s="11">
        <v>1.2</v>
      </c>
      <c r="G1292" s="11">
        <v>0.48</v>
      </c>
      <c r="H1292" s="10">
        <v>1</v>
      </c>
      <c r="I1292" s="11">
        <f t="shared" si="120"/>
        <v>1.2</v>
      </c>
      <c r="J1292" s="11">
        <f t="shared" si="121"/>
        <v>0.48</v>
      </c>
      <c r="K1292" s="11">
        <v>1079.9000000000001</v>
      </c>
      <c r="L1292" s="10">
        <f t="shared" si="122"/>
        <v>2.7857812234538826</v>
      </c>
      <c r="M1292">
        <f t="shared" si="123"/>
        <v>3436</v>
      </c>
      <c r="N1292">
        <f t="shared" si="124"/>
        <v>9</v>
      </c>
      <c r="O1292">
        <f t="shared" si="125"/>
        <v>3.6</v>
      </c>
    </row>
    <row r="1293" spans="1:15">
      <c r="A1293" s="10" t="s">
        <v>68</v>
      </c>
      <c r="B1293" s="10">
        <v>5300</v>
      </c>
      <c r="C1293" s="60">
        <v>2.1961305869999999</v>
      </c>
      <c r="D1293" s="11">
        <v>0.5</v>
      </c>
      <c r="E1293" s="11">
        <v>48.29</v>
      </c>
      <c r="F1293" s="11">
        <v>0.6</v>
      </c>
      <c r="G1293" s="11">
        <v>0.13500000000000001</v>
      </c>
      <c r="H1293" s="10">
        <v>1</v>
      </c>
      <c r="I1293" s="11">
        <f t="shared" si="120"/>
        <v>0.6</v>
      </c>
      <c r="J1293" s="11">
        <f t="shared" si="121"/>
        <v>0.13500000000000001</v>
      </c>
      <c r="K1293" s="11">
        <v>1417.9</v>
      </c>
      <c r="L1293" s="10">
        <f t="shared" si="122"/>
        <v>4.4187977519262498</v>
      </c>
      <c r="M1293">
        <f t="shared" si="123"/>
        <v>5450</v>
      </c>
      <c r="N1293">
        <f t="shared" si="124"/>
        <v>7</v>
      </c>
      <c r="O1293">
        <f t="shared" si="125"/>
        <v>1.6</v>
      </c>
    </row>
    <row r="1294" spans="1:15">
      <c r="A1294" s="10" t="s">
        <v>68</v>
      </c>
      <c r="B1294" s="10">
        <v>3100</v>
      </c>
      <c r="C1294" s="60">
        <v>0.43412347699999998</v>
      </c>
      <c r="D1294" s="11">
        <v>0.41099999999999998</v>
      </c>
      <c r="E1294" s="11">
        <v>48.29</v>
      </c>
      <c r="F1294" s="11">
        <v>1.2</v>
      </c>
      <c r="G1294" s="11">
        <v>6.4000000000000001E-2</v>
      </c>
      <c r="H1294" s="10">
        <v>1</v>
      </c>
      <c r="I1294" s="11">
        <f t="shared" si="120"/>
        <v>1.2</v>
      </c>
      <c r="J1294" s="11">
        <f t="shared" si="121"/>
        <v>6.4000000000000001E-2</v>
      </c>
      <c r="K1294" s="11">
        <v>230.4</v>
      </c>
      <c r="L1294" s="10">
        <f t="shared" si="122"/>
        <v>0.71801092762330232</v>
      </c>
      <c r="M1294">
        <f t="shared" si="123"/>
        <v>886</v>
      </c>
      <c r="N1294">
        <f t="shared" si="124"/>
        <v>2</v>
      </c>
      <c r="O1294">
        <f t="shared" si="125"/>
        <v>0.1</v>
      </c>
    </row>
    <row r="1295" spans="1:15">
      <c r="A1295" s="10" t="s">
        <v>68</v>
      </c>
      <c r="B1295" s="10">
        <v>3100</v>
      </c>
      <c r="C1295" s="60">
        <v>1.1473562900000001</v>
      </c>
      <c r="D1295" s="11">
        <v>0.41099999999999998</v>
      </c>
      <c r="E1295" s="11">
        <v>48.29</v>
      </c>
      <c r="F1295" s="11">
        <v>1.2</v>
      </c>
      <c r="G1295" s="11">
        <v>6.4000000000000001E-2</v>
      </c>
      <c r="H1295" s="10">
        <v>1</v>
      </c>
      <c r="I1295" s="11">
        <f t="shared" si="120"/>
        <v>1.2</v>
      </c>
      <c r="J1295" s="11">
        <f t="shared" si="121"/>
        <v>6.4000000000000001E-2</v>
      </c>
      <c r="K1295" s="11">
        <v>1862</v>
      </c>
      <c r="L1295" s="10">
        <f t="shared" si="122"/>
        <v>1.8976498571104248</v>
      </c>
      <c r="M1295">
        <f t="shared" si="123"/>
        <v>2341</v>
      </c>
      <c r="N1295">
        <f t="shared" si="124"/>
        <v>6</v>
      </c>
      <c r="O1295">
        <f t="shared" si="125"/>
        <v>0.3</v>
      </c>
    </row>
    <row r="1296" spans="1:15">
      <c r="A1296" s="10" t="s">
        <v>68</v>
      </c>
      <c r="B1296" s="10">
        <v>3100</v>
      </c>
      <c r="C1296" s="60">
        <v>0.38460750199999999</v>
      </c>
      <c r="D1296" s="11">
        <v>0.41099999999999998</v>
      </c>
      <c r="E1296" s="11">
        <v>48.29</v>
      </c>
      <c r="F1296" s="11">
        <v>1.2</v>
      </c>
      <c r="G1296" s="11">
        <v>6.4000000000000001E-2</v>
      </c>
      <c r="H1296" s="10">
        <v>1</v>
      </c>
      <c r="I1296" s="11">
        <f t="shared" si="120"/>
        <v>1.2</v>
      </c>
      <c r="J1296" s="11">
        <f t="shared" si="121"/>
        <v>6.4000000000000001E-2</v>
      </c>
      <c r="K1296" s="11">
        <v>624.20000000000005</v>
      </c>
      <c r="L1296" s="10">
        <f t="shared" si="122"/>
        <v>0.63611484730161494</v>
      </c>
      <c r="M1296">
        <f t="shared" si="123"/>
        <v>785</v>
      </c>
      <c r="N1296">
        <f t="shared" si="124"/>
        <v>2</v>
      </c>
      <c r="O1296">
        <f t="shared" si="125"/>
        <v>0.1</v>
      </c>
    </row>
    <row r="1297" spans="1:15">
      <c r="A1297" s="10" t="s">
        <v>68</v>
      </c>
      <c r="B1297" s="10">
        <v>8340</v>
      </c>
      <c r="C1297" s="60">
        <v>1.2894643000000001E-2</v>
      </c>
      <c r="D1297" s="11">
        <v>0.25800000000000001</v>
      </c>
      <c r="E1297" s="11">
        <v>48.29</v>
      </c>
      <c r="F1297" s="11">
        <v>1.77</v>
      </c>
      <c r="G1297" s="11">
        <v>0.17699999999999999</v>
      </c>
      <c r="H1297" s="10">
        <v>1</v>
      </c>
      <c r="I1297" s="11">
        <f t="shared" si="120"/>
        <v>1.77</v>
      </c>
      <c r="J1297" s="11">
        <f t="shared" si="121"/>
        <v>0.17699999999999999</v>
      </c>
      <c r="K1297" s="11">
        <v>4.3</v>
      </c>
      <c r="L1297" s="10">
        <f t="shared" si="122"/>
        <v>1.3387669675104999E-2</v>
      </c>
      <c r="M1297">
        <f t="shared" si="123"/>
        <v>17</v>
      </c>
      <c r="N1297">
        <f t="shared" si="124"/>
        <v>0</v>
      </c>
      <c r="O1297">
        <f t="shared" si="125"/>
        <v>0</v>
      </c>
    </row>
    <row r="1298" spans="1:15">
      <c r="A1298" s="10" t="s">
        <v>68</v>
      </c>
      <c r="B1298" s="10">
        <v>4110</v>
      </c>
      <c r="C1298" s="60">
        <v>3.078612895</v>
      </c>
      <c r="D1298" s="11">
        <v>0.41299999999999998</v>
      </c>
      <c r="E1298" s="11">
        <v>48.29</v>
      </c>
      <c r="F1298" s="11">
        <v>0.7</v>
      </c>
      <c r="G1298" s="11">
        <v>0.09</v>
      </c>
      <c r="H1298" s="10">
        <v>1</v>
      </c>
      <c r="I1298" s="11">
        <f t="shared" si="120"/>
        <v>0.7</v>
      </c>
      <c r="J1298" s="11">
        <f t="shared" si="121"/>
        <v>0.09</v>
      </c>
      <c r="K1298" s="11">
        <v>1641.8</v>
      </c>
      <c r="L1298" s="10">
        <f t="shared" si="122"/>
        <v>5.1165956247428452</v>
      </c>
      <c r="M1298">
        <f t="shared" si="123"/>
        <v>6311</v>
      </c>
      <c r="N1298">
        <f t="shared" si="124"/>
        <v>10</v>
      </c>
      <c r="O1298">
        <f t="shared" si="125"/>
        <v>1.3</v>
      </c>
    </row>
    <row r="1299" spans="1:15">
      <c r="A1299" s="10" t="s">
        <v>68</v>
      </c>
      <c r="B1299" s="10">
        <v>6430</v>
      </c>
      <c r="C1299" s="60">
        <v>8.8319520000000006E-3</v>
      </c>
      <c r="D1299" s="11">
        <v>0.30299999999999999</v>
      </c>
      <c r="E1299" s="11">
        <v>48.29</v>
      </c>
      <c r="F1299" s="11">
        <v>0</v>
      </c>
      <c r="G1299" s="11">
        <v>0</v>
      </c>
      <c r="H1299" s="10">
        <v>1</v>
      </c>
      <c r="I1299" s="11">
        <f t="shared" si="120"/>
        <v>0</v>
      </c>
      <c r="J1299" s="11">
        <f t="shared" si="121"/>
        <v>0</v>
      </c>
      <c r="K1299" s="11">
        <v>13.1</v>
      </c>
      <c r="L1299" s="10">
        <f t="shared" si="122"/>
        <v>1.0768997792520002E-2</v>
      </c>
      <c r="M1299">
        <f t="shared" si="123"/>
        <v>13</v>
      </c>
      <c r="N1299">
        <f t="shared" si="124"/>
        <v>0</v>
      </c>
      <c r="O1299">
        <f t="shared" si="125"/>
        <v>0</v>
      </c>
    </row>
    <row r="1300" spans="1:15">
      <c r="A1300" s="10" t="s">
        <v>68</v>
      </c>
      <c r="B1300" s="10">
        <v>6430</v>
      </c>
      <c r="C1300" s="60">
        <v>0.46908198299999998</v>
      </c>
      <c r="D1300" s="11">
        <v>0.30299999999999999</v>
      </c>
      <c r="E1300" s="11">
        <v>48.29</v>
      </c>
      <c r="F1300" s="11">
        <v>0</v>
      </c>
      <c r="G1300" s="11">
        <v>0</v>
      </c>
      <c r="H1300" s="10">
        <v>1</v>
      </c>
      <c r="I1300" s="11">
        <f t="shared" si="120"/>
        <v>0</v>
      </c>
      <c r="J1300" s="11">
        <f t="shared" si="121"/>
        <v>0</v>
      </c>
      <c r="K1300" s="11">
        <v>561.20000000000005</v>
      </c>
      <c r="L1300" s="10">
        <f t="shared" si="122"/>
        <v>0.57196221621651744</v>
      </c>
      <c r="M1300">
        <f t="shared" si="123"/>
        <v>706</v>
      </c>
      <c r="N1300">
        <f t="shared" si="124"/>
        <v>0</v>
      </c>
      <c r="O1300">
        <f t="shared" si="125"/>
        <v>0</v>
      </c>
    </row>
    <row r="1301" spans="1:15">
      <c r="A1301" s="10" t="s">
        <v>68</v>
      </c>
      <c r="B1301" s="10">
        <v>3200</v>
      </c>
      <c r="C1301" s="60">
        <v>2.3079619990000002</v>
      </c>
      <c r="D1301" s="11">
        <v>0.4</v>
      </c>
      <c r="E1301" s="11">
        <v>48.29</v>
      </c>
      <c r="F1301" s="11">
        <v>1.2</v>
      </c>
      <c r="G1301" s="11">
        <v>6.4000000000000001E-2</v>
      </c>
      <c r="H1301" s="10">
        <v>1</v>
      </c>
      <c r="I1301" s="11">
        <f t="shared" si="120"/>
        <v>1.2</v>
      </c>
      <c r="J1301" s="11">
        <f t="shared" si="121"/>
        <v>6.4000000000000001E-2</v>
      </c>
      <c r="K1301" s="11">
        <v>1192.0999999999999</v>
      </c>
      <c r="L1301" s="10">
        <f t="shared" si="122"/>
        <v>3.7150494977236672</v>
      </c>
      <c r="M1301">
        <f t="shared" si="123"/>
        <v>4582</v>
      </c>
      <c r="N1301">
        <f t="shared" si="124"/>
        <v>12</v>
      </c>
      <c r="O1301">
        <f t="shared" si="125"/>
        <v>0.6</v>
      </c>
    </row>
    <row r="1302" spans="1:15">
      <c r="A1302" s="10" t="s">
        <v>68</v>
      </c>
      <c r="B1302" s="10">
        <v>5300</v>
      </c>
      <c r="C1302" s="60">
        <v>0.34143823400000001</v>
      </c>
      <c r="D1302" s="11">
        <v>0.5</v>
      </c>
      <c r="E1302" s="11">
        <v>48.29</v>
      </c>
      <c r="F1302" s="11">
        <v>0.6</v>
      </c>
      <c r="G1302" s="11">
        <v>0.13500000000000001</v>
      </c>
      <c r="H1302" s="10">
        <v>1</v>
      </c>
      <c r="I1302" s="11">
        <f t="shared" si="120"/>
        <v>0.6</v>
      </c>
      <c r="J1302" s="11">
        <f t="shared" si="121"/>
        <v>0.13500000000000001</v>
      </c>
      <c r="K1302" s="11">
        <v>220.4</v>
      </c>
      <c r="L1302" s="10">
        <f t="shared" si="122"/>
        <v>0.68700217999416668</v>
      </c>
      <c r="M1302">
        <f t="shared" si="123"/>
        <v>847</v>
      </c>
      <c r="N1302">
        <f t="shared" si="124"/>
        <v>1</v>
      </c>
      <c r="O1302">
        <f t="shared" si="125"/>
        <v>0.3</v>
      </c>
    </row>
    <row r="1303" spans="1:15">
      <c r="A1303" s="10" t="s">
        <v>68</v>
      </c>
      <c r="B1303" s="10">
        <v>6430</v>
      </c>
      <c r="C1303" s="60">
        <v>2.4833608E-2</v>
      </c>
      <c r="D1303" s="11">
        <v>0.30299999999999999</v>
      </c>
      <c r="E1303" s="11">
        <v>48.29</v>
      </c>
      <c r="F1303" s="11">
        <v>0</v>
      </c>
      <c r="G1303" s="11">
        <v>0</v>
      </c>
      <c r="H1303" s="10">
        <v>1</v>
      </c>
      <c r="I1303" s="11">
        <f t="shared" si="120"/>
        <v>0</v>
      </c>
      <c r="J1303" s="11">
        <f t="shared" si="121"/>
        <v>0</v>
      </c>
      <c r="K1303" s="11">
        <v>29.7</v>
      </c>
      <c r="L1303" s="10">
        <f t="shared" si="122"/>
        <v>3.0280176990579999E-2</v>
      </c>
      <c r="M1303">
        <f t="shared" si="123"/>
        <v>37</v>
      </c>
      <c r="N1303">
        <f t="shared" si="124"/>
        <v>0</v>
      </c>
      <c r="O1303">
        <f t="shared" si="125"/>
        <v>0</v>
      </c>
    </row>
    <row r="1304" spans="1:15">
      <c r="A1304" s="10" t="s">
        <v>68</v>
      </c>
      <c r="B1304" s="10">
        <v>3100</v>
      </c>
      <c r="C1304" s="60">
        <v>8.4434823000000006E-2</v>
      </c>
      <c r="D1304" s="11">
        <v>0.41099999999999998</v>
      </c>
      <c r="E1304" s="11">
        <v>48.29</v>
      </c>
      <c r="F1304" s="11">
        <v>1.2</v>
      </c>
      <c r="G1304" s="11">
        <v>6.4000000000000001E-2</v>
      </c>
      <c r="H1304" s="10">
        <v>1</v>
      </c>
      <c r="I1304" s="11">
        <f t="shared" si="120"/>
        <v>1.2</v>
      </c>
      <c r="J1304" s="11">
        <f t="shared" si="121"/>
        <v>6.4000000000000001E-2</v>
      </c>
      <c r="K1304" s="11">
        <v>137</v>
      </c>
      <c r="L1304" s="10">
        <f t="shared" si="122"/>
        <v>0.13964949789144751</v>
      </c>
      <c r="M1304">
        <f t="shared" si="123"/>
        <v>172</v>
      </c>
      <c r="N1304">
        <f t="shared" si="124"/>
        <v>0</v>
      </c>
      <c r="O1304">
        <f t="shared" si="125"/>
        <v>0</v>
      </c>
    </row>
    <row r="1305" spans="1:15">
      <c r="A1305" s="10" t="s">
        <v>68</v>
      </c>
      <c r="B1305" s="10">
        <v>6300</v>
      </c>
      <c r="C1305" s="60">
        <v>3.9512095390000002</v>
      </c>
      <c r="D1305" s="11">
        <v>0.30299999999999999</v>
      </c>
      <c r="E1305" s="11">
        <v>48.29</v>
      </c>
      <c r="F1305" s="11">
        <v>0</v>
      </c>
      <c r="G1305" s="11">
        <v>0</v>
      </c>
      <c r="H1305" s="10">
        <v>1</v>
      </c>
      <c r="I1305" s="11">
        <f t="shared" si="120"/>
        <v>0</v>
      </c>
      <c r="J1305" s="11">
        <f t="shared" si="121"/>
        <v>0</v>
      </c>
      <c r="K1305" s="11">
        <v>1750.9</v>
      </c>
      <c r="L1305" s="10">
        <f t="shared" si="122"/>
        <v>4.8177986931173278</v>
      </c>
      <c r="M1305">
        <f t="shared" si="123"/>
        <v>5943</v>
      </c>
      <c r="N1305">
        <f t="shared" si="124"/>
        <v>0</v>
      </c>
      <c r="O1305">
        <f t="shared" si="125"/>
        <v>0</v>
      </c>
    </row>
    <row r="1306" spans="1:15">
      <c r="A1306" s="10" t="s">
        <v>68</v>
      </c>
      <c r="B1306" s="10">
        <v>6460</v>
      </c>
      <c r="C1306" s="60">
        <v>4.1857106870000003</v>
      </c>
      <c r="D1306" s="11">
        <v>0.30299999999999999</v>
      </c>
      <c r="E1306" s="11">
        <v>48.29</v>
      </c>
      <c r="F1306" s="11">
        <v>0</v>
      </c>
      <c r="G1306" s="11">
        <v>0</v>
      </c>
      <c r="H1306" s="10">
        <v>1</v>
      </c>
      <c r="I1306" s="11">
        <f t="shared" si="120"/>
        <v>0</v>
      </c>
      <c r="J1306" s="11">
        <f t="shared" si="121"/>
        <v>0</v>
      </c>
      <c r="K1306" s="11">
        <v>1637.7</v>
      </c>
      <c r="L1306" s="10">
        <f t="shared" si="122"/>
        <v>5.1037312191495579</v>
      </c>
      <c r="M1306">
        <f t="shared" si="123"/>
        <v>6295</v>
      </c>
      <c r="N1306">
        <f t="shared" si="124"/>
        <v>0</v>
      </c>
      <c r="O1306">
        <f t="shared" si="125"/>
        <v>0</v>
      </c>
    </row>
    <row r="1307" spans="1:15">
      <c r="A1307" s="10" t="s">
        <v>68</v>
      </c>
      <c r="B1307" s="10">
        <v>3200</v>
      </c>
      <c r="C1307" s="60">
        <v>2.8921844349999999</v>
      </c>
      <c r="D1307" s="11">
        <v>0.4</v>
      </c>
      <c r="E1307" s="11">
        <v>48.29</v>
      </c>
      <c r="F1307" s="11">
        <v>1.2</v>
      </c>
      <c r="G1307" s="11">
        <v>6.4000000000000001E-2</v>
      </c>
      <c r="H1307" s="10">
        <v>1</v>
      </c>
      <c r="I1307" s="11">
        <f t="shared" si="120"/>
        <v>1.2</v>
      </c>
      <c r="J1307" s="11">
        <f t="shared" si="121"/>
        <v>6.4000000000000001E-2</v>
      </c>
      <c r="K1307" s="11">
        <v>1493.9</v>
      </c>
      <c r="L1307" s="10">
        <f t="shared" si="122"/>
        <v>4.6554528788716674</v>
      </c>
      <c r="M1307">
        <f t="shared" si="123"/>
        <v>5742</v>
      </c>
      <c r="N1307">
        <f t="shared" si="124"/>
        <v>15</v>
      </c>
      <c r="O1307">
        <f t="shared" si="125"/>
        <v>0.8</v>
      </c>
    </row>
    <row r="1308" spans="1:15">
      <c r="A1308" s="10" t="s">
        <v>68</v>
      </c>
      <c r="B1308" s="10">
        <v>1300</v>
      </c>
      <c r="C1308" s="60">
        <v>1.702690094</v>
      </c>
      <c r="D1308" s="11">
        <v>0.67700000000000005</v>
      </c>
      <c r="E1308" s="11">
        <v>48.29</v>
      </c>
      <c r="F1308" s="11">
        <v>2.1</v>
      </c>
      <c r="G1308" s="11">
        <v>0.51600000000000001</v>
      </c>
      <c r="H1308" s="10">
        <v>1</v>
      </c>
      <c r="I1308" s="11">
        <f t="shared" si="120"/>
        <v>2.1</v>
      </c>
      <c r="J1308" s="11">
        <f t="shared" si="121"/>
        <v>0.51600000000000001</v>
      </c>
      <c r="K1308" s="11">
        <v>1488.5</v>
      </c>
      <c r="L1308" s="10">
        <f t="shared" si="122"/>
        <v>4.6387422033982517</v>
      </c>
      <c r="M1308">
        <f t="shared" si="123"/>
        <v>5722</v>
      </c>
      <c r="N1308">
        <f t="shared" si="124"/>
        <v>26</v>
      </c>
      <c r="O1308">
        <f t="shared" si="125"/>
        <v>6.5</v>
      </c>
    </row>
    <row r="1309" spans="1:15">
      <c r="A1309" s="10" t="s">
        <v>68</v>
      </c>
      <c r="B1309" s="10">
        <v>5300</v>
      </c>
      <c r="C1309" s="60">
        <v>7.4273624999999996E-2</v>
      </c>
      <c r="D1309" s="11">
        <v>0.5</v>
      </c>
      <c r="E1309" s="11">
        <v>48.29</v>
      </c>
      <c r="F1309" s="11">
        <v>0.6</v>
      </c>
      <c r="G1309" s="11">
        <v>0.13500000000000001</v>
      </c>
      <c r="H1309" s="10">
        <v>1</v>
      </c>
      <c r="I1309" s="11">
        <f t="shared" si="120"/>
        <v>0.6</v>
      </c>
      <c r="J1309" s="11">
        <f t="shared" si="121"/>
        <v>0.13500000000000001</v>
      </c>
      <c r="K1309" s="11">
        <v>146.6</v>
      </c>
      <c r="L1309" s="10">
        <f t="shared" si="122"/>
        <v>0.14944472296874997</v>
      </c>
      <c r="M1309">
        <f t="shared" si="123"/>
        <v>184</v>
      </c>
      <c r="N1309">
        <f t="shared" si="124"/>
        <v>0</v>
      </c>
      <c r="O1309">
        <f t="shared" si="125"/>
        <v>0.1</v>
      </c>
    </row>
    <row r="1310" spans="1:15">
      <c r="A1310" s="10" t="s">
        <v>68</v>
      </c>
      <c r="B1310" s="10">
        <v>3200</v>
      </c>
      <c r="C1310" s="60">
        <v>0.16666609299999999</v>
      </c>
      <c r="D1310" s="11">
        <v>0.4</v>
      </c>
      <c r="E1310" s="11">
        <v>48.29</v>
      </c>
      <c r="F1310" s="11">
        <v>1.2</v>
      </c>
      <c r="G1310" s="11">
        <v>6.4000000000000001E-2</v>
      </c>
      <c r="H1310" s="10">
        <v>1</v>
      </c>
      <c r="I1310" s="11">
        <f t="shared" si="120"/>
        <v>1.2</v>
      </c>
      <c r="J1310" s="11">
        <f t="shared" si="121"/>
        <v>6.4000000000000001E-2</v>
      </c>
      <c r="K1310" s="11">
        <v>86.1</v>
      </c>
      <c r="L1310" s="10">
        <f t="shared" si="122"/>
        <v>0.26827685436566667</v>
      </c>
      <c r="M1310">
        <f t="shared" si="123"/>
        <v>331</v>
      </c>
      <c r="N1310">
        <f t="shared" si="124"/>
        <v>1</v>
      </c>
      <c r="O1310">
        <f t="shared" si="125"/>
        <v>0</v>
      </c>
    </row>
    <row r="1311" spans="1:15">
      <c r="A1311" s="10" t="s">
        <v>68</v>
      </c>
      <c r="B1311" s="10">
        <v>5300</v>
      </c>
      <c r="C1311" s="60">
        <v>0.11939385700000001</v>
      </c>
      <c r="D1311" s="11">
        <v>0.5</v>
      </c>
      <c r="E1311" s="11">
        <v>48.29</v>
      </c>
      <c r="F1311" s="11">
        <v>0.6</v>
      </c>
      <c r="G1311" s="11">
        <v>0.13500000000000001</v>
      </c>
      <c r="H1311" s="10">
        <v>1</v>
      </c>
      <c r="I1311" s="11">
        <f t="shared" si="120"/>
        <v>0.6</v>
      </c>
      <c r="J1311" s="11">
        <f t="shared" si="121"/>
        <v>0.13500000000000001</v>
      </c>
      <c r="K1311" s="11">
        <v>77.099999999999994</v>
      </c>
      <c r="L1311" s="10">
        <f t="shared" si="122"/>
        <v>0.24023038977208333</v>
      </c>
      <c r="M1311">
        <f t="shared" si="123"/>
        <v>296</v>
      </c>
      <c r="N1311">
        <f t="shared" si="124"/>
        <v>0</v>
      </c>
      <c r="O1311">
        <f t="shared" si="125"/>
        <v>0.1</v>
      </c>
    </row>
    <row r="1312" spans="1:15">
      <c r="A1312" s="10" t="s">
        <v>68</v>
      </c>
      <c r="B1312" s="10">
        <v>2210</v>
      </c>
      <c r="C1312" s="60">
        <v>16.623828282000002</v>
      </c>
      <c r="D1312" s="11">
        <v>0.26800000000000002</v>
      </c>
      <c r="E1312" s="11">
        <v>48.29</v>
      </c>
      <c r="F1312" s="11">
        <v>1.92</v>
      </c>
      <c r="G1312" s="11">
        <v>0.50600000000000001</v>
      </c>
      <c r="H1312" s="10">
        <v>1</v>
      </c>
      <c r="I1312" s="11">
        <f t="shared" si="120"/>
        <v>1.92</v>
      </c>
      <c r="J1312" s="11">
        <f t="shared" si="121"/>
        <v>0.50600000000000001</v>
      </c>
      <c r="K1312" s="11">
        <v>5753</v>
      </c>
      <c r="L1312" s="10">
        <f t="shared" si="122"/>
        <v>17.928410912810424</v>
      </c>
      <c r="M1312">
        <f t="shared" si="123"/>
        <v>22114</v>
      </c>
      <c r="N1312">
        <f t="shared" si="124"/>
        <v>94</v>
      </c>
      <c r="O1312">
        <f t="shared" si="125"/>
        <v>24.7</v>
      </c>
    </row>
    <row r="1313" spans="1:15">
      <c r="A1313" s="10" t="s">
        <v>68</v>
      </c>
      <c r="B1313" s="10">
        <v>3100</v>
      </c>
      <c r="C1313" s="60">
        <v>0.27010424599999999</v>
      </c>
      <c r="D1313" s="11">
        <v>0.41099999999999998</v>
      </c>
      <c r="E1313" s="11">
        <v>48.29</v>
      </c>
      <c r="F1313" s="11">
        <v>1.2</v>
      </c>
      <c r="G1313" s="11">
        <v>6.4000000000000001E-2</v>
      </c>
      <c r="H1313" s="10">
        <v>1</v>
      </c>
      <c r="I1313" s="11">
        <f t="shared" si="120"/>
        <v>1.2</v>
      </c>
      <c r="J1313" s="11">
        <f t="shared" si="121"/>
        <v>6.4000000000000001E-2</v>
      </c>
      <c r="K1313" s="11">
        <v>438.4</v>
      </c>
      <c r="L1313" s="10">
        <f t="shared" si="122"/>
        <v>0.44673419084739496</v>
      </c>
      <c r="M1313">
        <f t="shared" si="123"/>
        <v>551</v>
      </c>
      <c r="N1313">
        <f t="shared" si="124"/>
        <v>1</v>
      </c>
      <c r="O1313">
        <f t="shared" si="125"/>
        <v>0.1</v>
      </c>
    </row>
    <row r="1314" spans="1:15">
      <c r="A1314" s="10" t="s">
        <v>68</v>
      </c>
      <c r="B1314" s="10">
        <v>6430</v>
      </c>
      <c r="C1314" s="60">
        <v>0.285867492</v>
      </c>
      <c r="D1314" s="11">
        <v>0.30299999999999999</v>
      </c>
      <c r="E1314" s="11">
        <v>48.29</v>
      </c>
      <c r="F1314" s="11">
        <v>0</v>
      </c>
      <c r="G1314" s="11">
        <v>0</v>
      </c>
      <c r="H1314" s="10">
        <v>1</v>
      </c>
      <c r="I1314" s="11">
        <f t="shared" si="120"/>
        <v>0</v>
      </c>
      <c r="J1314" s="11">
        <f t="shared" si="121"/>
        <v>0</v>
      </c>
      <c r="K1314" s="11">
        <v>111.8</v>
      </c>
      <c r="L1314" s="10">
        <f t="shared" si="122"/>
        <v>0.34856466501416999</v>
      </c>
      <c r="M1314">
        <f t="shared" si="123"/>
        <v>430</v>
      </c>
      <c r="N1314">
        <f t="shared" si="124"/>
        <v>0</v>
      </c>
      <c r="O1314">
        <f t="shared" si="125"/>
        <v>0</v>
      </c>
    </row>
    <row r="1315" spans="1:15">
      <c r="A1315" s="10" t="s">
        <v>68</v>
      </c>
      <c r="B1315" s="10">
        <v>5300</v>
      </c>
      <c r="C1315" s="60">
        <v>0.32605060400000002</v>
      </c>
      <c r="D1315" s="11">
        <v>0.5</v>
      </c>
      <c r="E1315" s="11">
        <v>48.29</v>
      </c>
      <c r="F1315" s="11">
        <v>0.6</v>
      </c>
      <c r="G1315" s="11">
        <v>0.13500000000000001</v>
      </c>
      <c r="H1315" s="10">
        <v>1</v>
      </c>
      <c r="I1315" s="11">
        <f t="shared" si="120"/>
        <v>0.6</v>
      </c>
      <c r="J1315" s="11">
        <f t="shared" si="121"/>
        <v>0.13500000000000001</v>
      </c>
      <c r="K1315" s="11">
        <v>210.5</v>
      </c>
      <c r="L1315" s="10">
        <f t="shared" si="122"/>
        <v>0.65604098613166673</v>
      </c>
      <c r="M1315">
        <f t="shared" si="123"/>
        <v>809</v>
      </c>
      <c r="N1315">
        <f t="shared" si="124"/>
        <v>1</v>
      </c>
      <c r="O1315">
        <f t="shared" si="125"/>
        <v>0.2</v>
      </c>
    </row>
    <row r="1316" spans="1:15">
      <c r="A1316" s="10" t="s">
        <v>68</v>
      </c>
      <c r="B1316" s="10">
        <v>5300</v>
      </c>
      <c r="C1316" s="60">
        <v>3.972591913</v>
      </c>
      <c r="D1316" s="11">
        <v>0.5</v>
      </c>
      <c r="E1316" s="11">
        <v>48.29</v>
      </c>
      <c r="F1316" s="11">
        <v>0.6</v>
      </c>
      <c r="G1316" s="11">
        <v>0.13500000000000001</v>
      </c>
      <c r="H1316" s="10">
        <v>1</v>
      </c>
      <c r="I1316" s="11">
        <f t="shared" si="120"/>
        <v>0.6</v>
      </c>
      <c r="J1316" s="11">
        <f t="shared" si="121"/>
        <v>0.13500000000000001</v>
      </c>
      <c r="K1316" s="11">
        <v>2564.9</v>
      </c>
      <c r="L1316" s="10">
        <f t="shared" si="122"/>
        <v>7.9931859782820824</v>
      </c>
      <c r="M1316">
        <f t="shared" si="123"/>
        <v>9859</v>
      </c>
      <c r="N1316">
        <f t="shared" si="124"/>
        <v>13</v>
      </c>
      <c r="O1316">
        <f t="shared" si="125"/>
        <v>2.9</v>
      </c>
    </row>
    <row r="1317" spans="1:15">
      <c r="A1317" s="10" t="s">
        <v>68</v>
      </c>
      <c r="B1317" s="10">
        <v>5300</v>
      </c>
      <c r="C1317" s="60">
        <v>4.0811739E-2</v>
      </c>
      <c r="D1317" s="11">
        <v>0.5</v>
      </c>
      <c r="E1317" s="11">
        <v>48.29</v>
      </c>
      <c r="F1317" s="11">
        <v>0.6</v>
      </c>
      <c r="G1317" s="11">
        <v>0.13500000000000001</v>
      </c>
      <c r="H1317" s="10">
        <v>1</v>
      </c>
      <c r="I1317" s="11">
        <f t="shared" si="120"/>
        <v>0.6</v>
      </c>
      <c r="J1317" s="11">
        <f t="shared" si="121"/>
        <v>0.13500000000000001</v>
      </c>
      <c r="K1317" s="11">
        <v>80.599999999999994</v>
      </c>
      <c r="L1317" s="10">
        <f t="shared" si="122"/>
        <v>8.2116619846250002E-2</v>
      </c>
      <c r="M1317">
        <f t="shared" si="123"/>
        <v>101</v>
      </c>
      <c r="N1317">
        <f t="shared" si="124"/>
        <v>0</v>
      </c>
      <c r="O1317">
        <f t="shared" si="125"/>
        <v>0</v>
      </c>
    </row>
    <row r="1318" spans="1:15">
      <c r="A1318" s="10" t="s">
        <v>68</v>
      </c>
      <c r="B1318" s="10">
        <v>5300</v>
      </c>
      <c r="C1318" s="60">
        <v>0.33536115700000002</v>
      </c>
      <c r="D1318" s="11">
        <v>0.5</v>
      </c>
      <c r="E1318" s="11">
        <v>48.29</v>
      </c>
      <c r="F1318" s="11">
        <v>0.6</v>
      </c>
      <c r="G1318" s="11">
        <v>0.13500000000000001</v>
      </c>
      <c r="H1318" s="10">
        <v>1</v>
      </c>
      <c r="I1318" s="11">
        <f t="shared" si="120"/>
        <v>0.6</v>
      </c>
      <c r="J1318" s="11">
        <f t="shared" si="121"/>
        <v>0.13500000000000001</v>
      </c>
      <c r="K1318" s="11">
        <v>216.5</v>
      </c>
      <c r="L1318" s="10">
        <f t="shared" si="122"/>
        <v>0.67477459464708334</v>
      </c>
      <c r="M1318">
        <f t="shared" si="123"/>
        <v>832</v>
      </c>
      <c r="N1318">
        <f t="shared" si="124"/>
        <v>1</v>
      </c>
      <c r="O1318">
        <f t="shared" si="125"/>
        <v>0.2</v>
      </c>
    </row>
    <row r="1319" spans="1:15">
      <c r="A1319" s="10" t="s">
        <v>68</v>
      </c>
      <c r="B1319" s="10">
        <v>8320</v>
      </c>
      <c r="C1319" s="60">
        <v>1.878116957</v>
      </c>
      <c r="D1319" s="11">
        <v>0.21</v>
      </c>
      <c r="E1319" s="11">
        <v>48.29</v>
      </c>
      <c r="F1319" s="11">
        <v>1.25</v>
      </c>
      <c r="G1319" s="11">
        <v>7.5999999999999998E-2</v>
      </c>
      <c r="H1319" s="10">
        <v>1</v>
      </c>
      <c r="I1319" s="11">
        <f t="shared" si="120"/>
        <v>1.25</v>
      </c>
      <c r="J1319" s="11">
        <f t="shared" si="121"/>
        <v>7.5999999999999998E-2</v>
      </c>
      <c r="K1319" s="11">
        <v>1557.4</v>
      </c>
      <c r="L1319" s="10">
        <f t="shared" si="122"/>
        <v>1.5871496874367752</v>
      </c>
      <c r="M1319">
        <f t="shared" si="123"/>
        <v>1958</v>
      </c>
      <c r="N1319">
        <f t="shared" si="124"/>
        <v>5</v>
      </c>
      <c r="O1319">
        <f t="shared" si="125"/>
        <v>0.3</v>
      </c>
    </row>
    <row r="1320" spans="1:15">
      <c r="A1320" s="10" t="s">
        <v>68</v>
      </c>
      <c r="B1320" s="10">
        <v>3200</v>
      </c>
      <c r="C1320" s="60">
        <v>8.5662954999999999E-2</v>
      </c>
      <c r="D1320" s="11">
        <v>0.4</v>
      </c>
      <c r="E1320" s="11">
        <v>48.29</v>
      </c>
      <c r="F1320" s="11">
        <v>1.2</v>
      </c>
      <c r="G1320" s="11">
        <v>6.4000000000000001E-2</v>
      </c>
      <c r="H1320" s="10">
        <v>1</v>
      </c>
      <c r="I1320" s="11">
        <f t="shared" si="120"/>
        <v>1.2</v>
      </c>
      <c r="J1320" s="11">
        <f t="shared" si="121"/>
        <v>6.4000000000000001E-2</v>
      </c>
      <c r="K1320" s="11">
        <v>135.30000000000001</v>
      </c>
      <c r="L1320" s="10">
        <f t="shared" si="122"/>
        <v>0.13788880323166669</v>
      </c>
      <c r="M1320">
        <f t="shared" si="123"/>
        <v>170</v>
      </c>
      <c r="N1320">
        <f t="shared" si="124"/>
        <v>0</v>
      </c>
      <c r="O1320">
        <f t="shared" si="125"/>
        <v>0</v>
      </c>
    </row>
    <row r="1321" spans="1:15">
      <c r="A1321" s="10" t="s">
        <v>68</v>
      </c>
      <c r="B1321" s="10">
        <v>3200</v>
      </c>
      <c r="C1321" s="60">
        <v>8.8345079999999996E-3</v>
      </c>
      <c r="D1321" s="11">
        <v>0.4</v>
      </c>
      <c r="E1321" s="11">
        <v>48.29</v>
      </c>
      <c r="F1321" s="11">
        <v>1.2</v>
      </c>
      <c r="G1321" s="11">
        <v>6.4000000000000001E-2</v>
      </c>
      <c r="H1321" s="10">
        <v>1</v>
      </c>
      <c r="I1321" s="11">
        <f t="shared" si="120"/>
        <v>1.2</v>
      </c>
      <c r="J1321" s="11">
        <f t="shared" si="121"/>
        <v>6.4000000000000001E-2</v>
      </c>
      <c r="K1321" s="11">
        <v>14</v>
      </c>
      <c r="L1321" s="10">
        <f t="shared" si="122"/>
        <v>1.4220613044E-2</v>
      </c>
      <c r="M1321">
        <f t="shared" si="123"/>
        <v>18</v>
      </c>
      <c r="N1321">
        <f t="shared" si="124"/>
        <v>0</v>
      </c>
      <c r="O1321">
        <f t="shared" si="125"/>
        <v>0</v>
      </c>
    </row>
    <row r="1322" spans="1:15">
      <c r="A1322" s="10" t="s">
        <v>68</v>
      </c>
      <c r="B1322" s="10">
        <v>3200</v>
      </c>
      <c r="C1322" s="60">
        <v>0.30979120100000002</v>
      </c>
      <c r="D1322" s="11">
        <v>0.4</v>
      </c>
      <c r="E1322" s="11">
        <v>48.29</v>
      </c>
      <c r="F1322" s="11">
        <v>1.2</v>
      </c>
      <c r="G1322" s="11">
        <v>6.4000000000000001E-2</v>
      </c>
      <c r="H1322" s="10">
        <v>1</v>
      </c>
      <c r="I1322" s="11">
        <f t="shared" si="120"/>
        <v>1.2</v>
      </c>
      <c r="J1322" s="11">
        <f t="shared" si="121"/>
        <v>6.4000000000000001E-2</v>
      </c>
      <c r="K1322" s="11">
        <v>489.3</v>
      </c>
      <c r="L1322" s="10">
        <f t="shared" si="122"/>
        <v>0.49866056987633339</v>
      </c>
      <c r="M1322">
        <f t="shared" si="123"/>
        <v>615</v>
      </c>
      <c r="N1322">
        <f t="shared" si="124"/>
        <v>2</v>
      </c>
      <c r="O1322">
        <f t="shared" si="125"/>
        <v>0.1</v>
      </c>
    </row>
    <row r="1323" spans="1:15">
      <c r="A1323" s="10" t="s">
        <v>68</v>
      </c>
      <c r="B1323" s="10">
        <v>4340</v>
      </c>
      <c r="C1323" s="60">
        <v>5.297492138</v>
      </c>
      <c r="D1323" s="11">
        <v>0.41299999999999998</v>
      </c>
      <c r="E1323" s="11">
        <v>48.29</v>
      </c>
      <c r="F1323" s="11">
        <v>0.7</v>
      </c>
      <c r="G1323" s="11">
        <v>0.09</v>
      </c>
      <c r="H1323" s="10">
        <v>1</v>
      </c>
      <c r="I1323" s="11">
        <f t="shared" si="120"/>
        <v>0.7</v>
      </c>
      <c r="J1323" s="11">
        <f t="shared" si="121"/>
        <v>0.09</v>
      </c>
      <c r="K1323" s="11">
        <v>2825.2</v>
      </c>
      <c r="L1323" s="10">
        <f t="shared" si="122"/>
        <v>8.8043303980900198</v>
      </c>
      <c r="M1323">
        <f t="shared" si="123"/>
        <v>10860</v>
      </c>
      <c r="N1323">
        <f t="shared" si="124"/>
        <v>17</v>
      </c>
      <c r="O1323">
        <f t="shared" si="125"/>
        <v>2.2000000000000002</v>
      </c>
    </row>
    <row r="1324" spans="1:15">
      <c r="A1324" s="10" t="s">
        <v>68</v>
      </c>
      <c r="B1324" s="10">
        <v>8340</v>
      </c>
      <c r="C1324" s="60">
        <v>3.8101449509999998</v>
      </c>
      <c r="D1324" s="11">
        <v>0.28599999999999998</v>
      </c>
      <c r="E1324" s="11">
        <v>48.29</v>
      </c>
      <c r="F1324" s="11">
        <v>1.77</v>
      </c>
      <c r="G1324" s="11">
        <v>0.17699999999999999</v>
      </c>
      <c r="H1324" s="10">
        <v>1</v>
      </c>
      <c r="I1324" s="11">
        <f t="shared" si="120"/>
        <v>1.77</v>
      </c>
      <c r="J1324" s="11">
        <f t="shared" si="121"/>
        <v>0.17699999999999999</v>
      </c>
      <c r="K1324" s="11">
        <v>1407.1</v>
      </c>
      <c r="L1324" s="10">
        <f t="shared" si="122"/>
        <v>4.3851402757969948</v>
      </c>
      <c r="M1324">
        <f t="shared" si="123"/>
        <v>5409</v>
      </c>
      <c r="N1324">
        <f t="shared" si="124"/>
        <v>21</v>
      </c>
      <c r="O1324">
        <f t="shared" si="125"/>
        <v>2.1</v>
      </c>
    </row>
    <row r="1325" spans="1:15">
      <c r="A1325" s="10" t="s">
        <v>68</v>
      </c>
      <c r="B1325" s="10">
        <v>5300</v>
      </c>
      <c r="C1325" s="60">
        <v>0.121650552</v>
      </c>
      <c r="D1325" s="11">
        <v>0.5</v>
      </c>
      <c r="E1325" s="11">
        <v>48.29</v>
      </c>
      <c r="F1325" s="11">
        <v>0.6</v>
      </c>
      <c r="G1325" s="11">
        <v>0.13500000000000001</v>
      </c>
      <c r="H1325" s="10">
        <v>1</v>
      </c>
      <c r="I1325" s="11">
        <f t="shared" si="120"/>
        <v>0.6</v>
      </c>
      <c r="J1325" s="11">
        <f t="shared" si="121"/>
        <v>0.13500000000000001</v>
      </c>
      <c r="K1325" s="11">
        <v>78.5</v>
      </c>
      <c r="L1325" s="10">
        <f t="shared" si="122"/>
        <v>0.24477104816999998</v>
      </c>
      <c r="M1325">
        <f t="shared" si="123"/>
        <v>302</v>
      </c>
      <c r="N1325">
        <f t="shared" si="124"/>
        <v>0</v>
      </c>
      <c r="O1325">
        <f t="shared" si="125"/>
        <v>0.1</v>
      </c>
    </row>
    <row r="1326" spans="1:15">
      <c r="A1326" s="10" t="s">
        <v>68</v>
      </c>
      <c r="B1326" s="10">
        <v>6430</v>
      </c>
      <c r="C1326" s="60">
        <v>1.2728880920000001</v>
      </c>
      <c r="D1326" s="11">
        <v>0.30299999999999999</v>
      </c>
      <c r="E1326" s="11">
        <v>48.29</v>
      </c>
      <c r="F1326" s="11">
        <v>0</v>
      </c>
      <c r="G1326" s="11">
        <v>0</v>
      </c>
      <c r="H1326" s="10">
        <v>1</v>
      </c>
      <c r="I1326" s="11">
        <f t="shared" si="120"/>
        <v>0</v>
      </c>
      <c r="J1326" s="11">
        <f t="shared" si="121"/>
        <v>0</v>
      </c>
      <c r="K1326" s="11">
        <v>1522.9</v>
      </c>
      <c r="L1326" s="10">
        <f t="shared" si="122"/>
        <v>1.5520610905576699</v>
      </c>
      <c r="M1326">
        <f t="shared" si="123"/>
        <v>1914</v>
      </c>
      <c r="N1326">
        <f t="shared" si="124"/>
        <v>0</v>
      </c>
      <c r="O1326">
        <f t="shared" si="125"/>
        <v>0</v>
      </c>
    </row>
    <row r="1327" spans="1:15">
      <c r="A1327" s="10" t="s">
        <v>68</v>
      </c>
      <c r="B1327" s="10">
        <v>5300</v>
      </c>
      <c r="C1327" s="60">
        <v>2.1486872000000001E-2</v>
      </c>
      <c r="D1327" s="11">
        <v>0.5</v>
      </c>
      <c r="E1327" s="11">
        <v>48.29</v>
      </c>
      <c r="F1327" s="11">
        <v>0.6</v>
      </c>
      <c r="G1327" s="11">
        <v>0.13500000000000001</v>
      </c>
      <c r="H1327" s="10">
        <v>1</v>
      </c>
      <c r="I1327" s="11">
        <f t="shared" si="120"/>
        <v>0.6</v>
      </c>
      <c r="J1327" s="11">
        <f t="shared" si="121"/>
        <v>0.13500000000000001</v>
      </c>
      <c r="K1327" s="11">
        <v>13.9</v>
      </c>
      <c r="L1327" s="10">
        <f t="shared" si="122"/>
        <v>4.3233377036666666E-2</v>
      </c>
      <c r="M1327">
        <f t="shared" si="123"/>
        <v>53</v>
      </c>
      <c r="N1327">
        <f t="shared" si="124"/>
        <v>0</v>
      </c>
      <c r="O1327">
        <f t="shared" si="125"/>
        <v>0</v>
      </c>
    </row>
    <row r="1328" spans="1:15">
      <c r="A1328" s="10" t="s">
        <v>68</v>
      </c>
      <c r="B1328" s="10">
        <v>1820</v>
      </c>
      <c r="C1328" s="60">
        <v>3.0683982159999998</v>
      </c>
      <c r="D1328" s="11">
        <v>0.222</v>
      </c>
      <c r="E1328" s="11">
        <v>48.29</v>
      </c>
      <c r="F1328" s="11">
        <v>1.78</v>
      </c>
      <c r="G1328" s="11">
        <v>0.38</v>
      </c>
      <c r="H1328" s="10">
        <v>1</v>
      </c>
      <c r="I1328" s="11">
        <f t="shared" si="120"/>
        <v>1.78</v>
      </c>
      <c r="J1328" s="11">
        <f t="shared" si="121"/>
        <v>0.38</v>
      </c>
      <c r="K1328" s="11">
        <v>879.6</v>
      </c>
      <c r="L1328" s="10">
        <f t="shared" si="122"/>
        <v>2.7411995722368396</v>
      </c>
      <c r="M1328">
        <f t="shared" si="123"/>
        <v>3381</v>
      </c>
      <c r="N1328">
        <f t="shared" si="124"/>
        <v>13</v>
      </c>
      <c r="O1328">
        <f t="shared" si="125"/>
        <v>2.8</v>
      </c>
    </row>
    <row r="1329" spans="1:15">
      <c r="A1329" s="10" t="s">
        <v>68</v>
      </c>
      <c r="B1329" s="10">
        <v>3200</v>
      </c>
      <c r="C1329" s="60">
        <v>2.566862864</v>
      </c>
      <c r="D1329" s="11">
        <v>0.4</v>
      </c>
      <c r="E1329" s="11">
        <v>48.29</v>
      </c>
      <c r="F1329" s="11">
        <v>1.2</v>
      </c>
      <c r="G1329" s="11">
        <v>6.4000000000000001E-2</v>
      </c>
      <c r="H1329" s="10">
        <v>1</v>
      </c>
      <c r="I1329" s="11">
        <f t="shared" si="120"/>
        <v>1.2</v>
      </c>
      <c r="J1329" s="11">
        <f t="shared" si="121"/>
        <v>6.4000000000000001E-2</v>
      </c>
      <c r="K1329" s="11">
        <v>4054.2</v>
      </c>
      <c r="L1329" s="10">
        <f t="shared" si="122"/>
        <v>4.1317935900853335</v>
      </c>
      <c r="M1329">
        <f t="shared" si="123"/>
        <v>5096</v>
      </c>
      <c r="N1329">
        <f t="shared" si="124"/>
        <v>13</v>
      </c>
      <c r="O1329">
        <f t="shared" si="125"/>
        <v>0.7</v>
      </c>
    </row>
    <row r="1330" spans="1:15">
      <c r="A1330" s="10" t="s">
        <v>68</v>
      </c>
      <c r="B1330" s="10">
        <v>4340</v>
      </c>
      <c r="C1330" s="60">
        <v>1.039960513</v>
      </c>
      <c r="D1330" s="11">
        <v>0.41299999999999998</v>
      </c>
      <c r="E1330" s="11">
        <v>48.29</v>
      </c>
      <c r="F1330" s="11">
        <v>0.7</v>
      </c>
      <c r="G1330" s="11">
        <v>0.09</v>
      </c>
      <c r="H1330" s="10">
        <v>1</v>
      </c>
      <c r="I1330" s="11">
        <f t="shared" si="120"/>
        <v>0.7</v>
      </c>
      <c r="J1330" s="11">
        <f t="shared" si="121"/>
        <v>0.09</v>
      </c>
      <c r="K1330" s="11">
        <v>554.6</v>
      </c>
      <c r="L1330" s="10">
        <f t="shared" si="122"/>
        <v>1.7283944400295006</v>
      </c>
      <c r="M1330">
        <f t="shared" si="123"/>
        <v>2132</v>
      </c>
      <c r="N1330">
        <f t="shared" si="124"/>
        <v>3</v>
      </c>
      <c r="O1330">
        <f t="shared" si="125"/>
        <v>0.4</v>
      </c>
    </row>
    <row r="1331" spans="1:15">
      <c r="A1331" s="10" t="s">
        <v>68</v>
      </c>
      <c r="B1331" s="10">
        <v>3100</v>
      </c>
      <c r="C1331" s="60">
        <v>0.304150382</v>
      </c>
      <c r="D1331" s="11">
        <v>0.41099999999999998</v>
      </c>
      <c r="E1331" s="11">
        <v>48.29</v>
      </c>
      <c r="F1331" s="11">
        <v>1.2</v>
      </c>
      <c r="G1331" s="11">
        <v>6.4000000000000001E-2</v>
      </c>
      <c r="H1331" s="10">
        <v>1</v>
      </c>
      <c r="I1331" s="11">
        <f t="shared" si="120"/>
        <v>1.2</v>
      </c>
      <c r="J1331" s="11">
        <f t="shared" si="121"/>
        <v>6.4000000000000001E-2</v>
      </c>
      <c r="K1331" s="11">
        <v>493.6</v>
      </c>
      <c r="L1331" s="10">
        <f t="shared" si="122"/>
        <v>0.50304420167721486</v>
      </c>
      <c r="M1331">
        <f t="shared" si="123"/>
        <v>620</v>
      </c>
      <c r="N1331">
        <f t="shared" si="124"/>
        <v>2</v>
      </c>
      <c r="O1331">
        <f t="shared" si="125"/>
        <v>0.1</v>
      </c>
    </row>
    <row r="1332" spans="1:15">
      <c r="A1332" s="10" t="s">
        <v>68</v>
      </c>
      <c r="B1332" s="10">
        <v>3200</v>
      </c>
      <c r="C1332" s="60">
        <v>0.15133240000000001</v>
      </c>
      <c r="D1332" s="11">
        <v>0.4</v>
      </c>
      <c r="E1332" s="11">
        <v>48.29</v>
      </c>
      <c r="F1332" s="11">
        <v>1.2</v>
      </c>
      <c r="G1332" s="11">
        <v>6.4000000000000001E-2</v>
      </c>
      <c r="H1332" s="10">
        <v>1</v>
      </c>
      <c r="I1332" s="11">
        <f t="shared" si="120"/>
        <v>1.2</v>
      </c>
      <c r="J1332" s="11">
        <f t="shared" si="121"/>
        <v>6.4000000000000001E-2</v>
      </c>
      <c r="K1332" s="11">
        <v>239</v>
      </c>
      <c r="L1332" s="10">
        <f t="shared" si="122"/>
        <v>0.2435947198666667</v>
      </c>
      <c r="M1332">
        <f t="shared" si="123"/>
        <v>300</v>
      </c>
      <c r="N1332">
        <f t="shared" si="124"/>
        <v>1</v>
      </c>
      <c r="O1332">
        <f t="shared" si="125"/>
        <v>0</v>
      </c>
    </row>
    <row r="1333" spans="1:15">
      <c r="A1333" s="10" t="s">
        <v>68</v>
      </c>
      <c r="B1333" s="10">
        <v>5300</v>
      </c>
      <c r="C1333" s="60">
        <v>0.22083710600000001</v>
      </c>
      <c r="D1333" s="11">
        <v>0.5</v>
      </c>
      <c r="E1333" s="11">
        <v>48.29</v>
      </c>
      <c r="F1333" s="11">
        <v>0.6</v>
      </c>
      <c r="G1333" s="11">
        <v>0.13500000000000001</v>
      </c>
      <c r="H1333" s="10">
        <v>1</v>
      </c>
      <c r="I1333" s="11">
        <f t="shared" si="120"/>
        <v>0.6</v>
      </c>
      <c r="J1333" s="11">
        <f t="shared" si="121"/>
        <v>0.13500000000000001</v>
      </c>
      <c r="K1333" s="11">
        <v>142.6</v>
      </c>
      <c r="L1333" s="10">
        <f t="shared" si="122"/>
        <v>0.4443426603641667</v>
      </c>
      <c r="M1333">
        <f t="shared" si="123"/>
        <v>548</v>
      </c>
      <c r="N1333">
        <f t="shared" si="124"/>
        <v>1</v>
      </c>
      <c r="O1333">
        <f t="shared" si="125"/>
        <v>0.2</v>
      </c>
    </row>
    <row r="1334" spans="1:15">
      <c r="A1334" s="10" t="s">
        <v>68</v>
      </c>
      <c r="B1334" s="10">
        <v>5300</v>
      </c>
      <c r="C1334" s="60">
        <v>1.699370187</v>
      </c>
      <c r="D1334" s="11">
        <v>0.5</v>
      </c>
      <c r="E1334" s="11">
        <v>48.29</v>
      </c>
      <c r="F1334" s="11">
        <v>0.6</v>
      </c>
      <c r="G1334" s="11">
        <v>0.13500000000000001</v>
      </c>
      <c r="H1334" s="10">
        <v>1</v>
      </c>
      <c r="I1334" s="11">
        <f t="shared" si="120"/>
        <v>0.6</v>
      </c>
      <c r="J1334" s="11">
        <f t="shared" si="121"/>
        <v>0.13500000000000001</v>
      </c>
      <c r="K1334" s="11">
        <v>1097.2</v>
      </c>
      <c r="L1334" s="10">
        <f t="shared" si="122"/>
        <v>3.4192744304262495</v>
      </c>
      <c r="M1334">
        <f t="shared" si="123"/>
        <v>4218</v>
      </c>
      <c r="N1334">
        <f t="shared" si="124"/>
        <v>6</v>
      </c>
      <c r="O1334">
        <f t="shared" si="125"/>
        <v>1.3</v>
      </c>
    </row>
    <row r="1335" spans="1:15">
      <c r="A1335" s="10" t="s">
        <v>68</v>
      </c>
      <c r="B1335" s="10">
        <v>3200</v>
      </c>
      <c r="C1335" s="60">
        <v>1.8095936999999999E-2</v>
      </c>
      <c r="D1335" s="11">
        <v>0.4</v>
      </c>
      <c r="E1335" s="11">
        <v>48.29</v>
      </c>
      <c r="F1335" s="11">
        <v>1.2</v>
      </c>
      <c r="G1335" s="11">
        <v>6.4000000000000001E-2</v>
      </c>
      <c r="H1335" s="10">
        <v>1</v>
      </c>
      <c r="I1335" s="11">
        <f t="shared" si="120"/>
        <v>1.2</v>
      </c>
      <c r="J1335" s="11">
        <f t="shared" si="121"/>
        <v>6.4000000000000001E-2</v>
      </c>
      <c r="K1335" s="11">
        <v>28.6</v>
      </c>
      <c r="L1335" s="10">
        <f t="shared" si="122"/>
        <v>2.9128426591000001E-2</v>
      </c>
      <c r="M1335">
        <f t="shared" si="123"/>
        <v>36</v>
      </c>
      <c r="N1335">
        <f t="shared" si="124"/>
        <v>0</v>
      </c>
      <c r="O1335">
        <f t="shared" si="125"/>
        <v>0</v>
      </c>
    </row>
    <row r="1336" spans="1:15">
      <c r="A1336" s="10" t="s">
        <v>68</v>
      </c>
      <c r="B1336" s="10">
        <v>8340</v>
      </c>
      <c r="C1336" s="60">
        <v>1.8223710000000001E-2</v>
      </c>
      <c r="D1336" s="11">
        <v>0.25800000000000001</v>
      </c>
      <c r="E1336" s="11">
        <v>48.29</v>
      </c>
      <c r="F1336" s="11">
        <v>1.77</v>
      </c>
      <c r="G1336" s="11">
        <v>0.17699999999999999</v>
      </c>
      <c r="H1336" s="10">
        <v>1</v>
      </c>
      <c r="I1336" s="11">
        <f t="shared" si="120"/>
        <v>1.77</v>
      </c>
      <c r="J1336" s="11">
        <f t="shared" si="121"/>
        <v>0.17699999999999999</v>
      </c>
      <c r="K1336" s="11">
        <v>6.1</v>
      </c>
      <c r="L1336" s="10">
        <f t="shared" si="122"/>
        <v>1.892049355185E-2</v>
      </c>
      <c r="M1336">
        <f t="shared" si="123"/>
        <v>23</v>
      </c>
      <c r="N1336">
        <f t="shared" si="124"/>
        <v>0</v>
      </c>
      <c r="O1336">
        <f t="shared" si="125"/>
        <v>0</v>
      </c>
    </row>
    <row r="1337" spans="1:15">
      <c r="A1337" s="10" t="s">
        <v>68</v>
      </c>
      <c r="B1337" s="10">
        <v>3200</v>
      </c>
      <c r="C1337" s="60">
        <v>3.0535378440000001</v>
      </c>
      <c r="D1337" s="11">
        <v>0.4</v>
      </c>
      <c r="E1337" s="11">
        <v>48.29</v>
      </c>
      <c r="F1337" s="11">
        <v>1.2</v>
      </c>
      <c r="G1337" s="11">
        <v>6.4000000000000001E-2</v>
      </c>
      <c r="H1337" s="10">
        <v>1</v>
      </c>
      <c r="I1337" s="11">
        <f t="shared" si="120"/>
        <v>1.2</v>
      </c>
      <c r="J1337" s="11">
        <f t="shared" si="121"/>
        <v>6.4000000000000001E-2</v>
      </c>
      <c r="K1337" s="11">
        <v>1577.2</v>
      </c>
      <c r="L1337" s="10">
        <f t="shared" si="122"/>
        <v>4.9151780828920009</v>
      </c>
      <c r="M1337">
        <f t="shared" si="123"/>
        <v>6063</v>
      </c>
      <c r="N1337">
        <f t="shared" si="124"/>
        <v>16</v>
      </c>
      <c r="O1337">
        <f t="shared" si="125"/>
        <v>0.9</v>
      </c>
    </row>
    <row r="1338" spans="1:15">
      <c r="A1338" s="10" t="s">
        <v>68</v>
      </c>
      <c r="B1338" s="10">
        <v>3200</v>
      </c>
      <c r="C1338" s="60">
        <v>31.875965629</v>
      </c>
      <c r="D1338" s="11">
        <v>0.4</v>
      </c>
      <c r="E1338" s="11">
        <v>48.29</v>
      </c>
      <c r="F1338" s="11">
        <v>1.2</v>
      </c>
      <c r="G1338" s="11">
        <v>6.4000000000000001E-2</v>
      </c>
      <c r="H1338" s="10">
        <v>1</v>
      </c>
      <c r="I1338" s="11">
        <f t="shared" si="120"/>
        <v>1.2</v>
      </c>
      <c r="J1338" s="11">
        <f t="shared" si="121"/>
        <v>6.4000000000000001E-2</v>
      </c>
      <c r="K1338" s="11">
        <v>16464.5</v>
      </c>
      <c r="L1338" s="10">
        <f t="shared" si="122"/>
        <v>51.309679340813666</v>
      </c>
      <c r="M1338">
        <f t="shared" si="123"/>
        <v>63289</v>
      </c>
      <c r="N1338">
        <f t="shared" si="124"/>
        <v>167</v>
      </c>
      <c r="O1338">
        <f t="shared" si="125"/>
        <v>8.9</v>
      </c>
    </row>
    <row r="1339" spans="1:15">
      <c r="A1339" s="10" t="s">
        <v>68</v>
      </c>
      <c r="B1339" s="10">
        <v>6460</v>
      </c>
      <c r="C1339" s="60">
        <v>0.59100820200000004</v>
      </c>
      <c r="D1339" s="11">
        <v>0.30299999999999999</v>
      </c>
      <c r="E1339" s="11">
        <v>48.29</v>
      </c>
      <c r="F1339" s="11">
        <v>0</v>
      </c>
      <c r="G1339" s="11">
        <v>0</v>
      </c>
      <c r="H1339" s="10">
        <v>1</v>
      </c>
      <c r="I1339" s="11">
        <f t="shared" si="120"/>
        <v>0</v>
      </c>
      <c r="J1339" s="11">
        <f t="shared" si="121"/>
        <v>0</v>
      </c>
      <c r="K1339" s="11">
        <v>707.1</v>
      </c>
      <c r="L1339" s="10">
        <f t="shared" si="122"/>
        <v>0.720629598383145</v>
      </c>
      <c r="M1339">
        <f t="shared" si="123"/>
        <v>889</v>
      </c>
      <c r="N1339">
        <f t="shared" si="124"/>
        <v>0</v>
      </c>
      <c r="O1339">
        <f t="shared" si="125"/>
        <v>0</v>
      </c>
    </row>
    <row r="1340" spans="1:15">
      <c r="A1340" s="10" t="s">
        <v>68</v>
      </c>
      <c r="B1340" s="10">
        <v>5300</v>
      </c>
      <c r="C1340" s="60">
        <v>0.200254706</v>
      </c>
      <c r="D1340" s="11">
        <v>0.5</v>
      </c>
      <c r="E1340" s="11">
        <v>48.29</v>
      </c>
      <c r="F1340" s="11">
        <v>0.6</v>
      </c>
      <c r="G1340" s="11">
        <v>0.13500000000000001</v>
      </c>
      <c r="H1340" s="10">
        <v>1</v>
      </c>
      <c r="I1340" s="11">
        <f t="shared" si="120"/>
        <v>0.6</v>
      </c>
      <c r="J1340" s="11">
        <f t="shared" si="121"/>
        <v>0.13500000000000001</v>
      </c>
      <c r="K1340" s="11">
        <v>395.3</v>
      </c>
      <c r="L1340" s="10">
        <f t="shared" si="122"/>
        <v>0.40292915636416665</v>
      </c>
      <c r="M1340">
        <f t="shared" si="123"/>
        <v>497</v>
      </c>
      <c r="N1340">
        <f t="shared" si="124"/>
        <v>1</v>
      </c>
      <c r="O1340">
        <f t="shared" si="125"/>
        <v>0.1</v>
      </c>
    </row>
    <row r="1341" spans="1:15">
      <c r="A1341" s="10" t="s">
        <v>68</v>
      </c>
      <c r="B1341" s="10">
        <v>5300</v>
      </c>
      <c r="C1341" s="60">
        <v>5.1312018000000001E-2</v>
      </c>
      <c r="D1341" s="11">
        <v>0.5</v>
      </c>
      <c r="E1341" s="11">
        <v>48.29</v>
      </c>
      <c r="F1341" s="11">
        <v>0.6</v>
      </c>
      <c r="G1341" s="11">
        <v>0.13500000000000001</v>
      </c>
      <c r="H1341" s="10">
        <v>1</v>
      </c>
      <c r="I1341" s="11">
        <f t="shared" si="120"/>
        <v>0.6</v>
      </c>
      <c r="J1341" s="11">
        <f t="shared" si="121"/>
        <v>0.13500000000000001</v>
      </c>
      <c r="K1341" s="11">
        <v>101.3</v>
      </c>
      <c r="L1341" s="10">
        <f t="shared" si="122"/>
        <v>0.10324405621749999</v>
      </c>
      <c r="M1341">
        <f t="shared" si="123"/>
        <v>127</v>
      </c>
      <c r="N1341">
        <f t="shared" si="124"/>
        <v>0</v>
      </c>
      <c r="O1341">
        <f t="shared" si="125"/>
        <v>0</v>
      </c>
    </row>
    <row r="1342" spans="1:15">
      <c r="A1342" s="10" t="s">
        <v>68</v>
      </c>
      <c r="B1342" s="10">
        <v>5300</v>
      </c>
      <c r="C1342" s="60">
        <v>3.3413751999999998E-2</v>
      </c>
      <c r="D1342" s="11">
        <v>0.5</v>
      </c>
      <c r="E1342" s="11">
        <v>48.29</v>
      </c>
      <c r="F1342" s="11">
        <v>0.6</v>
      </c>
      <c r="G1342" s="11">
        <v>0.13500000000000001</v>
      </c>
      <c r="H1342" s="10">
        <v>1</v>
      </c>
      <c r="I1342" s="11">
        <f t="shared" si="120"/>
        <v>0.6</v>
      </c>
      <c r="J1342" s="11">
        <f t="shared" si="121"/>
        <v>0.13500000000000001</v>
      </c>
      <c r="K1342" s="11">
        <v>66</v>
      </c>
      <c r="L1342" s="10">
        <f t="shared" si="122"/>
        <v>6.7231253503333324E-2</v>
      </c>
      <c r="M1342">
        <f t="shared" si="123"/>
        <v>83</v>
      </c>
      <c r="N1342">
        <f t="shared" si="124"/>
        <v>0</v>
      </c>
      <c r="O1342">
        <f t="shared" si="125"/>
        <v>0</v>
      </c>
    </row>
    <row r="1343" spans="1:15">
      <c r="A1343" s="10" t="s">
        <v>68</v>
      </c>
      <c r="B1343" s="10">
        <v>4340</v>
      </c>
      <c r="C1343" s="60">
        <v>3.8998640000000001E-2</v>
      </c>
      <c r="D1343" s="11">
        <v>0.41299999999999998</v>
      </c>
      <c r="E1343" s="11">
        <v>48.29</v>
      </c>
      <c r="F1343" s="11">
        <v>0.7</v>
      </c>
      <c r="G1343" s="11">
        <v>0.09</v>
      </c>
      <c r="H1343" s="10">
        <v>1</v>
      </c>
      <c r="I1343" s="11">
        <f t="shared" si="120"/>
        <v>0.7</v>
      </c>
      <c r="J1343" s="11">
        <f t="shared" si="121"/>
        <v>0.09</v>
      </c>
      <c r="K1343" s="11">
        <v>20.8</v>
      </c>
      <c r="L1343" s="10">
        <f t="shared" si="122"/>
        <v>6.4814992206066666E-2</v>
      </c>
      <c r="M1343">
        <f t="shared" si="123"/>
        <v>80</v>
      </c>
      <c r="N1343">
        <f t="shared" si="124"/>
        <v>0</v>
      </c>
      <c r="O1343">
        <f t="shared" si="125"/>
        <v>0</v>
      </c>
    </row>
    <row r="1344" spans="1:15">
      <c r="A1344" s="10" t="s">
        <v>68</v>
      </c>
      <c r="B1344" s="10">
        <v>5300</v>
      </c>
      <c r="C1344" s="60">
        <v>2.3702528E-2</v>
      </c>
      <c r="D1344" s="11">
        <v>0.5</v>
      </c>
      <c r="E1344" s="11">
        <v>48.29</v>
      </c>
      <c r="F1344" s="11">
        <v>0.6</v>
      </c>
      <c r="G1344" s="11">
        <v>0.13500000000000001</v>
      </c>
      <c r="H1344" s="10">
        <v>1</v>
      </c>
      <c r="I1344" s="11">
        <f t="shared" si="120"/>
        <v>0.6</v>
      </c>
      <c r="J1344" s="11">
        <f t="shared" si="121"/>
        <v>0.13500000000000001</v>
      </c>
      <c r="K1344" s="11">
        <v>46.8</v>
      </c>
      <c r="L1344" s="10">
        <f t="shared" si="122"/>
        <v>4.7691461546666668E-2</v>
      </c>
      <c r="M1344">
        <f t="shared" si="123"/>
        <v>59</v>
      </c>
      <c r="N1344">
        <f t="shared" si="124"/>
        <v>0</v>
      </c>
      <c r="O1344">
        <f t="shared" si="125"/>
        <v>0</v>
      </c>
    </row>
    <row r="1345" spans="1:15">
      <c r="A1345" s="10" t="s">
        <v>68</v>
      </c>
      <c r="B1345" s="10">
        <v>5300</v>
      </c>
      <c r="C1345" s="60">
        <v>1.3464314900000001</v>
      </c>
      <c r="D1345" s="11">
        <v>0.5</v>
      </c>
      <c r="E1345" s="11">
        <v>48.29</v>
      </c>
      <c r="F1345" s="11">
        <v>0.6</v>
      </c>
      <c r="G1345" s="11">
        <v>0.13500000000000001</v>
      </c>
      <c r="H1345" s="10">
        <v>1</v>
      </c>
      <c r="I1345" s="11">
        <f t="shared" si="120"/>
        <v>0.6</v>
      </c>
      <c r="J1345" s="11">
        <f t="shared" si="121"/>
        <v>0.13500000000000001</v>
      </c>
      <c r="K1345" s="11">
        <v>869.3</v>
      </c>
      <c r="L1345" s="10">
        <f t="shared" si="122"/>
        <v>2.7091323605041668</v>
      </c>
      <c r="M1345">
        <f t="shared" si="123"/>
        <v>3342</v>
      </c>
      <c r="N1345">
        <f t="shared" si="124"/>
        <v>4</v>
      </c>
      <c r="O1345">
        <f t="shared" si="125"/>
        <v>1</v>
      </c>
    </row>
    <row r="1346" spans="1:15">
      <c r="A1346" s="10" t="s">
        <v>68</v>
      </c>
      <c r="B1346" s="10">
        <v>6170</v>
      </c>
      <c r="C1346" s="60">
        <v>1.489072859</v>
      </c>
      <c r="D1346" s="11">
        <v>0.30299999999999999</v>
      </c>
      <c r="E1346" s="11">
        <v>48.29</v>
      </c>
      <c r="F1346" s="11">
        <v>0</v>
      </c>
      <c r="G1346" s="11">
        <v>0</v>
      </c>
      <c r="H1346" s="10">
        <v>1</v>
      </c>
      <c r="I1346" s="11">
        <f t="shared" si="120"/>
        <v>0</v>
      </c>
      <c r="J1346" s="11">
        <f t="shared" si="121"/>
        <v>0</v>
      </c>
      <c r="K1346" s="11">
        <v>582.6</v>
      </c>
      <c r="L1346" s="10">
        <f t="shared" si="122"/>
        <v>1.8156600411180275</v>
      </c>
      <c r="M1346">
        <f t="shared" si="123"/>
        <v>2240</v>
      </c>
      <c r="N1346">
        <f t="shared" si="124"/>
        <v>0</v>
      </c>
      <c r="O1346">
        <f t="shared" si="125"/>
        <v>0</v>
      </c>
    </row>
    <row r="1347" spans="1:15">
      <c r="A1347" s="10" t="s">
        <v>68</v>
      </c>
      <c r="B1347" s="10">
        <v>2210</v>
      </c>
      <c r="C1347" s="60">
        <v>5.5843339480000003</v>
      </c>
      <c r="D1347" s="11">
        <v>0.28499999999999998</v>
      </c>
      <c r="E1347" s="11">
        <v>48.29</v>
      </c>
      <c r="F1347" s="11">
        <v>1.92</v>
      </c>
      <c r="G1347" s="11">
        <v>0.50600000000000001</v>
      </c>
      <c r="H1347" s="10">
        <v>1</v>
      </c>
      <c r="I1347" s="11">
        <f t="shared" ref="I1347:I1410" si="126">F1347</f>
        <v>1.92</v>
      </c>
      <c r="J1347" s="11">
        <f t="shared" ref="J1347:J1410" si="127">G1347</f>
        <v>0.50600000000000001</v>
      </c>
      <c r="K1347" s="11">
        <v>2055.1</v>
      </c>
      <c r="L1347" s="10">
        <f t="shared" ref="L1347:L1410" si="128">E1347*D1347*C1347/12</f>
        <v>6.4046028007868498</v>
      </c>
      <c r="M1347">
        <f t="shared" ref="M1347:M1410" si="129">ROUND(E1347*D1347*C1347*102.79,0)</f>
        <v>7900</v>
      </c>
      <c r="N1347">
        <f t="shared" ref="N1347:N1410" si="130">ROUND(I1347*M1347*0.002205,0)</f>
        <v>33</v>
      </c>
      <c r="O1347">
        <f t="shared" ref="O1347:O1410" si="131">ROUND(J1347*M1347*0.002205,1)</f>
        <v>8.8000000000000007</v>
      </c>
    </row>
    <row r="1348" spans="1:15">
      <c r="A1348" s="10" t="s">
        <v>68</v>
      </c>
      <c r="B1348" s="10">
        <v>8140</v>
      </c>
      <c r="C1348" s="60">
        <v>3.4046148999999998E-2</v>
      </c>
      <c r="D1348" s="11">
        <v>0.77700000000000002</v>
      </c>
      <c r="E1348" s="11">
        <v>48.29</v>
      </c>
      <c r="F1348" s="11">
        <v>1.2</v>
      </c>
      <c r="G1348" s="11">
        <v>0.48</v>
      </c>
      <c r="H1348" s="10">
        <v>1</v>
      </c>
      <c r="I1348" s="11">
        <f t="shared" si="126"/>
        <v>1.2</v>
      </c>
      <c r="J1348" s="11">
        <f t="shared" si="127"/>
        <v>0.48</v>
      </c>
      <c r="K1348" s="11">
        <v>120.9</v>
      </c>
      <c r="L1348" s="10">
        <f t="shared" si="128"/>
        <v>0.10645473265484749</v>
      </c>
      <c r="M1348">
        <f t="shared" si="129"/>
        <v>131</v>
      </c>
      <c r="N1348">
        <f t="shared" si="130"/>
        <v>0</v>
      </c>
      <c r="O1348">
        <f t="shared" si="131"/>
        <v>0.1</v>
      </c>
    </row>
    <row r="1349" spans="1:15">
      <c r="A1349" s="10" t="s">
        <v>68</v>
      </c>
      <c r="B1349" s="10">
        <v>5300</v>
      </c>
      <c r="C1349" s="60">
        <v>2.3417E-5</v>
      </c>
      <c r="D1349" s="11">
        <v>0.5</v>
      </c>
      <c r="E1349" s="11">
        <v>48.29</v>
      </c>
      <c r="F1349" s="11">
        <v>0.6</v>
      </c>
      <c r="G1349" s="11">
        <v>0.13500000000000001</v>
      </c>
      <c r="H1349" s="10">
        <v>1</v>
      </c>
      <c r="I1349" s="11">
        <f t="shared" si="126"/>
        <v>0.6</v>
      </c>
      <c r="J1349" s="11">
        <f t="shared" si="127"/>
        <v>0.13500000000000001</v>
      </c>
      <c r="K1349" s="11">
        <v>0</v>
      </c>
      <c r="L1349" s="10">
        <f t="shared" si="128"/>
        <v>4.7116955416666667E-5</v>
      </c>
      <c r="M1349">
        <f t="shared" si="129"/>
        <v>0</v>
      </c>
      <c r="N1349">
        <f t="shared" si="130"/>
        <v>0</v>
      </c>
      <c r="O1349">
        <f t="shared" si="131"/>
        <v>0</v>
      </c>
    </row>
    <row r="1350" spans="1:15">
      <c r="A1350" s="10" t="s">
        <v>68</v>
      </c>
      <c r="B1350" s="10">
        <v>3100</v>
      </c>
      <c r="C1350" s="60">
        <v>1.7538779000000001E-2</v>
      </c>
      <c r="D1350" s="11">
        <v>0.41099999999999998</v>
      </c>
      <c r="E1350" s="11">
        <v>48.29</v>
      </c>
      <c r="F1350" s="11">
        <v>1.2</v>
      </c>
      <c r="G1350" s="11">
        <v>6.4000000000000001E-2</v>
      </c>
      <c r="H1350" s="10">
        <v>1</v>
      </c>
      <c r="I1350" s="11">
        <f t="shared" si="126"/>
        <v>1.2</v>
      </c>
      <c r="J1350" s="11">
        <f t="shared" si="127"/>
        <v>6.4000000000000001E-2</v>
      </c>
      <c r="K1350" s="11">
        <v>28.5</v>
      </c>
      <c r="L1350" s="10">
        <f t="shared" si="128"/>
        <v>2.9007956598417498E-2</v>
      </c>
      <c r="M1350">
        <f t="shared" si="129"/>
        <v>36</v>
      </c>
      <c r="N1350">
        <f t="shared" si="130"/>
        <v>0</v>
      </c>
      <c r="O1350">
        <f t="shared" si="131"/>
        <v>0</v>
      </c>
    </row>
    <row r="1351" spans="1:15">
      <c r="A1351" s="10" t="s">
        <v>68</v>
      </c>
      <c r="B1351" s="10">
        <v>3200</v>
      </c>
      <c r="C1351" s="60">
        <v>2.2338381000000001E-2</v>
      </c>
      <c r="D1351" s="11">
        <v>0.4</v>
      </c>
      <c r="E1351" s="11">
        <v>48.29</v>
      </c>
      <c r="F1351" s="11">
        <v>1.2</v>
      </c>
      <c r="G1351" s="11">
        <v>6.4000000000000001E-2</v>
      </c>
      <c r="H1351" s="10">
        <v>1</v>
      </c>
      <c r="I1351" s="11">
        <f t="shared" si="126"/>
        <v>1.2</v>
      </c>
      <c r="J1351" s="11">
        <f t="shared" si="127"/>
        <v>6.4000000000000001E-2</v>
      </c>
      <c r="K1351" s="11">
        <v>35.299999999999997</v>
      </c>
      <c r="L1351" s="10">
        <f t="shared" si="128"/>
        <v>3.5957347283000006E-2</v>
      </c>
      <c r="M1351">
        <f t="shared" si="129"/>
        <v>44</v>
      </c>
      <c r="N1351">
        <f t="shared" si="130"/>
        <v>0</v>
      </c>
      <c r="O1351">
        <f t="shared" si="131"/>
        <v>0</v>
      </c>
    </row>
    <row r="1352" spans="1:15">
      <c r="A1352" s="10" t="s">
        <v>68</v>
      </c>
      <c r="B1352" s="10">
        <v>3200</v>
      </c>
      <c r="C1352" s="60">
        <v>1.3927779999999999E-3</v>
      </c>
      <c r="D1352" s="11">
        <v>0.4</v>
      </c>
      <c r="E1352" s="11">
        <v>48.29</v>
      </c>
      <c r="F1352" s="11">
        <v>1.2</v>
      </c>
      <c r="G1352" s="11">
        <v>6.4000000000000001E-2</v>
      </c>
      <c r="H1352" s="10">
        <v>1</v>
      </c>
      <c r="I1352" s="11">
        <f t="shared" si="126"/>
        <v>1.2</v>
      </c>
      <c r="J1352" s="11">
        <f t="shared" si="127"/>
        <v>6.4000000000000001E-2</v>
      </c>
      <c r="K1352" s="11">
        <v>2.2000000000000002</v>
      </c>
      <c r="L1352" s="10">
        <f t="shared" si="128"/>
        <v>2.2419083206666668E-3</v>
      </c>
      <c r="M1352">
        <f t="shared" si="129"/>
        <v>3</v>
      </c>
      <c r="N1352">
        <f t="shared" si="130"/>
        <v>0</v>
      </c>
      <c r="O1352">
        <f t="shared" si="131"/>
        <v>0</v>
      </c>
    </row>
    <row r="1353" spans="1:15">
      <c r="A1353" s="10" t="s">
        <v>68</v>
      </c>
      <c r="B1353" s="10">
        <v>3200</v>
      </c>
      <c r="C1353" s="60">
        <v>1.5262019999999999E-3</v>
      </c>
      <c r="D1353" s="11">
        <v>0.4</v>
      </c>
      <c r="E1353" s="11">
        <v>48.29</v>
      </c>
      <c r="F1353" s="11">
        <v>1.2</v>
      </c>
      <c r="G1353" s="11">
        <v>6.4000000000000001E-2</v>
      </c>
      <c r="H1353" s="10">
        <v>1</v>
      </c>
      <c r="I1353" s="11">
        <f t="shared" si="126"/>
        <v>1.2</v>
      </c>
      <c r="J1353" s="11">
        <f t="shared" si="127"/>
        <v>6.4000000000000001E-2</v>
      </c>
      <c r="K1353" s="11">
        <v>2.4</v>
      </c>
      <c r="L1353" s="10">
        <f t="shared" si="128"/>
        <v>2.4566764860000003E-3</v>
      </c>
      <c r="M1353">
        <f t="shared" si="129"/>
        <v>3</v>
      </c>
      <c r="N1353">
        <f t="shared" si="130"/>
        <v>0</v>
      </c>
      <c r="O1353">
        <f t="shared" si="131"/>
        <v>0</v>
      </c>
    </row>
    <row r="1354" spans="1:15">
      <c r="A1354" s="10" t="s">
        <v>68</v>
      </c>
      <c r="B1354" s="10">
        <v>6460</v>
      </c>
      <c r="C1354" s="60">
        <v>1.147943073</v>
      </c>
      <c r="D1354" s="11">
        <v>0.30299999999999999</v>
      </c>
      <c r="E1354" s="11">
        <v>48.29</v>
      </c>
      <c r="F1354" s="11">
        <v>0</v>
      </c>
      <c r="G1354" s="11">
        <v>0</v>
      </c>
      <c r="H1354" s="10">
        <v>1</v>
      </c>
      <c r="I1354" s="11">
        <f t="shared" si="126"/>
        <v>0</v>
      </c>
      <c r="J1354" s="11">
        <f t="shared" si="127"/>
        <v>0</v>
      </c>
      <c r="K1354" s="11">
        <v>449.2</v>
      </c>
      <c r="L1354" s="10">
        <f t="shared" si="128"/>
        <v>1.3997128176280424</v>
      </c>
      <c r="M1354">
        <f t="shared" si="129"/>
        <v>1727</v>
      </c>
      <c r="N1354">
        <f t="shared" si="130"/>
        <v>0</v>
      </c>
      <c r="O1354">
        <f t="shared" si="131"/>
        <v>0</v>
      </c>
    </row>
    <row r="1355" spans="1:15">
      <c r="A1355" s="10" t="s">
        <v>68</v>
      </c>
      <c r="B1355" s="10">
        <v>5300</v>
      </c>
      <c r="C1355" s="60">
        <v>1.1825099999999999E-3</v>
      </c>
      <c r="D1355" s="11">
        <v>0.5</v>
      </c>
      <c r="E1355" s="11">
        <v>48.29</v>
      </c>
      <c r="F1355" s="11">
        <v>0.6</v>
      </c>
      <c r="G1355" s="11">
        <v>0.13500000000000001</v>
      </c>
      <c r="H1355" s="10">
        <v>1</v>
      </c>
      <c r="I1355" s="11">
        <f t="shared" si="126"/>
        <v>0.6</v>
      </c>
      <c r="J1355" s="11">
        <f t="shared" si="127"/>
        <v>0.13500000000000001</v>
      </c>
      <c r="K1355" s="11">
        <v>2.2999999999999998</v>
      </c>
      <c r="L1355" s="10">
        <f t="shared" si="128"/>
        <v>2.3793086624999999E-3</v>
      </c>
      <c r="M1355">
        <f t="shared" si="129"/>
        <v>3</v>
      </c>
      <c r="N1355">
        <f t="shared" si="130"/>
        <v>0</v>
      </c>
      <c r="O1355">
        <f t="shared" si="131"/>
        <v>0</v>
      </c>
    </row>
    <row r="1356" spans="1:15">
      <c r="A1356" s="10" t="s">
        <v>68</v>
      </c>
      <c r="B1356" s="10">
        <v>3200</v>
      </c>
      <c r="C1356" s="60">
        <v>0.62766766100000004</v>
      </c>
      <c r="D1356" s="11">
        <v>0.4</v>
      </c>
      <c r="E1356" s="11">
        <v>48.29</v>
      </c>
      <c r="F1356" s="11">
        <v>1.2</v>
      </c>
      <c r="G1356" s="11">
        <v>6.4000000000000001E-2</v>
      </c>
      <c r="H1356" s="10">
        <v>1</v>
      </c>
      <c r="I1356" s="11">
        <f t="shared" si="126"/>
        <v>1.2</v>
      </c>
      <c r="J1356" s="11">
        <f t="shared" si="127"/>
        <v>6.4000000000000001E-2</v>
      </c>
      <c r="K1356" s="11">
        <v>1224.2</v>
      </c>
      <c r="L1356" s="10">
        <f t="shared" si="128"/>
        <v>1.0103357116563336</v>
      </c>
      <c r="M1356">
        <f t="shared" si="129"/>
        <v>1246</v>
      </c>
      <c r="N1356">
        <f t="shared" si="130"/>
        <v>3</v>
      </c>
      <c r="O1356">
        <f t="shared" si="131"/>
        <v>0.2</v>
      </c>
    </row>
    <row r="1357" spans="1:15">
      <c r="A1357" s="10" t="s">
        <v>68</v>
      </c>
      <c r="B1357" s="10">
        <v>6460</v>
      </c>
      <c r="C1357" s="60">
        <v>9.7220310000000008E-3</v>
      </c>
      <c r="D1357" s="11">
        <v>0.30299999999999999</v>
      </c>
      <c r="E1357" s="11">
        <v>48.29</v>
      </c>
      <c r="F1357" s="11">
        <v>0</v>
      </c>
      <c r="G1357" s="11">
        <v>0</v>
      </c>
      <c r="H1357" s="10">
        <v>1</v>
      </c>
      <c r="I1357" s="11">
        <f t="shared" si="126"/>
        <v>0</v>
      </c>
      <c r="J1357" s="11">
        <f t="shared" si="127"/>
        <v>0</v>
      </c>
      <c r="K1357" s="11">
        <v>3.8</v>
      </c>
      <c r="L1357" s="10">
        <f t="shared" si="128"/>
        <v>1.1854291143997499E-2</v>
      </c>
      <c r="M1357">
        <f t="shared" si="129"/>
        <v>15</v>
      </c>
      <c r="N1357">
        <f t="shared" si="130"/>
        <v>0</v>
      </c>
      <c r="O1357">
        <f t="shared" si="131"/>
        <v>0</v>
      </c>
    </row>
    <row r="1358" spans="1:15">
      <c r="A1358" s="10" t="s">
        <v>68</v>
      </c>
      <c r="B1358" s="10">
        <v>5300</v>
      </c>
      <c r="C1358" s="60">
        <v>0.13104987200000001</v>
      </c>
      <c r="D1358" s="11">
        <v>0.5</v>
      </c>
      <c r="E1358" s="11">
        <v>48.29</v>
      </c>
      <c r="F1358" s="11">
        <v>0.6</v>
      </c>
      <c r="G1358" s="11">
        <v>0.13500000000000001</v>
      </c>
      <c r="H1358" s="10">
        <v>1</v>
      </c>
      <c r="I1358" s="11">
        <f t="shared" si="126"/>
        <v>0.6</v>
      </c>
      <c r="J1358" s="11">
        <f t="shared" si="127"/>
        <v>0.13500000000000001</v>
      </c>
      <c r="K1358" s="11">
        <v>258.7</v>
      </c>
      <c r="L1358" s="10">
        <f t="shared" si="128"/>
        <v>0.26368326328666669</v>
      </c>
      <c r="M1358">
        <f t="shared" si="129"/>
        <v>325</v>
      </c>
      <c r="N1358">
        <f t="shared" si="130"/>
        <v>0</v>
      </c>
      <c r="O1358">
        <f t="shared" si="131"/>
        <v>0.1</v>
      </c>
    </row>
    <row r="1359" spans="1:15">
      <c r="A1359" s="10" t="s">
        <v>68</v>
      </c>
      <c r="B1359" s="10">
        <v>3200</v>
      </c>
      <c r="C1359" s="60">
        <v>4.8517309000000002E-2</v>
      </c>
      <c r="D1359" s="11">
        <v>0.4</v>
      </c>
      <c r="E1359" s="11">
        <v>48.29</v>
      </c>
      <c r="F1359" s="11">
        <v>1.2</v>
      </c>
      <c r="G1359" s="11">
        <v>6.4000000000000001E-2</v>
      </c>
      <c r="H1359" s="10">
        <v>1</v>
      </c>
      <c r="I1359" s="11">
        <f t="shared" si="126"/>
        <v>1.2</v>
      </c>
      <c r="J1359" s="11">
        <f t="shared" si="127"/>
        <v>6.4000000000000001E-2</v>
      </c>
      <c r="K1359" s="11">
        <v>76.599999999999994</v>
      </c>
      <c r="L1359" s="10">
        <f t="shared" si="128"/>
        <v>7.8096695053666676E-2</v>
      </c>
      <c r="M1359">
        <f t="shared" si="129"/>
        <v>96</v>
      </c>
      <c r="N1359">
        <f t="shared" si="130"/>
        <v>0</v>
      </c>
      <c r="O1359">
        <f t="shared" si="131"/>
        <v>0</v>
      </c>
    </row>
    <row r="1360" spans="1:15">
      <c r="A1360" s="10" t="s">
        <v>68</v>
      </c>
      <c r="B1360" s="10">
        <v>3100</v>
      </c>
      <c r="C1360" s="60">
        <v>0.264316616</v>
      </c>
      <c r="D1360" s="11">
        <v>0.41099999999999998</v>
      </c>
      <c r="E1360" s="11">
        <v>48.29</v>
      </c>
      <c r="F1360" s="11">
        <v>1.2</v>
      </c>
      <c r="G1360" s="11">
        <v>6.4000000000000001E-2</v>
      </c>
      <c r="H1360" s="10">
        <v>1</v>
      </c>
      <c r="I1360" s="11">
        <f t="shared" si="126"/>
        <v>1.2</v>
      </c>
      <c r="J1360" s="11">
        <f t="shared" si="127"/>
        <v>6.4000000000000001E-2</v>
      </c>
      <c r="K1360" s="11">
        <v>429</v>
      </c>
      <c r="L1360" s="10">
        <f t="shared" si="128"/>
        <v>0.43716184149241993</v>
      </c>
      <c r="M1360">
        <f t="shared" si="129"/>
        <v>539</v>
      </c>
      <c r="N1360">
        <f t="shared" si="130"/>
        <v>1</v>
      </c>
      <c r="O1360">
        <f t="shared" si="131"/>
        <v>0.1</v>
      </c>
    </row>
    <row r="1361" spans="1:15">
      <c r="A1361" s="10" t="s">
        <v>68</v>
      </c>
      <c r="B1361" s="10">
        <v>5300</v>
      </c>
      <c r="C1361" s="60">
        <v>0.13186975000000001</v>
      </c>
      <c r="D1361" s="11">
        <v>0.5</v>
      </c>
      <c r="E1361" s="11">
        <v>48.29</v>
      </c>
      <c r="F1361" s="11">
        <v>0.6</v>
      </c>
      <c r="G1361" s="11">
        <v>0.13500000000000001</v>
      </c>
      <c r="H1361" s="10">
        <v>1</v>
      </c>
      <c r="I1361" s="11">
        <f t="shared" si="126"/>
        <v>0.6</v>
      </c>
      <c r="J1361" s="11">
        <f t="shared" si="127"/>
        <v>0.13500000000000001</v>
      </c>
      <c r="K1361" s="11">
        <v>260.39999999999998</v>
      </c>
      <c r="L1361" s="10">
        <f t="shared" si="128"/>
        <v>0.26533292614583331</v>
      </c>
      <c r="M1361">
        <f t="shared" si="129"/>
        <v>327</v>
      </c>
      <c r="N1361">
        <f t="shared" si="130"/>
        <v>0</v>
      </c>
      <c r="O1361">
        <f t="shared" si="131"/>
        <v>0.1</v>
      </c>
    </row>
    <row r="1362" spans="1:15">
      <c r="A1362" s="10" t="s">
        <v>68</v>
      </c>
      <c r="B1362" s="10">
        <v>3200</v>
      </c>
      <c r="C1362" s="60">
        <v>1.124447223</v>
      </c>
      <c r="D1362" s="11">
        <v>0.4</v>
      </c>
      <c r="E1362" s="11">
        <v>48.29</v>
      </c>
      <c r="F1362" s="11">
        <v>1.2</v>
      </c>
      <c r="G1362" s="11">
        <v>6.4000000000000001E-2</v>
      </c>
      <c r="H1362" s="10">
        <v>1</v>
      </c>
      <c r="I1362" s="11">
        <f t="shared" si="126"/>
        <v>1.2</v>
      </c>
      <c r="J1362" s="11">
        <f t="shared" si="127"/>
        <v>6.4000000000000001E-2</v>
      </c>
      <c r="K1362" s="11">
        <v>1776</v>
      </c>
      <c r="L1362" s="10">
        <f t="shared" si="128"/>
        <v>1.8099852132890002</v>
      </c>
      <c r="M1362">
        <f t="shared" si="129"/>
        <v>2233</v>
      </c>
      <c r="N1362">
        <f t="shared" si="130"/>
        <v>6</v>
      </c>
      <c r="O1362">
        <f t="shared" si="131"/>
        <v>0.3</v>
      </c>
    </row>
    <row r="1363" spans="1:15">
      <c r="A1363" s="10" t="s">
        <v>68</v>
      </c>
      <c r="B1363" s="10">
        <v>4340</v>
      </c>
      <c r="C1363" s="60">
        <v>1.5191599629999999</v>
      </c>
      <c r="D1363" s="11">
        <v>0.41299999999999998</v>
      </c>
      <c r="E1363" s="11">
        <v>48.29</v>
      </c>
      <c r="F1363" s="11">
        <v>0.7</v>
      </c>
      <c r="G1363" s="11">
        <v>0.09</v>
      </c>
      <c r="H1363" s="10">
        <v>1</v>
      </c>
      <c r="I1363" s="11">
        <f t="shared" si="126"/>
        <v>0.7</v>
      </c>
      <c r="J1363" s="11">
        <f t="shared" si="127"/>
        <v>0.09</v>
      </c>
      <c r="K1363" s="11">
        <v>810.2</v>
      </c>
      <c r="L1363" s="10">
        <f t="shared" si="128"/>
        <v>2.5248147412733752</v>
      </c>
      <c r="M1363">
        <f t="shared" si="129"/>
        <v>3114</v>
      </c>
      <c r="N1363">
        <f t="shared" si="130"/>
        <v>5</v>
      </c>
      <c r="O1363">
        <f t="shared" si="131"/>
        <v>0.6</v>
      </c>
    </row>
    <row r="1364" spans="1:15">
      <c r="A1364" s="10" t="s">
        <v>68</v>
      </c>
      <c r="B1364" s="10">
        <v>4110</v>
      </c>
      <c r="C1364" s="60">
        <v>1.228901289</v>
      </c>
      <c r="D1364" s="11">
        <v>0.41299999999999998</v>
      </c>
      <c r="E1364" s="11">
        <v>48.29</v>
      </c>
      <c r="F1364" s="11">
        <v>0.7</v>
      </c>
      <c r="G1364" s="11">
        <v>0.09</v>
      </c>
      <c r="H1364" s="10">
        <v>1</v>
      </c>
      <c r="I1364" s="11">
        <f t="shared" si="126"/>
        <v>0.7</v>
      </c>
      <c r="J1364" s="11">
        <f t="shared" si="127"/>
        <v>0.09</v>
      </c>
      <c r="K1364" s="11">
        <v>655.5</v>
      </c>
      <c r="L1364" s="10">
        <f t="shared" si="128"/>
        <v>2.0424103883766271</v>
      </c>
      <c r="M1364">
        <f t="shared" si="129"/>
        <v>2519</v>
      </c>
      <c r="N1364">
        <f t="shared" si="130"/>
        <v>4</v>
      </c>
      <c r="O1364">
        <f t="shared" si="131"/>
        <v>0.5</v>
      </c>
    </row>
    <row r="1365" spans="1:15">
      <c r="A1365" s="10" t="s">
        <v>68</v>
      </c>
      <c r="B1365" s="10">
        <v>1300</v>
      </c>
      <c r="C1365" s="60">
        <v>1.2478786740000001</v>
      </c>
      <c r="D1365" s="11">
        <v>0.73299999999999998</v>
      </c>
      <c r="E1365" s="11">
        <v>48.29</v>
      </c>
      <c r="F1365" s="11">
        <v>2.1</v>
      </c>
      <c r="G1365" s="11">
        <v>0.51600000000000001</v>
      </c>
      <c r="H1365" s="10">
        <v>1</v>
      </c>
      <c r="I1365" s="11">
        <f t="shared" si="126"/>
        <v>2.1</v>
      </c>
      <c r="J1365" s="11">
        <f t="shared" si="127"/>
        <v>0.51600000000000001</v>
      </c>
      <c r="K1365" s="11">
        <v>1181.0999999999999</v>
      </c>
      <c r="L1365" s="10">
        <f t="shared" si="128"/>
        <v>3.680885402979015</v>
      </c>
      <c r="M1365">
        <f t="shared" si="129"/>
        <v>4540</v>
      </c>
      <c r="N1365">
        <f t="shared" si="130"/>
        <v>21</v>
      </c>
      <c r="O1365">
        <f t="shared" si="131"/>
        <v>5.2</v>
      </c>
    </row>
    <row r="1366" spans="1:15">
      <c r="A1366" s="10" t="s">
        <v>68</v>
      </c>
      <c r="B1366" s="10">
        <v>5300</v>
      </c>
      <c r="C1366" s="60">
        <v>1.5044352E-2</v>
      </c>
      <c r="D1366" s="11">
        <v>0.5</v>
      </c>
      <c r="E1366" s="11">
        <v>48.29</v>
      </c>
      <c r="F1366" s="11">
        <v>0.6</v>
      </c>
      <c r="G1366" s="11">
        <v>0.13500000000000001</v>
      </c>
      <c r="H1366" s="10">
        <v>1</v>
      </c>
      <c r="I1366" s="11">
        <f t="shared" si="126"/>
        <v>0.6</v>
      </c>
      <c r="J1366" s="11">
        <f t="shared" si="127"/>
        <v>0.13500000000000001</v>
      </c>
      <c r="K1366" s="11">
        <v>9.6999999999999993</v>
      </c>
      <c r="L1366" s="10">
        <f t="shared" si="128"/>
        <v>3.0270489920000001E-2</v>
      </c>
      <c r="M1366">
        <f t="shared" si="129"/>
        <v>37</v>
      </c>
      <c r="N1366">
        <f t="shared" si="130"/>
        <v>0</v>
      </c>
      <c r="O1366">
        <f t="shared" si="131"/>
        <v>0</v>
      </c>
    </row>
    <row r="1367" spans="1:15">
      <c r="A1367" s="10" t="s">
        <v>68</v>
      </c>
      <c r="B1367" s="10">
        <v>4110</v>
      </c>
      <c r="C1367" s="60">
        <v>5.6087948159999996</v>
      </c>
      <c r="D1367" s="11">
        <v>0.41299999999999998</v>
      </c>
      <c r="E1367" s="11">
        <v>48.29</v>
      </c>
      <c r="F1367" s="11">
        <v>0.7</v>
      </c>
      <c r="G1367" s="11">
        <v>0.09</v>
      </c>
      <c r="H1367" s="10">
        <v>1</v>
      </c>
      <c r="I1367" s="11">
        <f t="shared" si="126"/>
        <v>0.7</v>
      </c>
      <c r="J1367" s="11">
        <f t="shared" si="127"/>
        <v>0.09</v>
      </c>
      <c r="K1367" s="11">
        <v>2991.2</v>
      </c>
      <c r="L1367" s="10">
        <f t="shared" si="128"/>
        <v>9.3217094822913591</v>
      </c>
      <c r="M1367">
        <f t="shared" si="129"/>
        <v>11498</v>
      </c>
      <c r="N1367">
        <f t="shared" si="130"/>
        <v>18</v>
      </c>
      <c r="O1367">
        <f t="shared" si="131"/>
        <v>2.2999999999999998</v>
      </c>
    </row>
    <row r="1368" spans="1:15">
      <c r="A1368" s="10" t="s">
        <v>68</v>
      </c>
      <c r="B1368" s="10">
        <v>4110</v>
      </c>
      <c r="C1368" s="60">
        <v>0.95894803299999998</v>
      </c>
      <c r="D1368" s="11">
        <v>0.41299999999999998</v>
      </c>
      <c r="E1368" s="11">
        <v>48.29</v>
      </c>
      <c r="F1368" s="11">
        <v>0.7</v>
      </c>
      <c r="G1368" s="11">
        <v>0.09</v>
      </c>
      <c r="H1368" s="10">
        <v>1</v>
      </c>
      <c r="I1368" s="11">
        <f t="shared" si="126"/>
        <v>0.7</v>
      </c>
      <c r="J1368" s="11">
        <f t="shared" si="127"/>
        <v>0.09</v>
      </c>
      <c r="K1368" s="11">
        <v>511.4</v>
      </c>
      <c r="L1368" s="10">
        <f t="shared" si="128"/>
        <v>1.5937532510087005</v>
      </c>
      <c r="M1368">
        <f t="shared" si="129"/>
        <v>1966</v>
      </c>
      <c r="N1368">
        <f t="shared" si="130"/>
        <v>3</v>
      </c>
      <c r="O1368">
        <f t="shared" si="131"/>
        <v>0.4</v>
      </c>
    </row>
    <row r="1369" spans="1:15">
      <c r="A1369" s="10" t="s">
        <v>68</v>
      </c>
      <c r="B1369" s="10">
        <v>3200</v>
      </c>
      <c r="C1369" s="60">
        <v>3.0498266999999999E-2</v>
      </c>
      <c r="D1369" s="11">
        <v>0.4</v>
      </c>
      <c r="E1369" s="11">
        <v>48.29</v>
      </c>
      <c r="F1369" s="11">
        <v>1.2</v>
      </c>
      <c r="G1369" s="11">
        <v>6.4000000000000001E-2</v>
      </c>
      <c r="H1369" s="10">
        <v>1</v>
      </c>
      <c r="I1369" s="11">
        <f t="shared" si="126"/>
        <v>1.2</v>
      </c>
      <c r="J1369" s="11">
        <f t="shared" si="127"/>
        <v>6.4000000000000001E-2</v>
      </c>
      <c r="K1369" s="11">
        <v>48.2</v>
      </c>
      <c r="L1369" s="10">
        <f t="shared" si="128"/>
        <v>4.909204378100001E-2</v>
      </c>
      <c r="M1369">
        <f t="shared" si="129"/>
        <v>61</v>
      </c>
      <c r="N1369">
        <f t="shared" si="130"/>
        <v>0</v>
      </c>
      <c r="O1369">
        <f t="shared" si="131"/>
        <v>0</v>
      </c>
    </row>
    <row r="1370" spans="1:15">
      <c r="A1370" s="10" t="s">
        <v>68</v>
      </c>
      <c r="B1370" s="10">
        <v>5300</v>
      </c>
      <c r="C1370" s="60">
        <v>0.109984708</v>
      </c>
      <c r="D1370" s="11">
        <v>0.5</v>
      </c>
      <c r="E1370" s="11">
        <v>48.29</v>
      </c>
      <c r="F1370" s="11">
        <v>0.6</v>
      </c>
      <c r="G1370" s="11">
        <v>0.13500000000000001</v>
      </c>
      <c r="H1370" s="10">
        <v>1</v>
      </c>
      <c r="I1370" s="11">
        <f t="shared" si="126"/>
        <v>0.6</v>
      </c>
      <c r="J1370" s="11">
        <f t="shared" si="127"/>
        <v>0.13500000000000001</v>
      </c>
      <c r="K1370" s="11">
        <v>217.1</v>
      </c>
      <c r="L1370" s="10">
        <f t="shared" si="128"/>
        <v>0.2212983978883333</v>
      </c>
      <c r="M1370">
        <f t="shared" si="129"/>
        <v>273</v>
      </c>
      <c r="N1370">
        <f t="shared" si="130"/>
        <v>0</v>
      </c>
      <c r="O1370">
        <f t="shared" si="131"/>
        <v>0.1</v>
      </c>
    </row>
    <row r="1371" spans="1:15">
      <c r="A1371" s="10" t="s">
        <v>68</v>
      </c>
      <c r="B1371" s="10">
        <v>5300</v>
      </c>
      <c r="C1371" s="60">
        <v>2.208046E-3</v>
      </c>
      <c r="D1371" s="11">
        <v>0.5</v>
      </c>
      <c r="E1371" s="11">
        <v>48.29</v>
      </c>
      <c r="F1371" s="11">
        <v>0.6</v>
      </c>
      <c r="G1371" s="11">
        <v>0.13500000000000001</v>
      </c>
      <c r="H1371" s="10">
        <v>1</v>
      </c>
      <c r="I1371" s="11">
        <f t="shared" si="126"/>
        <v>0.6</v>
      </c>
      <c r="J1371" s="11">
        <f t="shared" si="127"/>
        <v>0.13500000000000001</v>
      </c>
      <c r="K1371" s="11">
        <v>4.4000000000000004</v>
      </c>
      <c r="L1371" s="10">
        <f t="shared" si="128"/>
        <v>4.4427725558333327E-3</v>
      </c>
      <c r="M1371">
        <f t="shared" si="129"/>
        <v>5</v>
      </c>
      <c r="N1371">
        <f t="shared" si="130"/>
        <v>0</v>
      </c>
      <c r="O1371">
        <f t="shared" si="131"/>
        <v>0</v>
      </c>
    </row>
    <row r="1372" spans="1:15">
      <c r="A1372" s="10" t="s">
        <v>68</v>
      </c>
      <c r="B1372" s="10">
        <v>3200</v>
      </c>
      <c r="C1372" s="60">
        <v>0.3473561</v>
      </c>
      <c r="D1372" s="11">
        <v>0.4</v>
      </c>
      <c r="E1372" s="11">
        <v>48.29</v>
      </c>
      <c r="F1372" s="11">
        <v>1.2</v>
      </c>
      <c r="G1372" s="11">
        <v>6.4000000000000001E-2</v>
      </c>
      <c r="H1372" s="10">
        <v>1</v>
      </c>
      <c r="I1372" s="11">
        <f t="shared" si="126"/>
        <v>1.2</v>
      </c>
      <c r="J1372" s="11">
        <f t="shared" si="127"/>
        <v>6.4000000000000001E-2</v>
      </c>
      <c r="K1372" s="11">
        <v>179.4</v>
      </c>
      <c r="L1372" s="10">
        <f t="shared" si="128"/>
        <v>0.55912753563333339</v>
      </c>
      <c r="M1372">
        <f t="shared" si="129"/>
        <v>690</v>
      </c>
      <c r="N1372">
        <f t="shared" si="130"/>
        <v>2</v>
      </c>
      <c r="O1372">
        <f t="shared" si="131"/>
        <v>0.1</v>
      </c>
    </row>
    <row r="1373" spans="1:15">
      <c r="A1373" s="10" t="s">
        <v>68</v>
      </c>
      <c r="B1373" s="10">
        <v>4110</v>
      </c>
      <c r="C1373" s="60">
        <v>1.0542585769999999</v>
      </c>
      <c r="D1373" s="11">
        <v>0.41299999999999998</v>
      </c>
      <c r="E1373" s="11">
        <v>48.29</v>
      </c>
      <c r="F1373" s="11">
        <v>0.7</v>
      </c>
      <c r="G1373" s="11">
        <v>0.09</v>
      </c>
      <c r="H1373" s="10">
        <v>1</v>
      </c>
      <c r="I1373" s="11">
        <f t="shared" si="126"/>
        <v>0.7</v>
      </c>
      <c r="J1373" s="11">
        <f t="shared" si="127"/>
        <v>0.09</v>
      </c>
      <c r="K1373" s="11">
        <v>562.20000000000005</v>
      </c>
      <c r="L1373" s="10">
        <f t="shared" si="128"/>
        <v>1.7521575483512739</v>
      </c>
      <c r="M1373">
        <f t="shared" si="129"/>
        <v>2161</v>
      </c>
      <c r="N1373">
        <f t="shared" si="130"/>
        <v>3</v>
      </c>
      <c r="O1373">
        <f t="shared" si="131"/>
        <v>0.4</v>
      </c>
    </row>
    <row r="1374" spans="1:15">
      <c r="A1374" s="10" t="s">
        <v>68</v>
      </c>
      <c r="B1374" s="10">
        <v>3100</v>
      </c>
      <c r="C1374" s="60">
        <v>0.33678634899999998</v>
      </c>
      <c r="D1374" s="11">
        <v>0.41099999999999998</v>
      </c>
      <c r="E1374" s="11">
        <v>48.29</v>
      </c>
      <c r="F1374" s="11">
        <v>1.2</v>
      </c>
      <c r="G1374" s="11">
        <v>6.4000000000000001E-2</v>
      </c>
      <c r="H1374" s="10">
        <v>1</v>
      </c>
      <c r="I1374" s="11">
        <f t="shared" si="126"/>
        <v>1.2</v>
      </c>
      <c r="J1374" s="11">
        <f t="shared" si="127"/>
        <v>6.4000000000000001E-2</v>
      </c>
      <c r="K1374" s="11">
        <v>546.6</v>
      </c>
      <c r="L1374" s="10">
        <f t="shared" si="128"/>
        <v>0.55702188816744236</v>
      </c>
      <c r="M1374">
        <f t="shared" si="129"/>
        <v>687</v>
      </c>
      <c r="N1374">
        <f t="shared" si="130"/>
        <v>2</v>
      </c>
      <c r="O1374">
        <f t="shared" si="131"/>
        <v>0.1</v>
      </c>
    </row>
    <row r="1375" spans="1:15">
      <c r="A1375" s="10" t="s">
        <v>68</v>
      </c>
      <c r="B1375" s="10">
        <v>3200</v>
      </c>
      <c r="C1375" s="60">
        <v>0.39220122200000002</v>
      </c>
      <c r="D1375" s="11">
        <v>0.4</v>
      </c>
      <c r="E1375" s="11">
        <v>48.29</v>
      </c>
      <c r="F1375" s="11">
        <v>1.2</v>
      </c>
      <c r="G1375" s="11">
        <v>6.4000000000000001E-2</v>
      </c>
      <c r="H1375" s="10">
        <v>1</v>
      </c>
      <c r="I1375" s="11">
        <f t="shared" si="126"/>
        <v>1.2</v>
      </c>
      <c r="J1375" s="11">
        <f t="shared" si="127"/>
        <v>6.4000000000000001E-2</v>
      </c>
      <c r="K1375" s="11">
        <v>202.6</v>
      </c>
      <c r="L1375" s="10">
        <f t="shared" si="128"/>
        <v>0.63131323367933345</v>
      </c>
      <c r="M1375">
        <f t="shared" si="129"/>
        <v>779</v>
      </c>
      <c r="N1375">
        <f t="shared" si="130"/>
        <v>2</v>
      </c>
      <c r="O1375">
        <f t="shared" si="131"/>
        <v>0.1</v>
      </c>
    </row>
    <row r="1376" spans="1:15">
      <c r="A1376" s="10" t="s">
        <v>68</v>
      </c>
      <c r="B1376" s="10">
        <v>8340</v>
      </c>
      <c r="C1376" s="60">
        <v>9.8635879999999995E-3</v>
      </c>
      <c r="D1376" s="11">
        <v>0.25800000000000001</v>
      </c>
      <c r="E1376" s="11">
        <v>48.29</v>
      </c>
      <c r="F1376" s="11">
        <v>1.77</v>
      </c>
      <c r="G1376" s="11">
        <v>0.17699999999999999</v>
      </c>
      <c r="H1376" s="10">
        <v>1</v>
      </c>
      <c r="I1376" s="11">
        <f t="shared" si="126"/>
        <v>1.77</v>
      </c>
      <c r="J1376" s="11">
        <f t="shared" si="127"/>
        <v>0.17699999999999999</v>
      </c>
      <c r="K1376" s="11">
        <v>3.3</v>
      </c>
      <c r="L1376" s="10">
        <f t="shared" si="128"/>
        <v>1.0240722287179999E-2</v>
      </c>
      <c r="M1376">
        <f t="shared" si="129"/>
        <v>13</v>
      </c>
      <c r="N1376">
        <f t="shared" si="130"/>
        <v>0</v>
      </c>
      <c r="O1376">
        <f t="shared" si="131"/>
        <v>0</v>
      </c>
    </row>
    <row r="1377" spans="1:15">
      <c r="A1377" s="10" t="s">
        <v>68</v>
      </c>
      <c r="B1377" s="10">
        <v>1820</v>
      </c>
      <c r="C1377" s="60">
        <v>2.6673262819999999</v>
      </c>
      <c r="D1377" s="11">
        <v>0.24</v>
      </c>
      <c r="E1377" s="11">
        <v>48.29</v>
      </c>
      <c r="F1377" s="11">
        <v>1.78</v>
      </c>
      <c r="G1377" s="11">
        <v>0.38</v>
      </c>
      <c r="H1377" s="10">
        <v>1</v>
      </c>
      <c r="I1377" s="11">
        <f t="shared" si="126"/>
        <v>1.78</v>
      </c>
      <c r="J1377" s="11">
        <f t="shared" si="127"/>
        <v>0.38</v>
      </c>
      <c r="K1377" s="11">
        <v>826.6</v>
      </c>
      <c r="L1377" s="10">
        <f t="shared" si="128"/>
        <v>2.5761037231555997</v>
      </c>
      <c r="M1377">
        <f t="shared" si="129"/>
        <v>3178</v>
      </c>
      <c r="N1377">
        <f t="shared" si="130"/>
        <v>12</v>
      </c>
      <c r="O1377">
        <f t="shared" si="131"/>
        <v>2.7</v>
      </c>
    </row>
    <row r="1378" spans="1:15">
      <c r="A1378" s="10" t="s">
        <v>68</v>
      </c>
      <c r="B1378" s="10">
        <v>5100</v>
      </c>
      <c r="C1378" s="60">
        <v>6.7351575370000001</v>
      </c>
      <c r="D1378" s="11">
        <v>1</v>
      </c>
      <c r="E1378" s="11">
        <v>48.29</v>
      </c>
      <c r="F1378" s="11">
        <v>0.6</v>
      </c>
      <c r="G1378" s="11">
        <v>0.05</v>
      </c>
      <c r="H1378" s="10">
        <v>1</v>
      </c>
      <c r="I1378" s="11">
        <f t="shared" si="126"/>
        <v>0.6</v>
      </c>
      <c r="J1378" s="11">
        <f t="shared" si="127"/>
        <v>0.05</v>
      </c>
      <c r="K1378" s="11">
        <v>8697.1</v>
      </c>
      <c r="L1378" s="10">
        <f t="shared" si="128"/>
        <v>27.103396455144164</v>
      </c>
      <c r="M1378">
        <f t="shared" si="129"/>
        <v>33431</v>
      </c>
      <c r="N1378">
        <f t="shared" si="130"/>
        <v>44</v>
      </c>
      <c r="O1378">
        <f t="shared" si="131"/>
        <v>3.7</v>
      </c>
    </row>
    <row r="1379" spans="1:15">
      <c r="A1379" s="10" t="s">
        <v>68</v>
      </c>
      <c r="B1379" s="10">
        <v>4340</v>
      </c>
      <c r="C1379" s="60">
        <v>0.13497262900000001</v>
      </c>
      <c r="D1379" s="11">
        <v>0.41299999999999998</v>
      </c>
      <c r="E1379" s="11">
        <v>48.29</v>
      </c>
      <c r="F1379" s="11">
        <v>0.7</v>
      </c>
      <c r="G1379" s="11">
        <v>0.09</v>
      </c>
      <c r="H1379" s="10">
        <v>1</v>
      </c>
      <c r="I1379" s="11">
        <f t="shared" si="126"/>
        <v>0.7</v>
      </c>
      <c r="J1379" s="11">
        <f t="shared" si="127"/>
        <v>0.09</v>
      </c>
      <c r="K1379" s="11">
        <v>72.599999999999994</v>
      </c>
      <c r="L1379" s="10">
        <f t="shared" si="128"/>
        <v>0.22432192242261081</v>
      </c>
      <c r="M1379">
        <f t="shared" si="129"/>
        <v>277</v>
      </c>
      <c r="N1379">
        <f t="shared" si="130"/>
        <v>0</v>
      </c>
      <c r="O1379">
        <f t="shared" si="131"/>
        <v>0.1</v>
      </c>
    </row>
    <row r="1380" spans="1:15">
      <c r="A1380" s="10" t="s">
        <v>68</v>
      </c>
      <c r="B1380" s="10">
        <v>1300</v>
      </c>
      <c r="C1380" s="60">
        <v>0.15022960599999999</v>
      </c>
      <c r="D1380" s="11">
        <v>0.73299999999999998</v>
      </c>
      <c r="E1380" s="11">
        <v>48.29</v>
      </c>
      <c r="F1380" s="11">
        <v>2.1</v>
      </c>
      <c r="G1380" s="11">
        <v>0.51600000000000001</v>
      </c>
      <c r="H1380" s="10">
        <v>1</v>
      </c>
      <c r="I1380" s="11">
        <f t="shared" si="126"/>
        <v>2.1</v>
      </c>
      <c r="J1380" s="11">
        <f t="shared" si="127"/>
        <v>0.51600000000000001</v>
      </c>
      <c r="K1380" s="11">
        <v>142.19999999999999</v>
      </c>
      <c r="L1380" s="10">
        <f t="shared" si="128"/>
        <v>0.44313439707095159</v>
      </c>
      <c r="M1380">
        <f t="shared" si="129"/>
        <v>547</v>
      </c>
      <c r="N1380">
        <f t="shared" si="130"/>
        <v>3</v>
      </c>
      <c r="O1380">
        <f t="shared" si="131"/>
        <v>0.6</v>
      </c>
    </row>
    <row r="1381" spans="1:15">
      <c r="A1381" s="10" t="s">
        <v>68</v>
      </c>
      <c r="B1381" s="10">
        <v>5300</v>
      </c>
      <c r="C1381" s="60">
        <v>3.6455203840000001</v>
      </c>
      <c r="D1381" s="11">
        <v>0.5</v>
      </c>
      <c r="E1381" s="11">
        <v>48.29</v>
      </c>
      <c r="F1381" s="11">
        <v>0.6</v>
      </c>
      <c r="G1381" s="11">
        <v>0.13500000000000001</v>
      </c>
      <c r="H1381" s="10">
        <v>1</v>
      </c>
      <c r="I1381" s="11">
        <f t="shared" si="126"/>
        <v>0.6</v>
      </c>
      <c r="J1381" s="11">
        <f t="shared" si="127"/>
        <v>0.13500000000000001</v>
      </c>
      <c r="K1381" s="11">
        <v>2353.6999999999998</v>
      </c>
      <c r="L1381" s="10">
        <f t="shared" si="128"/>
        <v>7.3350908059733335</v>
      </c>
      <c r="M1381">
        <f t="shared" si="129"/>
        <v>9048</v>
      </c>
      <c r="N1381">
        <f t="shared" si="130"/>
        <v>12</v>
      </c>
      <c r="O1381">
        <f t="shared" si="131"/>
        <v>2.7</v>
      </c>
    </row>
    <row r="1382" spans="1:15">
      <c r="A1382" s="10" t="s">
        <v>68</v>
      </c>
      <c r="B1382" s="10">
        <v>5100</v>
      </c>
      <c r="C1382" s="60">
        <v>0.20130735499999999</v>
      </c>
      <c r="D1382" s="11">
        <v>1</v>
      </c>
      <c r="E1382" s="11">
        <v>48.29</v>
      </c>
      <c r="F1382" s="11">
        <v>0.6</v>
      </c>
      <c r="G1382" s="11">
        <v>0.05</v>
      </c>
      <c r="H1382" s="10">
        <v>1</v>
      </c>
      <c r="I1382" s="11">
        <f t="shared" si="126"/>
        <v>0.6</v>
      </c>
      <c r="J1382" s="11">
        <f t="shared" si="127"/>
        <v>0.05</v>
      </c>
      <c r="K1382" s="11">
        <v>259.89999999999998</v>
      </c>
      <c r="L1382" s="10">
        <f t="shared" si="128"/>
        <v>0.81009434774583333</v>
      </c>
      <c r="M1382">
        <f t="shared" si="129"/>
        <v>999</v>
      </c>
      <c r="N1382">
        <f t="shared" si="130"/>
        <v>1</v>
      </c>
      <c r="O1382">
        <f t="shared" si="131"/>
        <v>0.1</v>
      </c>
    </row>
    <row r="1383" spans="1:15">
      <c r="A1383" s="10" t="s">
        <v>68</v>
      </c>
      <c r="B1383" s="10">
        <v>5100</v>
      </c>
      <c r="C1383" s="60">
        <v>0.65144111299999996</v>
      </c>
      <c r="D1383" s="11">
        <v>1</v>
      </c>
      <c r="E1383" s="11">
        <v>48.29</v>
      </c>
      <c r="F1383" s="11">
        <v>0.6</v>
      </c>
      <c r="G1383" s="11">
        <v>0.05</v>
      </c>
      <c r="H1383" s="10">
        <v>1</v>
      </c>
      <c r="I1383" s="11">
        <f t="shared" si="126"/>
        <v>0.6</v>
      </c>
      <c r="J1383" s="11">
        <f t="shared" si="127"/>
        <v>0.05</v>
      </c>
      <c r="K1383" s="11">
        <v>841.2</v>
      </c>
      <c r="L1383" s="10">
        <f t="shared" si="128"/>
        <v>2.621507612230833</v>
      </c>
      <c r="M1383">
        <f t="shared" si="129"/>
        <v>3234</v>
      </c>
      <c r="N1383">
        <f t="shared" si="130"/>
        <v>4</v>
      </c>
      <c r="O1383">
        <f t="shared" si="131"/>
        <v>0.4</v>
      </c>
    </row>
    <row r="1384" spans="1:15">
      <c r="A1384" s="10" t="s">
        <v>68</v>
      </c>
      <c r="B1384" s="10">
        <v>5100</v>
      </c>
      <c r="C1384" s="60">
        <v>0.67066068000000001</v>
      </c>
      <c r="D1384" s="11">
        <v>1</v>
      </c>
      <c r="E1384" s="11">
        <v>48.29</v>
      </c>
      <c r="F1384" s="11">
        <v>0.6</v>
      </c>
      <c r="G1384" s="11">
        <v>0.05</v>
      </c>
      <c r="H1384" s="10">
        <v>1</v>
      </c>
      <c r="I1384" s="11">
        <f t="shared" si="126"/>
        <v>0.6</v>
      </c>
      <c r="J1384" s="11">
        <f t="shared" si="127"/>
        <v>0.05</v>
      </c>
      <c r="K1384" s="11">
        <v>866</v>
      </c>
      <c r="L1384" s="10">
        <f t="shared" si="128"/>
        <v>2.6988503530999997</v>
      </c>
      <c r="M1384">
        <f t="shared" si="129"/>
        <v>3329</v>
      </c>
      <c r="N1384">
        <f t="shared" si="130"/>
        <v>4</v>
      </c>
      <c r="O1384">
        <f t="shared" si="131"/>
        <v>0.4</v>
      </c>
    </row>
    <row r="1385" spans="1:15">
      <c r="A1385" s="10" t="s">
        <v>68</v>
      </c>
      <c r="B1385" s="10">
        <v>3200</v>
      </c>
      <c r="C1385" s="60">
        <v>0.99846012900000003</v>
      </c>
      <c r="D1385" s="11">
        <v>0.4</v>
      </c>
      <c r="E1385" s="11">
        <v>48.29</v>
      </c>
      <c r="F1385" s="11">
        <v>1.2</v>
      </c>
      <c r="G1385" s="11">
        <v>6.4000000000000001E-2</v>
      </c>
      <c r="H1385" s="10">
        <v>1</v>
      </c>
      <c r="I1385" s="11">
        <f t="shared" si="126"/>
        <v>1.2</v>
      </c>
      <c r="J1385" s="11">
        <f t="shared" si="127"/>
        <v>6.4000000000000001E-2</v>
      </c>
      <c r="K1385" s="11">
        <v>2719.6</v>
      </c>
      <c r="L1385" s="10">
        <f t="shared" si="128"/>
        <v>1.6071879876470003</v>
      </c>
      <c r="M1385">
        <f t="shared" si="129"/>
        <v>1982</v>
      </c>
      <c r="N1385">
        <f t="shared" si="130"/>
        <v>5</v>
      </c>
      <c r="O1385">
        <f t="shared" si="131"/>
        <v>0.3</v>
      </c>
    </row>
    <row r="1386" spans="1:15">
      <c r="A1386" s="10" t="s">
        <v>68</v>
      </c>
      <c r="B1386" s="10">
        <v>3200</v>
      </c>
      <c r="C1386" s="60">
        <v>3.3998182109999999</v>
      </c>
      <c r="D1386" s="11">
        <v>0.4</v>
      </c>
      <c r="E1386" s="11">
        <v>48.29</v>
      </c>
      <c r="F1386" s="11">
        <v>1.2</v>
      </c>
      <c r="G1386" s="11">
        <v>6.4000000000000001E-2</v>
      </c>
      <c r="H1386" s="10">
        <v>1</v>
      </c>
      <c r="I1386" s="11">
        <f t="shared" si="126"/>
        <v>1.2</v>
      </c>
      <c r="J1386" s="11">
        <f t="shared" si="127"/>
        <v>6.4000000000000001E-2</v>
      </c>
      <c r="K1386" s="11">
        <v>9528.9</v>
      </c>
      <c r="L1386" s="10">
        <f t="shared" si="128"/>
        <v>5.4725740469730004</v>
      </c>
      <c r="M1386">
        <f t="shared" si="129"/>
        <v>6750</v>
      </c>
      <c r="N1386">
        <f t="shared" si="130"/>
        <v>18</v>
      </c>
      <c r="O1386">
        <f t="shared" si="131"/>
        <v>1</v>
      </c>
    </row>
    <row r="1387" spans="1:15">
      <c r="A1387" s="10" t="s">
        <v>68</v>
      </c>
      <c r="B1387" s="10">
        <v>1300</v>
      </c>
      <c r="C1387" s="60">
        <v>116.302949971</v>
      </c>
      <c r="D1387" s="11">
        <v>0.66200000000000003</v>
      </c>
      <c r="E1387" s="11">
        <v>48.29</v>
      </c>
      <c r="F1387" s="11">
        <v>2.1</v>
      </c>
      <c r="G1387" s="11">
        <v>0.51600000000000001</v>
      </c>
      <c r="H1387" s="10">
        <v>1</v>
      </c>
      <c r="I1387" s="11">
        <f t="shared" si="126"/>
        <v>2.1</v>
      </c>
      <c r="J1387" s="11">
        <f t="shared" si="127"/>
        <v>0.51600000000000001</v>
      </c>
      <c r="K1387" s="11">
        <v>99420.2</v>
      </c>
      <c r="L1387" s="10">
        <f t="shared" si="128"/>
        <v>309.83086488449408</v>
      </c>
      <c r="M1387">
        <f t="shared" si="129"/>
        <v>382170</v>
      </c>
      <c r="N1387">
        <f t="shared" si="130"/>
        <v>1770</v>
      </c>
      <c r="O1387">
        <f t="shared" si="131"/>
        <v>434.8</v>
      </c>
    </row>
    <row r="1388" spans="1:15">
      <c r="A1388" s="10" t="s">
        <v>68</v>
      </c>
      <c r="B1388" s="10">
        <v>5100</v>
      </c>
      <c r="C1388" s="60">
        <v>0.61640517500000003</v>
      </c>
      <c r="D1388" s="11">
        <v>1</v>
      </c>
      <c r="E1388" s="11">
        <v>48.29</v>
      </c>
      <c r="F1388" s="11">
        <v>0.6</v>
      </c>
      <c r="G1388" s="11">
        <v>0.05</v>
      </c>
      <c r="H1388" s="10">
        <v>1</v>
      </c>
      <c r="I1388" s="11">
        <f t="shared" si="126"/>
        <v>0.6</v>
      </c>
      <c r="J1388" s="11">
        <f t="shared" si="127"/>
        <v>0.05</v>
      </c>
      <c r="K1388" s="11">
        <v>796</v>
      </c>
      <c r="L1388" s="10">
        <f t="shared" si="128"/>
        <v>2.4805171583958336</v>
      </c>
      <c r="M1388">
        <f t="shared" si="129"/>
        <v>3060</v>
      </c>
      <c r="N1388">
        <f t="shared" si="130"/>
        <v>4</v>
      </c>
      <c r="O1388">
        <f t="shared" si="131"/>
        <v>0.3</v>
      </c>
    </row>
    <row r="1389" spans="1:15">
      <c r="A1389" s="10" t="s">
        <v>68</v>
      </c>
      <c r="B1389" s="10">
        <v>5100</v>
      </c>
      <c r="C1389" s="60">
        <v>1.4689046379999999</v>
      </c>
      <c r="D1389" s="11">
        <v>1</v>
      </c>
      <c r="E1389" s="11">
        <v>48.29</v>
      </c>
      <c r="F1389" s="11">
        <v>0.6</v>
      </c>
      <c r="G1389" s="11">
        <v>0.05</v>
      </c>
      <c r="H1389" s="10">
        <v>1</v>
      </c>
      <c r="I1389" s="11">
        <f t="shared" si="126"/>
        <v>0.6</v>
      </c>
      <c r="J1389" s="11">
        <f t="shared" si="127"/>
        <v>0.05</v>
      </c>
      <c r="K1389" s="11">
        <v>1896.8</v>
      </c>
      <c r="L1389" s="10">
        <f t="shared" si="128"/>
        <v>5.9111170807516658</v>
      </c>
      <c r="M1389">
        <f t="shared" si="129"/>
        <v>7291</v>
      </c>
      <c r="N1389">
        <f t="shared" si="130"/>
        <v>10</v>
      </c>
      <c r="O1389">
        <f t="shared" si="131"/>
        <v>0.8</v>
      </c>
    </row>
    <row r="1390" spans="1:15">
      <c r="A1390" s="10" t="s">
        <v>68</v>
      </c>
      <c r="B1390" s="10">
        <v>5300</v>
      </c>
      <c r="C1390" s="60">
        <v>0.81672476199999999</v>
      </c>
      <c r="D1390" s="11">
        <v>0.5</v>
      </c>
      <c r="E1390" s="11">
        <v>48.29</v>
      </c>
      <c r="F1390" s="11">
        <v>0.6</v>
      </c>
      <c r="G1390" s="11">
        <v>0.13500000000000001</v>
      </c>
      <c r="H1390" s="10">
        <v>1</v>
      </c>
      <c r="I1390" s="11">
        <f t="shared" si="126"/>
        <v>0.6</v>
      </c>
      <c r="J1390" s="11">
        <f t="shared" si="127"/>
        <v>0.13500000000000001</v>
      </c>
      <c r="K1390" s="11">
        <v>527.29999999999995</v>
      </c>
      <c r="L1390" s="10">
        <f t="shared" si="128"/>
        <v>1.6433182815408331</v>
      </c>
      <c r="M1390">
        <f t="shared" si="129"/>
        <v>2027</v>
      </c>
      <c r="N1390">
        <f t="shared" si="130"/>
        <v>3</v>
      </c>
      <c r="O1390">
        <f t="shared" si="131"/>
        <v>0.6</v>
      </c>
    </row>
    <row r="1391" spans="1:15">
      <c r="A1391" s="10" t="s">
        <v>68</v>
      </c>
      <c r="B1391" s="10">
        <v>1920</v>
      </c>
      <c r="C1391" s="60">
        <v>0.31802935399999999</v>
      </c>
      <c r="D1391" s="11">
        <v>0.23400000000000001</v>
      </c>
      <c r="E1391" s="11">
        <v>48.29</v>
      </c>
      <c r="F1391" s="11">
        <v>1.2</v>
      </c>
      <c r="G1391" s="11">
        <v>7.5999999999999998E-2</v>
      </c>
      <c r="H1391" s="10">
        <v>1</v>
      </c>
      <c r="I1391" s="11">
        <f t="shared" si="126"/>
        <v>1.2</v>
      </c>
      <c r="J1391" s="11">
        <f t="shared" si="127"/>
        <v>7.5999999999999998E-2</v>
      </c>
      <c r="K1391" s="11">
        <v>295</v>
      </c>
      <c r="L1391" s="10">
        <f t="shared" si="128"/>
        <v>0.29947393134087003</v>
      </c>
      <c r="M1391">
        <f t="shared" si="129"/>
        <v>369</v>
      </c>
      <c r="N1391">
        <f t="shared" si="130"/>
        <v>1</v>
      </c>
      <c r="O1391">
        <f t="shared" si="131"/>
        <v>0.1</v>
      </c>
    </row>
    <row r="1392" spans="1:15">
      <c r="A1392" s="10" t="s">
        <v>68</v>
      </c>
      <c r="B1392" s="10">
        <v>5300</v>
      </c>
      <c r="C1392" s="60">
        <v>1.6664594829999999</v>
      </c>
      <c r="D1392" s="11">
        <v>0.5</v>
      </c>
      <c r="E1392" s="11">
        <v>48.29</v>
      </c>
      <c r="F1392" s="11">
        <v>0.6</v>
      </c>
      <c r="G1392" s="11">
        <v>0.13500000000000001</v>
      </c>
      <c r="H1392" s="10">
        <v>1</v>
      </c>
      <c r="I1392" s="11">
        <f t="shared" si="126"/>
        <v>0.6</v>
      </c>
      <c r="J1392" s="11">
        <f t="shared" si="127"/>
        <v>0.13500000000000001</v>
      </c>
      <c r="K1392" s="11">
        <v>1075.9000000000001</v>
      </c>
      <c r="L1392" s="10">
        <f t="shared" si="128"/>
        <v>3.3530553514195831</v>
      </c>
      <c r="M1392">
        <f t="shared" si="129"/>
        <v>4136</v>
      </c>
      <c r="N1392">
        <f t="shared" si="130"/>
        <v>5</v>
      </c>
      <c r="O1392">
        <f t="shared" si="131"/>
        <v>1.2</v>
      </c>
    </row>
    <row r="1393" spans="1:15">
      <c r="A1393" s="10" t="s">
        <v>68</v>
      </c>
      <c r="B1393" s="10">
        <v>1920</v>
      </c>
      <c r="C1393" s="60">
        <v>1.4048517E-2</v>
      </c>
      <c r="D1393" s="11">
        <v>0.193</v>
      </c>
      <c r="E1393" s="11">
        <v>48.29</v>
      </c>
      <c r="F1393" s="11">
        <v>1.2</v>
      </c>
      <c r="G1393" s="11">
        <v>7.5999999999999998E-2</v>
      </c>
      <c r="H1393" s="10">
        <v>1</v>
      </c>
      <c r="I1393" s="11">
        <f t="shared" si="126"/>
        <v>1.2</v>
      </c>
      <c r="J1393" s="11">
        <f t="shared" si="127"/>
        <v>7.5999999999999998E-2</v>
      </c>
      <c r="K1393" s="11">
        <v>10.7</v>
      </c>
      <c r="L1393" s="10">
        <f t="shared" si="128"/>
        <v>1.09109797487075E-2</v>
      </c>
      <c r="M1393">
        <f t="shared" si="129"/>
        <v>13</v>
      </c>
      <c r="N1393">
        <f t="shared" si="130"/>
        <v>0</v>
      </c>
      <c r="O1393">
        <f t="shared" si="131"/>
        <v>0</v>
      </c>
    </row>
    <row r="1394" spans="1:15">
      <c r="A1394" s="10" t="s">
        <v>68</v>
      </c>
      <c r="B1394" s="10">
        <v>2210</v>
      </c>
      <c r="C1394" s="60">
        <v>93.026970843000001</v>
      </c>
      <c r="D1394" s="11">
        <v>0.26800000000000002</v>
      </c>
      <c r="E1394" s="11">
        <v>48.29</v>
      </c>
      <c r="F1394" s="11">
        <v>1.92</v>
      </c>
      <c r="G1394" s="11">
        <v>0.50600000000000001</v>
      </c>
      <c r="H1394" s="10">
        <v>1</v>
      </c>
      <c r="I1394" s="11">
        <f t="shared" si="126"/>
        <v>1.92</v>
      </c>
      <c r="J1394" s="11">
        <f t="shared" si="127"/>
        <v>0.50600000000000001</v>
      </c>
      <c r="K1394" s="11">
        <v>32193.599999999999</v>
      </c>
      <c r="L1394" s="10">
        <f t="shared" si="128"/>
        <v>100.32741742485582</v>
      </c>
      <c r="M1394">
        <f t="shared" si="129"/>
        <v>123752</v>
      </c>
      <c r="N1394">
        <f t="shared" si="130"/>
        <v>524</v>
      </c>
      <c r="O1394">
        <f t="shared" si="131"/>
        <v>138.1</v>
      </c>
    </row>
    <row r="1395" spans="1:15">
      <c r="A1395" s="10" t="s">
        <v>68</v>
      </c>
      <c r="B1395" s="10">
        <v>5100</v>
      </c>
      <c r="C1395" s="60">
        <v>1.018874372</v>
      </c>
      <c r="D1395" s="11">
        <v>1</v>
      </c>
      <c r="E1395" s="11">
        <v>48.29</v>
      </c>
      <c r="F1395" s="11">
        <v>0.6</v>
      </c>
      <c r="G1395" s="11">
        <v>0.05</v>
      </c>
      <c r="H1395" s="10">
        <v>1</v>
      </c>
      <c r="I1395" s="11">
        <f t="shared" si="126"/>
        <v>0.6</v>
      </c>
      <c r="J1395" s="11">
        <f t="shared" si="127"/>
        <v>0.05</v>
      </c>
      <c r="K1395" s="11">
        <v>1315.6</v>
      </c>
      <c r="L1395" s="10">
        <f t="shared" si="128"/>
        <v>4.1001202853233334</v>
      </c>
      <c r="M1395">
        <f t="shared" si="129"/>
        <v>5057</v>
      </c>
      <c r="N1395">
        <f t="shared" si="130"/>
        <v>7</v>
      </c>
      <c r="O1395">
        <f t="shared" si="131"/>
        <v>0.6</v>
      </c>
    </row>
    <row r="1396" spans="1:15">
      <c r="A1396" s="10" t="s">
        <v>68</v>
      </c>
      <c r="B1396" s="10">
        <v>2110</v>
      </c>
      <c r="C1396" s="60">
        <v>0.103646641</v>
      </c>
      <c r="D1396" s="11">
        <v>0.40500000000000003</v>
      </c>
      <c r="E1396" s="11">
        <v>48.29</v>
      </c>
      <c r="F1396" s="11">
        <v>2.7</v>
      </c>
      <c r="G1396" s="11">
        <v>0.57599999999999996</v>
      </c>
      <c r="H1396" s="10">
        <v>1</v>
      </c>
      <c r="I1396" s="11">
        <f t="shared" si="126"/>
        <v>2.7</v>
      </c>
      <c r="J1396" s="11">
        <f t="shared" si="127"/>
        <v>0.57599999999999996</v>
      </c>
      <c r="K1396" s="11">
        <v>165.8</v>
      </c>
      <c r="L1396" s="10">
        <f t="shared" si="128"/>
        <v>0.16892199991878751</v>
      </c>
      <c r="M1396">
        <f t="shared" si="129"/>
        <v>208</v>
      </c>
      <c r="N1396">
        <f t="shared" si="130"/>
        <v>1</v>
      </c>
      <c r="O1396">
        <f t="shared" si="131"/>
        <v>0.3</v>
      </c>
    </row>
    <row r="1397" spans="1:15">
      <c r="A1397" s="10" t="s">
        <v>68</v>
      </c>
      <c r="B1397" s="10">
        <v>2210</v>
      </c>
      <c r="C1397" s="60">
        <v>0.18707652299999999</v>
      </c>
      <c r="D1397" s="11">
        <v>0.26800000000000002</v>
      </c>
      <c r="E1397" s="11">
        <v>48.29</v>
      </c>
      <c r="F1397" s="11">
        <v>1.92</v>
      </c>
      <c r="G1397" s="11">
        <v>0.50600000000000001</v>
      </c>
      <c r="H1397" s="10">
        <v>1</v>
      </c>
      <c r="I1397" s="11">
        <f t="shared" si="126"/>
        <v>1.92</v>
      </c>
      <c r="J1397" s="11">
        <f t="shared" si="127"/>
        <v>0.50600000000000001</v>
      </c>
      <c r="K1397" s="11">
        <v>64.7</v>
      </c>
      <c r="L1397" s="10">
        <f t="shared" si="128"/>
        <v>0.20175766493662997</v>
      </c>
      <c r="M1397">
        <f t="shared" si="129"/>
        <v>249</v>
      </c>
      <c r="N1397">
        <f t="shared" si="130"/>
        <v>1</v>
      </c>
      <c r="O1397">
        <f t="shared" si="131"/>
        <v>0.3</v>
      </c>
    </row>
    <row r="1398" spans="1:15">
      <c r="A1398" s="10" t="s">
        <v>68</v>
      </c>
      <c r="B1398" s="10">
        <v>2210</v>
      </c>
      <c r="C1398" s="60">
        <v>2.90084E-3</v>
      </c>
      <c r="D1398" s="11">
        <v>0.28499999999999998</v>
      </c>
      <c r="E1398" s="11">
        <v>48.29</v>
      </c>
      <c r="F1398" s="11">
        <v>1.92</v>
      </c>
      <c r="G1398" s="11">
        <v>0.50600000000000001</v>
      </c>
      <c r="H1398" s="10">
        <v>1</v>
      </c>
      <c r="I1398" s="11">
        <f t="shared" si="126"/>
        <v>1.92</v>
      </c>
      <c r="J1398" s="11">
        <f t="shared" si="127"/>
        <v>0.50600000000000001</v>
      </c>
      <c r="K1398" s="11">
        <v>1.1000000000000001</v>
      </c>
      <c r="L1398" s="10">
        <f t="shared" si="128"/>
        <v>3.3269371355E-3</v>
      </c>
      <c r="M1398">
        <f t="shared" si="129"/>
        <v>4</v>
      </c>
      <c r="N1398">
        <f t="shared" si="130"/>
        <v>0</v>
      </c>
      <c r="O1398">
        <f t="shared" si="131"/>
        <v>0</v>
      </c>
    </row>
    <row r="1399" spans="1:15">
      <c r="A1399" s="10" t="s">
        <v>68</v>
      </c>
      <c r="B1399" s="10">
        <v>1300</v>
      </c>
      <c r="C1399" s="60">
        <v>7.8531419000000005E-2</v>
      </c>
      <c r="D1399" s="11">
        <v>0.66200000000000003</v>
      </c>
      <c r="E1399" s="11">
        <v>48.29</v>
      </c>
      <c r="F1399" s="11">
        <v>2.1</v>
      </c>
      <c r="G1399" s="11">
        <v>0.51600000000000001</v>
      </c>
      <c r="H1399" s="10">
        <v>1</v>
      </c>
      <c r="I1399" s="11">
        <f t="shared" si="126"/>
        <v>2.1</v>
      </c>
      <c r="J1399" s="11">
        <f t="shared" si="127"/>
        <v>0.51600000000000001</v>
      </c>
      <c r="K1399" s="11">
        <v>67.099999999999994</v>
      </c>
      <c r="L1399" s="10">
        <f t="shared" si="128"/>
        <v>0.20920756933030168</v>
      </c>
      <c r="M1399">
        <f t="shared" si="129"/>
        <v>258</v>
      </c>
      <c r="N1399">
        <f t="shared" si="130"/>
        <v>1</v>
      </c>
      <c r="O1399">
        <f t="shared" si="131"/>
        <v>0.3</v>
      </c>
    </row>
    <row r="1400" spans="1:15">
      <c r="A1400" s="10" t="s">
        <v>68</v>
      </c>
      <c r="B1400" s="10">
        <v>3300</v>
      </c>
      <c r="C1400" s="60">
        <v>6.2290271000000001E-2</v>
      </c>
      <c r="D1400" s="11">
        <v>0.4</v>
      </c>
      <c r="E1400" s="11">
        <v>48.29</v>
      </c>
      <c r="F1400" s="11">
        <v>1.2</v>
      </c>
      <c r="G1400" s="11">
        <v>6.4000000000000001E-2</v>
      </c>
      <c r="H1400" s="10">
        <v>1</v>
      </c>
      <c r="I1400" s="11">
        <f t="shared" si="126"/>
        <v>1.2</v>
      </c>
      <c r="J1400" s="11">
        <f t="shared" si="127"/>
        <v>6.4000000000000001E-2</v>
      </c>
      <c r="K1400" s="11">
        <v>98.4</v>
      </c>
      <c r="L1400" s="10">
        <f t="shared" si="128"/>
        <v>0.10026657288633335</v>
      </c>
      <c r="M1400">
        <f t="shared" si="129"/>
        <v>124</v>
      </c>
      <c r="N1400">
        <f t="shared" si="130"/>
        <v>0</v>
      </c>
      <c r="O1400">
        <f t="shared" si="131"/>
        <v>0</v>
      </c>
    </row>
    <row r="1401" spans="1:15">
      <c r="A1401" s="10" t="s">
        <v>68</v>
      </c>
      <c r="B1401" s="10">
        <v>3300</v>
      </c>
      <c r="C1401" s="60">
        <v>4.8230609000000001E-2</v>
      </c>
      <c r="D1401" s="11">
        <v>0.4</v>
      </c>
      <c r="E1401" s="11">
        <v>48.29</v>
      </c>
      <c r="F1401" s="11">
        <v>1.2</v>
      </c>
      <c r="G1401" s="11">
        <v>6.4000000000000001E-2</v>
      </c>
      <c r="H1401" s="10">
        <v>1</v>
      </c>
      <c r="I1401" s="11">
        <f t="shared" si="126"/>
        <v>1.2</v>
      </c>
      <c r="J1401" s="11">
        <f t="shared" si="127"/>
        <v>6.4000000000000001E-2</v>
      </c>
      <c r="K1401" s="11">
        <v>76.2</v>
      </c>
      <c r="L1401" s="10">
        <f t="shared" si="128"/>
        <v>7.763520362033334E-2</v>
      </c>
      <c r="M1401">
        <f t="shared" si="129"/>
        <v>96</v>
      </c>
      <c r="N1401">
        <f t="shared" si="130"/>
        <v>0</v>
      </c>
      <c r="O1401">
        <f t="shared" si="131"/>
        <v>0</v>
      </c>
    </row>
    <row r="1402" spans="1:15">
      <c r="A1402" s="10" t="s">
        <v>68</v>
      </c>
      <c r="B1402" s="10">
        <v>5100</v>
      </c>
      <c r="C1402" s="60">
        <v>1.5831275810000001</v>
      </c>
      <c r="D1402" s="11">
        <v>1</v>
      </c>
      <c r="E1402" s="11">
        <v>48.29</v>
      </c>
      <c r="F1402" s="11">
        <v>0.6</v>
      </c>
      <c r="G1402" s="11">
        <v>0.05</v>
      </c>
      <c r="H1402" s="10">
        <v>1</v>
      </c>
      <c r="I1402" s="11">
        <f t="shared" si="126"/>
        <v>0.6</v>
      </c>
      <c r="J1402" s="11">
        <f t="shared" si="127"/>
        <v>0.05</v>
      </c>
      <c r="K1402" s="11">
        <v>2044.3</v>
      </c>
      <c r="L1402" s="10">
        <f t="shared" si="128"/>
        <v>6.3707692405408336</v>
      </c>
      <c r="M1402">
        <f t="shared" si="129"/>
        <v>7858</v>
      </c>
      <c r="N1402">
        <f t="shared" si="130"/>
        <v>10</v>
      </c>
      <c r="O1402">
        <f t="shared" si="131"/>
        <v>0.9</v>
      </c>
    </row>
    <row r="1403" spans="1:15">
      <c r="A1403" s="10" t="s">
        <v>68</v>
      </c>
      <c r="B1403" s="10">
        <v>3100</v>
      </c>
      <c r="C1403" s="60">
        <v>27.797909535999999</v>
      </c>
      <c r="D1403" s="11">
        <v>0.41099999999999998</v>
      </c>
      <c r="E1403" s="11">
        <v>48.29</v>
      </c>
      <c r="F1403" s="11">
        <v>1.2</v>
      </c>
      <c r="G1403" s="11">
        <v>6.4000000000000001E-2</v>
      </c>
      <c r="H1403" s="10">
        <v>1</v>
      </c>
      <c r="I1403" s="11">
        <f t="shared" si="126"/>
        <v>1.2</v>
      </c>
      <c r="J1403" s="11">
        <f t="shared" si="127"/>
        <v>6.4000000000000001E-2</v>
      </c>
      <c r="K1403" s="11">
        <v>14753</v>
      </c>
      <c r="L1403" s="10">
        <f t="shared" si="128"/>
        <v>45.975866013650311</v>
      </c>
      <c r="M1403">
        <f t="shared" si="129"/>
        <v>56710</v>
      </c>
      <c r="N1403">
        <f t="shared" si="130"/>
        <v>150</v>
      </c>
      <c r="O1403">
        <f t="shared" si="131"/>
        <v>8</v>
      </c>
    </row>
    <row r="1404" spans="1:15">
      <c r="A1404" s="10" t="s">
        <v>68</v>
      </c>
      <c r="B1404" s="10">
        <v>3100</v>
      </c>
      <c r="C1404" s="60">
        <v>2.2133296E-2</v>
      </c>
      <c r="D1404" s="11">
        <v>0.41099999999999998</v>
      </c>
      <c r="E1404" s="11">
        <v>48.29</v>
      </c>
      <c r="F1404" s="11">
        <v>1.2</v>
      </c>
      <c r="G1404" s="11">
        <v>6.4000000000000001E-2</v>
      </c>
      <c r="H1404" s="10">
        <v>1</v>
      </c>
      <c r="I1404" s="11">
        <f t="shared" si="126"/>
        <v>1.2</v>
      </c>
      <c r="J1404" s="11">
        <f t="shared" si="127"/>
        <v>6.4000000000000001E-2</v>
      </c>
      <c r="K1404" s="11">
        <v>11.7</v>
      </c>
      <c r="L1404" s="10">
        <f t="shared" si="128"/>
        <v>3.6606977586519998E-2</v>
      </c>
      <c r="M1404">
        <f t="shared" si="129"/>
        <v>45</v>
      </c>
      <c r="N1404">
        <f t="shared" si="130"/>
        <v>0</v>
      </c>
      <c r="O1404">
        <f t="shared" si="131"/>
        <v>0</v>
      </c>
    </row>
    <row r="1405" spans="1:15">
      <c r="A1405" s="10" t="s">
        <v>68</v>
      </c>
      <c r="B1405" s="10">
        <v>6210</v>
      </c>
      <c r="C1405" s="60">
        <v>3.0787222999999999E-2</v>
      </c>
      <c r="D1405" s="11">
        <v>0.30299999999999999</v>
      </c>
      <c r="E1405" s="11">
        <v>48.29</v>
      </c>
      <c r="F1405" s="11">
        <v>0</v>
      </c>
      <c r="G1405" s="11">
        <v>0</v>
      </c>
      <c r="H1405" s="10">
        <v>1</v>
      </c>
      <c r="I1405" s="11">
        <f t="shared" si="126"/>
        <v>0</v>
      </c>
      <c r="J1405" s="11">
        <f t="shared" si="127"/>
        <v>0</v>
      </c>
      <c r="K1405" s="11">
        <v>12</v>
      </c>
      <c r="L1405" s="10">
        <f t="shared" si="128"/>
        <v>3.7539553716417498E-2</v>
      </c>
      <c r="M1405">
        <f t="shared" si="129"/>
        <v>46</v>
      </c>
      <c r="N1405">
        <f t="shared" si="130"/>
        <v>0</v>
      </c>
      <c r="O1405">
        <f t="shared" si="131"/>
        <v>0</v>
      </c>
    </row>
    <row r="1406" spans="1:15">
      <c r="A1406" s="10" t="s">
        <v>68</v>
      </c>
      <c r="B1406" s="10">
        <v>6210</v>
      </c>
      <c r="C1406" s="60">
        <v>14.084157377</v>
      </c>
      <c r="D1406" s="11">
        <v>0.30299999999999999</v>
      </c>
      <c r="E1406" s="11">
        <v>48.29</v>
      </c>
      <c r="F1406" s="11">
        <v>0</v>
      </c>
      <c r="G1406" s="11">
        <v>0</v>
      </c>
      <c r="H1406" s="10">
        <v>1</v>
      </c>
      <c r="I1406" s="11">
        <f t="shared" si="126"/>
        <v>0</v>
      </c>
      <c r="J1406" s="11">
        <f t="shared" si="127"/>
        <v>0</v>
      </c>
      <c r="K1406" s="11">
        <v>5510.6</v>
      </c>
      <c r="L1406" s="10">
        <f t="shared" si="128"/>
        <v>17.173129983317082</v>
      </c>
      <c r="M1406">
        <f t="shared" si="129"/>
        <v>21183</v>
      </c>
      <c r="N1406">
        <f t="shared" si="130"/>
        <v>0</v>
      </c>
      <c r="O1406">
        <f t="shared" si="131"/>
        <v>0</v>
      </c>
    </row>
    <row r="1407" spans="1:15">
      <c r="A1407" s="10" t="s">
        <v>68</v>
      </c>
      <c r="B1407" s="10">
        <v>3200</v>
      </c>
      <c r="C1407" s="60">
        <v>0.78095334900000002</v>
      </c>
      <c r="D1407" s="11">
        <v>0.4</v>
      </c>
      <c r="E1407" s="11">
        <v>48.29</v>
      </c>
      <c r="F1407" s="11">
        <v>1.2</v>
      </c>
      <c r="G1407" s="11">
        <v>6.4000000000000001E-2</v>
      </c>
      <c r="H1407" s="10">
        <v>1</v>
      </c>
      <c r="I1407" s="11">
        <f t="shared" si="126"/>
        <v>1.2</v>
      </c>
      <c r="J1407" s="11">
        <f t="shared" si="127"/>
        <v>6.4000000000000001E-2</v>
      </c>
      <c r="K1407" s="11">
        <v>403.4</v>
      </c>
      <c r="L1407" s="10">
        <f t="shared" si="128"/>
        <v>1.2570745741070002</v>
      </c>
      <c r="M1407">
        <f t="shared" si="129"/>
        <v>1551</v>
      </c>
      <c r="N1407">
        <f t="shared" si="130"/>
        <v>4</v>
      </c>
      <c r="O1407">
        <f t="shared" si="131"/>
        <v>0.2</v>
      </c>
    </row>
    <row r="1408" spans="1:15">
      <c r="A1408" s="10" t="s">
        <v>68</v>
      </c>
      <c r="B1408" s="10">
        <v>3200</v>
      </c>
      <c r="C1408" s="60">
        <v>1.7338035380000001</v>
      </c>
      <c r="D1408" s="11">
        <v>0.4</v>
      </c>
      <c r="E1408" s="11">
        <v>48.29</v>
      </c>
      <c r="F1408" s="11">
        <v>1.2</v>
      </c>
      <c r="G1408" s="11">
        <v>6.4000000000000001E-2</v>
      </c>
      <c r="H1408" s="10">
        <v>1</v>
      </c>
      <c r="I1408" s="11">
        <f t="shared" si="126"/>
        <v>1.2</v>
      </c>
      <c r="J1408" s="11">
        <f t="shared" si="127"/>
        <v>6.4000000000000001E-2</v>
      </c>
      <c r="K1408" s="11">
        <v>895.5</v>
      </c>
      <c r="L1408" s="10">
        <f t="shared" si="128"/>
        <v>2.7908457616673341</v>
      </c>
      <c r="M1408">
        <f t="shared" si="129"/>
        <v>3442</v>
      </c>
      <c r="N1408">
        <f t="shared" si="130"/>
        <v>9</v>
      </c>
      <c r="O1408">
        <f t="shared" si="131"/>
        <v>0.5</v>
      </c>
    </row>
    <row r="1409" spans="1:15">
      <c r="A1409" s="10" t="s">
        <v>68</v>
      </c>
      <c r="B1409" s="10">
        <v>6210</v>
      </c>
      <c r="C1409" s="60">
        <v>0.745135361</v>
      </c>
      <c r="D1409" s="11">
        <v>0.30299999999999999</v>
      </c>
      <c r="E1409" s="11">
        <v>48.29</v>
      </c>
      <c r="F1409" s="11">
        <v>0</v>
      </c>
      <c r="G1409" s="11">
        <v>0</v>
      </c>
      <c r="H1409" s="10">
        <v>1</v>
      </c>
      <c r="I1409" s="11">
        <f t="shared" si="126"/>
        <v>0</v>
      </c>
      <c r="J1409" s="11">
        <f t="shared" si="127"/>
        <v>0</v>
      </c>
      <c r="K1409" s="11">
        <v>291.5</v>
      </c>
      <c r="L1409" s="10">
        <f t="shared" si="128"/>
        <v>0.90856031121292247</v>
      </c>
      <c r="M1409">
        <f t="shared" si="129"/>
        <v>1121</v>
      </c>
      <c r="N1409">
        <f t="shared" si="130"/>
        <v>0</v>
      </c>
      <c r="O1409">
        <f t="shared" si="131"/>
        <v>0</v>
      </c>
    </row>
    <row r="1410" spans="1:15">
      <c r="A1410" s="10" t="s">
        <v>68</v>
      </c>
      <c r="B1410" s="10">
        <v>5100</v>
      </c>
      <c r="C1410" s="60">
        <v>0.445449822</v>
      </c>
      <c r="D1410" s="11">
        <v>1</v>
      </c>
      <c r="E1410" s="11">
        <v>48.29</v>
      </c>
      <c r="F1410" s="11">
        <v>0.6</v>
      </c>
      <c r="G1410" s="11">
        <v>0.05</v>
      </c>
      <c r="H1410" s="10">
        <v>1</v>
      </c>
      <c r="I1410" s="11">
        <f t="shared" si="126"/>
        <v>0.6</v>
      </c>
      <c r="J1410" s="11">
        <f t="shared" si="127"/>
        <v>0.05</v>
      </c>
      <c r="K1410" s="11">
        <v>575.20000000000005</v>
      </c>
      <c r="L1410" s="10">
        <f t="shared" si="128"/>
        <v>1.7925643253650001</v>
      </c>
      <c r="M1410">
        <f t="shared" si="129"/>
        <v>2211</v>
      </c>
      <c r="N1410">
        <f t="shared" si="130"/>
        <v>3</v>
      </c>
      <c r="O1410">
        <f t="shared" si="131"/>
        <v>0.2</v>
      </c>
    </row>
    <row r="1411" spans="1:15">
      <c r="A1411" s="10" t="s">
        <v>68</v>
      </c>
      <c r="B1411" s="10">
        <v>5100</v>
      </c>
      <c r="C1411" s="60">
        <v>0.46144998199999998</v>
      </c>
      <c r="D1411" s="11">
        <v>1</v>
      </c>
      <c r="E1411" s="11">
        <v>48.29</v>
      </c>
      <c r="F1411" s="11">
        <v>0.6</v>
      </c>
      <c r="G1411" s="11">
        <v>0.05</v>
      </c>
      <c r="H1411" s="10">
        <v>1</v>
      </c>
      <c r="I1411" s="11">
        <f t="shared" ref="I1411:I1474" si="132">F1411</f>
        <v>0.6</v>
      </c>
      <c r="J1411" s="11">
        <f t="shared" ref="J1411:J1474" si="133">G1411</f>
        <v>0.05</v>
      </c>
      <c r="K1411" s="11">
        <v>595.79999999999995</v>
      </c>
      <c r="L1411" s="10">
        <f t="shared" ref="L1411:L1474" si="134">E1411*D1411*C1411/12</f>
        <v>1.8569516358983333</v>
      </c>
      <c r="M1411">
        <f t="shared" ref="M1411:M1474" si="135">ROUND(E1411*D1411*C1411*102.79,0)</f>
        <v>2291</v>
      </c>
      <c r="N1411">
        <f t="shared" ref="N1411:N1474" si="136">ROUND(I1411*M1411*0.002205,0)</f>
        <v>3</v>
      </c>
      <c r="O1411">
        <f t="shared" ref="O1411:O1474" si="137">ROUND(J1411*M1411*0.002205,1)</f>
        <v>0.3</v>
      </c>
    </row>
    <row r="1412" spans="1:15">
      <c r="A1412" s="10" t="s">
        <v>68</v>
      </c>
      <c r="B1412" s="10">
        <v>6210</v>
      </c>
      <c r="C1412" s="60">
        <v>2.4392055999999999E-2</v>
      </c>
      <c r="D1412" s="11">
        <v>0.30299999999999999</v>
      </c>
      <c r="E1412" s="11">
        <v>48.29</v>
      </c>
      <c r="F1412" s="11">
        <v>0</v>
      </c>
      <c r="G1412" s="11">
        <v>0</v>
      </c>
      <c r="H1412" s="10">
        <v>1</v>
      </c>
      <c r="I1412" s="11">
        <f t="shared" si="132"/>
        <v>0</v>
      </c>
      <c r="J1412" s="11">
        <f t="shared" si="133"/>
        <v>0</v>
      </c>
      <c r="K1412" s="11">
        <v>9.5</v>
      </c>
      <c r="L1412" s="10">
        <f t="shared" si="134"/>
        <v>2.9741782702059998E-2</v>
      </c>
      <c r="M1412">
        <f t="shared" si="135"/>
        <v>37</v>
      </c>
      <c r="N1412">
        <f t="shared" si="136"/>
        <v>0</v>
      </c>
      <c r="O1412">
        <f t="shared" si="137"/>
        <v>0</v>
      </c>
    </row>
    <row r="1413" spans="1:15">
      <c r="A1413" s="10" t="s">
        <v>68</v>
      </c>
      <c r="B1413" s="10">
        <v>5100</v>
      </c>
      <c r="C1413" s="60">
        <v>1.8223783650000001</v>
      </c>
      <c r="D1413" s="11">
        <v>1</v>
      </c>
      <c r="E1413" s="11">
        <v>48.29</v>
      </c>
      <c r="F1413" s="11">
        <v>0.6</v>
      </c>
      <c r="G1413" s="11">
        <v>0.05</v>
      </c>
      <c r="H1413" s="10">
        <v>1</v>
      </c>
      <c r="I1413" s="11">
        <f t="shared" si="132"/>
        <v>0.6</v>
      </c>
      <c r="J1413" s="11">
        <f t="shared" si="133"/>
        <v>0.05</v>
      </c>
      <c r="K1413" s="11">
        <v>2353.1999999999998</v>
      </c>
      <c r="L1413" s="10">
        <f t="shared" si="134"/>
        <v>7.3335542704875003</v>
      </c>
      <c r="M1413">
        <f t="shared" si="135"/>
        <v>9046</v>
      </c>
      <c r="N1413">
        <f t="shared" si="136"/>
        <v>12</v>
      </c>
      <c r="O1413">
        <f t="shared" si="137"/>
        <v>1</v>
      </c>
    </row>
    <row r="1414" spans="1:15">
      <c r="A1414" s="10" t="s">
        <v>68</v>
      </c>
      <c r="B1414" s="10">
        <v>3200</v>
      </c>
      <c r="C1414" s="60">
        <v>23.364574225999998</v>
      </c>
      <c r="D1414" s="11">
        <v>0.4</v>
      </c>
      <c r="E1414" s="11">
        <v>48.29</v>
      </c>
      <c r="F1414" s="11">
        <v>1.2</v>
      </c>
      <c r="G1414" s="11">
        <v>6.4000000000000001E-2</v>
      </c>
      <c r="H1414" s="10">
        <v>1</v>
      </c>
      <c r="I1414" s="11">
        <f t="shared" si="132"/>
        <v>1.2</v>
      </c>
      <c r="J1414" s="11">
        <f t="shared" si="133"/>
        <v>6.4000000000000001E-2</v>
      </c>
      <c r="K1414" s="11">
        <v>12068.2</v>
      </c>
      <c r="L1414" s="10">
        <f t="shared" si="134"/>
        <v>37.609176312451332</v>
      </c>
      <c r="M1414">
        <f t="shared" si="135"/>
        <v>46390</v>
      </c>
      <c r="N1414">
        <f t="shared" si="136"/>
        <v>123</v>
      </c>
      <c r="O1414">
        <f t="shared" si="137"/>
        <v>6.5</v>
      </c>
    </row>
    <row r="1415" spans="1:15">
      <c r="A1415" s="10" t="s">
        <v>68</v>
      </c>
      <c r="B1415" s="10">
        <v>4340</v>
      </c>
      <c r="C1415" s="60">
        <v>0.19411395100000001</v>
      </c>
      <c r="D1415" s="11">
        <v>0.41299999999999998</v>
      </c>
      <c r="E1415" s="11">
        <v>48.29</v>
      </c>
      <c r="F1415" s="11">
        <v>0.7</v>
      </c>
      <c r="G1415" s="11">
        <v>0.09</v>
      </c>
      <c r="H1415" s="10">
        <v>1</v>
      </c>
      <c r="I1415" s="11">
        <f t="shared" si="132"/>
        <v>0.7</v>
      </c>
      <c r="J1415" s="11">
        <f t="shared" si="133"/>
        <v>0.09</v>
      </c>
      <c r="K1415" s="11">
        <v>103.5</v>
      </c>
      <c r="L1415" s="10">
        <f t="shared" si="134"/>
        <v>0.32261366604460578</v>
      </c>
      <c r="M1415">
        <f t="shared" si="135"/>
        <v>398</v>
      </c>
      <c r="N1415">
        <f t="shared" si="136"/>
        <v>1</v>
      </c>
      <c r="O1415">
        <f t="shared" si="137"/>
        <v>0.1</v>
      </c>
    </row>
    <row r="1416" spans="1:15">
      <c r="A1416" s="10" t="s">
        <v>68</v>
      </c>
      <c r="B1416" s="10">
        <v>1100</v>
      </c>
      <c r="C1416" s="60">
        <v>0.378792452</v>
      </c>
      <c r="D1416" s="11">
        <v>0.28599999999999998</v>
      </c>
      <c r="E1416" s="11">
        <v>48.29</v>
      </c>
      <c r="F1416" s="11">
        <v>1.85</v>
      </c>
      <c r="G1416" s="11">
        <v>0.22</v>
      </c>
      <c r="H1416" s="10">
        <v>1</v>
      </c>
      <c r="I1416" s="11">
        <f t="shared" si="132"/>
        <v>1.85</v>
      </c>
      <c r="J1416" s="11">
        <f t="shared" si="133"/>
        <v>0.22</v>
      </c>
      <c r="K1416" s="11">
        <v>164.1</v>
      </c>
      <c r="L1416" s="10">
        <f t="shared" si="134"/>
        <v>0.43595665225207331</v>
      </c>
      <c r="M1416">
        <f t="shared" si="135"/>
        <v>538</v>
      </c>
      <c r="N1416">
        <f t="shared" si="136"/>
        <v>2</v>
      </c>
      <c r="O1416">
        <f t="shared" si="137"/>
        <v>0.3</v>
      </c>
    </row>
    <row r="1417" spans="1:15">
      <c r="A1417" s="10" t="s">
        <v>68</v>
      </c>
      <c r="B1417" s="10">
        <v>3300</v>
      </c>
      <c r="C1417" s="60">
        <v>1.744772735</v>
      </c>
      <c r="D1417" s="11">
        <v>0.4</v>
      </c>
      <c r="E1417" s="11">
        <v>48.29</v>
      </c>
      <c r="F1417" s="11">
        <v>1.2</v>
      </c>
      <c r="G1417" s="11">
        <v>6.4000000000000001E-2</v>
      </c>
      <c r="H1417" s="10">
        <v>1</v>
      </c>
      <c r="I1417" s="11">
        <f t="shared" si="132"/>
        <v>1.2</v>
      </c>
      <c r="J1417" s="11">
        <f t="shared" si="133"/>
        <v>6.4000000000000001E-2</v>
      </c>
      <c r="K1417" s="11">
        <v>2755.8</v>
      </c>
      <c r="L1417" s="10">
        <f t="shared" si="134"/>
        <v>2.8085025124383338</v>
      </c>
      <c r="M1417">
        <f t="shared" si="135"/>
        <v>3464</v>
      </c>
      <c r="N1417">
        <f t="shared" si="136"/>
        <v>9</v>
      </c>
      <c r="O1417">
        <f t="shared" si="137"/>
        <v>0.5</v>
      </c>
    </row>
    <row r="1418" spans="1:15">
      <c r="A1418" s="10" t="s">
        <v>68</v>
      </c>
      <c r="B1418" s="10">
        <v>6210</v>
      </c>
      <c r="C1418" s="60">
        <v>0.142385122</v>
      </c>
      <c r="D1418" s="11">
        <v>0.30299999999999999</v>
      </c>
      <c r="E1418" s="11">
        <v>48.29</v>
      </c>
      <c r="F1418" s="11">
        <v>0</v>
      </c>
      <c r="G1418" s="11">
        <v>0</v>
      </c>
      <c r="H1418" s="10">
        <v>1</v>
      </c>
      <c r="I1418" s="11">
        <f t="shared" si="132"/>
        <v>0</v>
      </c>
      <c r="J1418" s="11">
        <f t="shared" si="133"/>
        <v>0</v>
      </c>
      <c r="K1418" s="11">
        <v>55.7</v>
      </c>
      <c r="L1418" s="10">
        <f t="shared" si="134"/>
        <v>0.17361338291984499</v>
      </c>
      <c r="M1418">
        <f t="shared" si="135"/>
        <v>214</v>
      </c>
      <c r="N1418">
        <f t="shared" si="136"/>
        <v>0</v>
      </c>
      <c r="O1418">
        <f t="shared" si="137"/>
        <v>0</v>
      </c>
    </row>
    <row r="1419" spans="1:15">
      <c r="A1419" s="10" t="s">
        <v>68</v>
      </c>
      <c r="B1419" s="10">
        <v>3200</v>
      </c>
      <c r="C1419" s="60">
        <v>4.467883756</v>
      </c>
      <c r="D1419" s="11">
        <v>0.4</v>
      </c>
      <c r="E1419" s="11">
        <v>48.29</v>
      </c>
      <c r="F1419" s="11">
        <v>1.2</v>
      </c>
      <c r="G1419" s="11">
        <v>6.4000000000000001E-2</v>
      </c>
      <c r="H1419" s="10">
        <v>1</v>
      </c>
      <c r="I1419" s="11">
        <f t="shared" si="132"/>
        <v>1.2</v>
      </c>
      <c r="J1419" s="11">
        <f t="shared" si="133"/>
        <v>6.4000000000000001E-2</v>
      </c>
      <c r="K1419" s="11">
        <v>2307.6999999999998</v>
      </c>
      <c r="L1419" s="10">
        <f t="shared" si="134"/>
        <v>7.191803552574668</v>
      </c>
      <c r="M1419">
        <f t="shared" si="135"/>
        <v>8871</v>
      </c>
      <c r="N1419">
        <f t="shared" si="136"/>
        <v>23</v>
      </c>
      <c r="O1419">
        <f t="shared" si="137"/>
        <v>1.3</v>
      </c>
    </row>
    <row r="1420" spans="1:15">
      <c r="A1420" s="10" t="s">
        <v>68</v>
      </c>
      <c r="B1420" s="10">
        <v>3200</v>
      </c>
      <c r="C1420" s="60">
        <v>67.063972726000003</v>
      </c>
      <c r="D1420" s="11">
        <v>0.4</v>
      </c>
      <c r="E1420" s="11">
        <v>48.29</v>
      </c>
      <c r="F1420" s="11">
        <v>1.2</v>
      </c>
      <c r="G1420" s="11">
        <v>6.4000000000000001E-2</v>
      </c>
      <c r="H1420" s="10">
        <v>1</v>
      </c>
      <c r="I1420" s="11">
        <f t="shared" si="132"/>
        <v>1.2</v>
      </c>
      <c r="J1420" s="11">
        <f t="shared" si="133"/>
        <v>6.4000000000000001E-2</v>
      </c>
      <c r="K1420" s="11">
        <v>34639.800000000003</v>
      </c>
      <c r="L1420" s="10">
        <f t="shared" si="134"/>
        <v>107.95064143128468</v>
      </c>
      <c r="M1420">
        <f t="shared" si="135"/>
        <v>133155</v>
      </c>
      <c r="N1420">
        <f t="shared" si="136"/>
        <v>352</v>
      </c>
      <c r="O1420">
        <f t="shared" si="137"/>
        <v>18.8</v>
      </c>
    </row>
    <row r="1421" spans="1:15">
      <c r="A1421" s="10" t="s">
        <v>68</v>
      </c>
      <c r="B1421" s="10">
        <v>5100</v>
      </c>
      <c r="C1421" s="60">
        <v>1.6801213429999999</v>
      </c>
      <c r="D1421" s="11">
        <v>1</v>
      </c>
      <c r="E1421" s="11">
        <v>48.29</v>
      </c>
      <c r="F1421" s="11">
        <v>0.6</v>
      </c>
      <c r="G1421" s="11">
        <v>0.05</v>
      </c>
      <c r="H1421" s="10">
        <v>1</v>
      </c>
      <c r="I1421" s="11">
        <f t="shared" si="132"/>
        <v>0.6</v>
      </c>
      <c r="J1421" s="11">
        <f t="shared" si="133"/>
        <v>0.05</v>
      </c>
      <c r="K1421" s="11">
        <v>2169.5</v>
      </c>
      <c r="L1421" s="10">
        <f t="shared" si="134"/>
        <v>6.761088304455833</v>
      </c>
      <c r="M1421">
        <f t="shared" si="135"/>
        <v>8340</v>
      </c>
      <c r="N1421">
        <f t="shared" si="136"/>
        <v>11</v>
      </c>
      <c r="O1421">
        <f t="shared" si="137"/>
        <v>0.9</v>
      </c>
    </row>
    <row r="1422" spans="1:15">
      <c r="A1422" s="10" t="s">
        <v>68</v>
      </c>
      <c r="B1422" s="10">
        <v>5100</v>
      </c>
      <c r="C1422" s="60">
        <v>0.123887991</v>
      </c>
      <c r="D1422" s="11">
        <v>1</v>
      </c>
      <c r="E1422" s="11">
        <v>48.29</v>
      </c>
      <c r="F1422" s="11">
        <v>0.6</v>
      </c>
      <c r="G1422" s="11">
        <v>0.05</v>
      </c>
      <c r="H1422" s="10">
        <v>1</v>
      </c>
      <c r="I1422" s="11">
        <f t="shared" si="132"/>
        <v>0.6</v>
      </c>
      <c r="J1422" s="11">
        <f t="shared" si="133"/>
        <v>0.05</v>
      </c>
      <c r="K1422" s="11">
        <v>160</v>
      </c>
      <c r="L1422" s="10">
        <f t="shared" si="134"/>
        <v>0.49854592378250001</v>
      </c>
      <c r="M1422">
        <f t="shared" si="135"/>
        <v>615</v>
      </c>
      <c r="N1422">
        <f t="shared" si="136"/>
        <v>1</v>
      </c>
      <c r="O1422">
        <f t="shared" si="137"/>
        <v>0.1</v>
      </c>
    </row>
    <row r="1423" spans="1:15">
      <c r="A1423" s="10" t="s">
        <v>68</v>
      </c>
      <c r="B1423" s="10">
        <v>2210</v>
      </c>
      <c r="C1423" s="60">
        <v>1.3423968E-2</v>
      </c>
      <c r="D1423" s="11">
        <v>0.26800000000000002</v>
      </c>
      <c r="E1423" s="11">
        <v>48.29</v>
      </c>
      <c r="F1423" s="11">
        <v>1.92</v>
      </c>
      <c r="G1423" s="11">
        <v>0.50600000000000001</v>
      </c>
      <c r="H1423" s="10">
        <v>1</v>
      </c>
      <c r="I1423" s="11">
        <f t="shared" si="132"/>
        <v>1.92</v>
      </c>
      <c r="J1423" s="11">
        <f t="shared" si="133"/>
        <v>0.50600000000000001</v>
      </c>
      <c r="K1423" s="11">
        <v>4.5999999999999996</v>
      </c>
      <c r="L1423" s="10">
        <f t="shared" si="134"/>
        <v>1.447743626208E-2</v>
      </c>
      <c r="M1423">
        <f t="shared" si="135"/>
        <v>18</v>
      </c>
      <c r="N1423">
        <f t="shared" si="136"/>
        <v>0</v>
      </c>
      <c r="O1423">
        <f t="shared" si="137"/>
        <v>0</v>
      </c>
    </row>
    <row r="1424" spans="1:15">
      <c r="A1424" s="10" t="s">
        <v>68</v>
      </c>
      <c r="B1424" s="10">
        <v>1860</v>
      </c>
      <c r="C1424" s="60">
        <v>1.923754398</v>
      </c>
      <c r="D1424" s="11">
        <v>0.183</v>
      </c>
      <c r="E1424" s="11">
        <v>48.29</v>
      </c>
      <c r="F1424" s="11">
        <v>1.58</v>
      </c>
      <c r="G1424" s="11">
        <v>0.1</v>
      </c>
      <c r="H1424" s="10">
        <v>1</v>
      </c>
      <c r="I1424" s="11">
        <f t="shared" si="132"/>
        <v>1.58</v>
      </c>
      <c r="J1424" s="11">
        <f t="shared" si="133"/>
        <v>0.1</v>
      </c>
      <c r="K1424" s="11">
        <v>454.6</v>
      </c>
      <c r="L1424" s="10">
        <f t="shared" si="134"/>
        <v>1.4166960231611547</v>
      </c>
      <c r="M1424">
        <f t="shared" si="135"/>
        <v>1747</v>
      </c>
      <c r="N1424">
        <f t="shared" si="136"/>
        <v>6</v>
      </c>
      <c r="O1424">
        <f t="shared" si="137"/>
        <v>0.4</v>
      </c>
    </row>
    <row r="1425" spans="1:15">
      <c r="A1425" s="10" t="s">
        <v>68</v>
      </c>
      <c r="B1425" s="10">
        <v>4200</v>
      </c>
      <c r="C1425" s="60">
        <v>1.007201572</v>
      </c>
      <c r="D1425" s="11">
        <v>0.41299999999999998</v>
      </c>
      <c r="E1425" s="11">
        <v>48.29</v>
      </c>
      <c r="F1425" s="11">
        <v>0.7</v>
      </c>
      <c r="G1425" s="11">
        <v>0.09</v>
      </c>
      <c r="H1425" s="10">
        <v>1</v>
      </c>
      <c r="I1425" s="11">
        <f t="shared" si="132"/>
        <v>0.7</v>
      </c>
      <c r="J1425" s="11">
        <f t="shared" si="133"/>
        <v>0.09</v>
      </c>
      <c r="K1425" s="11">
        <v>537.1</v>
      </c>
      <c r="L1425" s="10">
        <f t="shared" si="134"/>
        <v>1.6739497079672032</v>
      </c>
      <c r="M1425">
        <f t="shared" si="135"/>
        <v>2065</v>
      </c>
      <c r="N1425">
        <f t="shared" si="136"/>
        <v>3</v>
      </c>
      <c r="O1425">
        <f t="shared" si="137"/>
        <v>0.4</v>
      </c>
    </row>
    <row r="1426" spans="1:15">
      <c r="A1426" s="10" t="s">
        <v>68</v>
      </c>
      <c r="B1426" s="10">
        <v>4200</v>
      </c>
      <c r="C1426" s="60">
        <v>2.6117164160000002</v>
      </c>
      <c r="D1426" s="11">
        <v>0.41299999999999998</v>
      </c>
      <c r="E1426" s="11">
        <v>48.29</v>
      </c>
      <c r="F1426" s="11">
        <v>0.7</v>
      </c>
      <c r="G1426" s="11">
        <v>0.09</v>
      </c>
      <c r="H1426" s="10">
        <v>1</v>
      </c>
      <c r="I1426" s="11">
        <f t="shared" si="132"/>
        <v>0.7</v>
      </c>
      <c r="J1426" s="11">
        <f t="shared" si="133"/>
        <v>0.09</v>
      </c>
      <c r="K1426" s="11">
        <v>1392.8</v>
      </c>
      <c r="L1426" s="10">
        <f t="shared" si="134"/>
        <v>4.3406226254940261</v>
      </c>
      <c r="M1426">
        <f t="shared" si="135"/>
        <v>5354</v>
      </c>
      <c r="N1426">
        <f t="shared" si="136"/>
        <v>8</v>
      </c>
      <c r="O1426">
        <f t="shared" si="137"/>
        <v>1.1000000000000001</v>
      </c>
    </row>
    <row r="1427" spans="1:15">
      <c r="A1427" s="10" t="s">
        <v>68</v>
      </c>
      <c r="B1427" s="10">
        <v>4200</v>
      </c>
      <c r="C1427" s="60">
        <v>1.8348867659999999</v>
      </c>
      <c r="D1427" s="11">
        <v>0.41299999999999998</v>
      </c>
      <c r="E1427" s="11">
        <v>48.29</v>
      </c>
      <c r="F1427" s="11">
        <v>0.7</v>
      </c>
      <c r="G1427" s="11">
        <v>0.09</v>
      </c>
      <c r="H1427" s="10">
        <v>1</v>
      </c>
      <c r="I1427" s="11">
        <f t="shared" si="132"/>
        <v>0.7</v>
      </c>
      <c r="J1427" s="11">
        <f t="shared" si="133"/>
        <v>0.09</v>
      </c>
      <c r="K1427" s="11">
        <v>978.6</v>
      </c>
      <c r="L1427" s="10">
        <f t="shared" si="134"/>
        <v>3.049546636428984</v>
      </c>
      <c r="M1427">
        <f t="shared" si="135"/>
        <v>3762</v>
      </c>
      <c r="N1427">
        <f t="shared" si="136"/>
        <v>6</v>
      </c>
      <c r="O1427">
        <f t="shared" si="137"/>
        <v>0.7</v>
      </c>
    </row>
    <row r="1428" spans="1:15">
      <c r="A1428" s="10" t="s">
        <v>68</v>
      </c>
      <c r="B1428" s="10">
        <v>3300</v>
      </c>
      <c r="C1428" s="60">
        <v>0.64414233899999995</v>
      </c>
      <c r="D1428" s="11">
        <v>0.4</v>
      </c>
      <c r="E1428" s="11">
        <v>48.29</v>
      </c>
      <c r="F1428" s="11">
        <v>1.2</v>
      </c>
      <c r="G1428" s="11">
        <v>6.4000000000000001E-2</v>
      </c>
      <c r="H1428" s="10">
        <v>1</v>
      </c>
      <c r="I1428" s="11">
        <f t="shared" si="132"/>
        <v>1.2</v>
      </c>
      <c r="J1428" s="11">
        <f t="shared" si="133"/>
        <v>6.4000000000000001E-2</v>
      </c>
      <c r="K1428" s="11">
        <v>1017.4</v>
      </c>
      <c r="L1428" s="10">
        <f t="shared" si="134"/>
        <v>1.036854451677</v>
      </c>
      <c r="M1428">
        <f t="shared" si="135"/>
        <v>1279</v>
      </c>
      <c r="N1428">
        <f t="shared" si="136"/>
        <v>3</v>
      </c>
      <c r="O1428">
        <f t="shared" si="137"/>
        <v>0.2</v>
      </c>
    </row>
    <row r="1429" spans="1:15">
      <c r="A1429" s="10" t="s">
        <v>68</v>
      </c>
      <c r="B1429" s="10">
        <v>4200</v>
      </c>
      <c r="C1429" s="60">
        <v>4.641493928</v>
      </c>
      <c r="D1429" s="11">
        <v>0.41299999999999998</v>
      </c>
      <c r="E1429" s="11">
        <v>48.29</v>
      </c>
      <c r="F1429" s="11">
        <v>0.7</v>
      </c>
      <c r="G1429" s="11">
        <v>0.09</v>
      </c>
      <c r="H1429" s="10">
        <v>1</v>
      </c>
      <c r="I1429" s="11">
        <f t="shared" si="132"/>
        <v>0.7</v>
      </c>
      <c r="J1429" s="11">
        <f t="shared" si="133"/>
        <v>0.09</v>
      </c>
      <c r="K1429" s="11">
        <v>2475.4</v>
      </c>
      <c r="L1429" s="10">
        <f t="shared" si="134"/>
        <v>7.7140739463690453</v>
      </c>
      <c r="M1429">
        <f t="shared" si="135"/>
        <v>9515</v>
      </c>
      <c r="N1429">
        <f t="shared" si="136"/>
        <v>15</v>
      </c>
      <c r="O1429">
        <f t="shared" si="137"/>
        <v>1.9</v>
      </c>
    </row>
    <row r="1430" spans="1:15">
      <c r="A1430" s="10" t="s">
        <v>68</v>
      </c>
      <c r="B1430" s="10">
        <v>3200</v>
      </c>
      <c r="C1430" s="60">
        <v>6.5917405950000001</v>
      </c>
      <c r="D1430" s="11">
        <v>0.4</v>
      </c>
      <c r="E1430" s="11">
        <v>48.29</v>
      </c>
      <c r="F1430" s="11">
        <v>1.2</v>
      </c>
      <c r="G1430" s="11">
        <v>6.4000000000000001E-2</v>
      </c>
      <c r="H1430" s="10">
        <v>1</v>
      </c>
      <c r="I1430" s="11">
        <f t="shared" si="132"/>
        <v>1.2</v>
      </c>
      <c r="J1430" s="11">
        <f t="shared" si="133"/>
        <v>6.4000000000000001E-2</v>
      </c>
      <c r="K1430" s="11">
        <v>3404.8</v>
      </c>
      <c r="L1430" s="10">
        <f t="shared" si="134"/>
        <v>10.610505111085002</v>
      </c>
      <c r="M1430">
        <f t="shared" si="135"/>
        <v>13088</v>
      </c>
      <c r="N1430">
        <f t="shared" si="136"/>
        <v>35</v>
      </c>
      <c r="O1430">
        <f t="shared" si="137"/>
        <v>1.8</v>
      </c>
    </row>
    <row r="1431" spans="1:15">
      <c r="A1431" s="10" t="s">
        <v>68</v>
      </c>
      <c r="B1431" s="10">
        <v>1920</v>
      </c>
      <c r="C1431" s="60">
        <v>9.8528790000000005E-2</v>
      </c>
      <c r="D1431" s="11">
        <v>0.23400000000000001</v>
      </c>
      <c r="E1431" s="11">
        <v>48.29</v>
      </c>
      <c r="F1431" s="11">
        <v>1.2</v>
      </c>
      <c r="G1431" s="11">
        <v>7.5999999999999998E-2</v>
      </c>
      <c r="H1431" s="10">
        <v>1</v>
      </c>
      <c r="I1431" s="11">
        <f t="shared" si="132"/>
        <v>1.2</v>
      </c>
      <c r="J1431" s="11">
        <f t="shared" si="133"/>
        <v>7.5999999999999998E-2</v>
      </c>
      <c r="K1431" s="11">
        <v>91.4</v>
      </c>
      <c r="L1431" s="10">
        <f t="shared" si="134"/>
        <v>9.2780127747450022E-2</v>
      </c>
      <c r="M1431">
        <f t="shared" si="135"/>
        <v>114</v>
      </c>
      <c r="N1431">
        <f t="shared" si="136"/>
        <v>0</v>
      </c>
      <c r="O1431">
        <f t="shared" si="137"/>
        <v>0</v>
      </c>
    </row>
    <row r="1432" spans="1:15">
      <c r="A1432" s="10" t="s">
        <v>68</v>
      </c>
      <c r="B1432" s="10">
        <v>1920</v>
      </c>
      <c r="C1432" s="60">
        <v>377.25079486200002</v>
      </c>
      <c r="D1432" s="11">
        <v>0.23400000000000001</v>
      </c>
      <c r="E1432" s="11">
        <v>48.29</v>
      </c>
      <c r="F1432" s="11">
        <v>1.2</v>
      </c>
      <c r="G1432" s="11">
        <v>7.5999999999999998E-2</v>
      </c>
      <c r="H1432" s="10">
        <v>1</v>
      </c>
      <c r="I1432" s="11">
        <f t="shared" si="132"/>
        <v>1.2</v>
      </c>
      <c r="J1432" s="11">
        <f t="shared" si="133"/>
        <v>7.5999999999999998E-2</v>
      </c>
      <c r="K1432" s="11">
        <v>348620.2</v>
      </c>
      <c r="L1432" s="10">
        <f t="shared" si="134"/>
        <v>355.24009723577666</v>
      </c>
      <c r="M1432">
        <f t="shared" si="135"/>
        <v>438182</v>
      </c>
      <c r="N1432">
        <f t="shared" si="136"/>
        <v>1159</v>
      </c>
      <c r="O1432">
        <f t="shared" si="137"/>
        <v>73.400000000000006</v>
      </c>
    </row>
    <row r="1433" spans="1:15">
      <c r="A1433" s="10" t="s">
        <v>68</v>
      </c>
      <c r="B1433" s="10">
        <v>1920</v>
      </c>
      <c r="C1433" s="60">
        <v>49.490317185999999</v>
      </c>
      <c r="D1433" s="11">
        <v>0.193</v>
      </c>
      <c r="E1433" s="11">
        <v>48.29</v>
      </c>
      <c r="F1433" s="11">
        <v>1.2</v>
      </c>
      <c r="G1433" s="11">
        <v>7.5999999999999998E-2</v>
      </c>
      <c r="H1433" s="10">
        <v>1</v>
      </c>
      <c r="I1433" s="11">
        <f t="shared" si="132"/>
        <v>1.2</v>
      </c>
      <c r="J1433" s="11">
        <f t="shared" si="133"/>
        <v>7.5999999999999998E-2</v>
      </c>
      <c r="K1433" s="11">
        <v>37715.9</v>
      </c>
      <c r="L1433" s="10">
        <f t="shared" si="134"/>
        <v>38.4373559553337</v>
      </c>
      <c r="M1433">
        <f t="shared" si="135"/>
        <v>47412</v>
      </c>
      <c r="N1433">
        <f t="shared" si="136"/>
        <v>125</v>
      </c>
      <c r="O1433">
        <f t="shared" si="137"/>
        <v>7.9</v>
      </c>
    </row>
    <row r="1434" spans="1:15">
      <c r="A1434" s="10" t="s">
        <v>68</v>
      </c>
      <c r="B1434" s="10">
        <v>3300</v>
      </c>
      <c r="C1434" s="60">
        <v>1.9737069999999999E-2</v>
      </c>
      <c r="D1434" s="11">
        <v>0.4</v>
      </c>
      <c r="E1434" s="11">
        <v>48.29</v>
      </c>
      <c r="F1434" s="11">
        <v>1.2</v>
      </c>
      <c r="G1434" s="11">
        <v>6.4000000000000001E-2</v>
      </c>
      <c r="H1434" s="10">
        <v>1</v>
      </c>
      <c r="I1434" s="11">
        <f t="shared" si="132"/>
        <v>1.2</v>
      </c>
      <c r="J1434" s="11">
        <f t="shared" si="133"/>
        <v>6.4000000000000001E-2</v>
      </c>
      <c r="K1434" s="11">
        <v>31.2</v>
      </c>
      <c r="L1434" s="10">
        <f t="shared" si="134"/>
        <v>3.1770103676666668E-2</v>
      </c>
      <c r="M1434">
        <f t="shared" si="135"/>
        <v>39</v>
      </c>
      <c r="N1434">
        <f t="shared" si="136"/>
        <v>0</v>
      </c>
      <c r="O1434">
        <f t="shared" si="137"/>
        <v>0</v>
      </c>
    </row>
    <row r="1435" spans="1:15">
      <c r="A1435" s="10" t="s">
        <v>68</v>
      </c>
      <c r="B1435" s="10">
        <v>3300</v>
      </c>
      <c r="C1435" s="60">
        <v>2.5907399999999998E-4</v>
      </c>
      <c r="D1435" s="11">
        <v>0.4</v>
      </c>
      <c r="E1435" s="11">
        <v>48.29</v>
      </c>
      <c r="F1435" s="11">
        <v>1.2</v>
      </c>
      <c r="G1435" s="11">
        <v>6.4000000000000001E-2</v>
      </c>
      <c r="H1435" s="10">
        <v>1</v>
      </c>
      <c r="I1435" s="11">
        <f t="shared" si="132"/>
        <v>1.2</v>
      </c>
      <c r="J1435" s="11">
        <f t="shared" si="133"/>
        <v>6.4000000000000001E-2</v>
      </c>
      <c r="K1435" s="11">
        <v>0.4</v>
      </c>
      <c r="L1435" s="10">
        <f t="shared" si="134"/>
        <v>4.1702278200000004E-4</v>
      </c>
      <c r="M1435">
        <f t="shared" si="135"/>
        <v>1</v>
      </c>
      <c r="N1435">
        <f t="shared" si="136"/>
        <v>0</v>
      </c>
      <c r="O1435">
        <f t="shared" si="137"/>
        <v>0</v>
      </c>
    </row>
    <row r="1436" spans="1:15">
      <c r="A1436" s="10" t="s">
        <v>68</v>
      </c>
      <c r="B1436" s="10">
        <v>3300</v>
      </c>
      <c r="C1436" s="60">
        <v>4.3180794020000004</v>
      </c>
      <c r="D1436" s="11">
        <v>0.4</v>
      </c>
      <c r="E1436" s="11">
        <v>48.29</v>
      </c>
      <c r="F1436" s="11">
        <v>1.2</v>
      </c>
      <c r="G1436" s="11">
        <v>6.4000000000000001E-2</v>
      </c>
      <c r="H1436" s="10">
        <v>1</v>
      </c>
      <c r="I1436" s="11">
        <f t="shared" si="132"/>
        <v>1.2</v>
      </c>
      <c r="J1436" s="11">
        <f t="shared" si="133"/>
        <v>6.4000000000000001E-2</v>
      </c>
      <c r="K1436" s="11">
        <v>6820.2</v>
      </c>
      <c r="L1436" s="10">
        <f t="shared" si="134"/>
        <v>6.9506684774193346</v>
      </c>
      <c r="M1436">
        <f t="shared" si="135"/>
        <v>8574</v>
      </c>
      <c r="N1436">
        <f t="shared" si="136"/>
        <v>23</v>
      </c>
      <c r="O1436">
        <f t="shared" si="137"/>
        <v>1.2</v>
      </c>
    </row>
    <row r="1437" spans="1:15">
      <c r="A1437" s="10" t="s">
        <v>68</v>
      </c>
      <c r="B1437" s="10">
        <v>3300</v>
      </c>
      <c r="C1437" s="60">
        <v>0.706345789</v>
      </c>
      <c r="D1437" s="11">
        <v>0.4</v>
      </c>
      <c r="E1437" s="11">
        <v>48.29</v>
      </c>
      <c r="F1437" s="11">
        <v>1.2</v>
      </c>
      <c r="G1437" s="11">
        <v>6.4000000000000001E-2</v>
      </c>
      <c r="H1437" s="10">
        <v>1</v>
      </c>
      <c r="I1437" s="11">
        <f t="shared" si="132"/>
        <v>1.2</v>
      </c>
      <c r="J1437" s="11">
        <f t="shared" si="133"/>
        <v>6.4000000000000001E-2</v>
      </c>
      <c r="K1437" s="11">
        <v>1115.5999999999999</v>
      </c>
      <c r="L1437" s="10">
        <f t="shared" si="134"/>
        <v>1.1369812716936669</v>
      </c>
      <c r="M1437">
        <f t="shared" si="135"/>
        <v>1402</v>
      </c>
      <c r="N1437">
        <f t="shared" si="136"/>
        <v>4</v>
      </c>
      <c r="O1437">
        <f t="shared" si="137"/>
        <v>0.2</v>
      </c>
    </row>
    <row r="1438" spans="1:15">
      <c r="A1438" s="10" t="s">
        <v>68</v>
      </c>
      <c r="B1438" s="10">
        <v>4110</v>
      </c>
      <c r="C1438" s="60">
        <v>17.731742324999999</v>
      </c>
      <c r="D1438" s="11">
        <v>0.41299999999999998</v>
      </c>
      <c r="E1438" s="11">
        <v>48.29</v>
      </c>
      <c r="F1438" s="11">
        <v>0.7</v>
      </c>
      <c r="G1438" s="11">
        <v>0.09</v>
      </c>
      <c r="H1438" s="10">
        <v>1</v>
      </c>
      <c r="I1438" s="11">
        <f t="shared" si="132"/>
        <v>0.7</v>
      </c>
      <c r="J1438" s="11">
        <f t="shared" si="133"/>
        <v>0.09</v>
      </c>
      <c r="K1438" s="11">
        <v>28916.7</v>
      </c>
      <c r="L1438" s="10">
        <f t="shared" si="134"/>
        <v>29.469815885755434</v>
      </c>
      <c r="M1438">
        <f t="shared" si="135"/>
        <v>36350</v>
      </c>
      <c r="N1438">
        <f t="shared" si="136"/>
        <v>56</v>
      </c>
      <c r="O1438">
        <f t="shared" si="137"/>
        <v>7.2</v>
      </c>
    </row>
    <row r="1439" spans="1:15">
      <c r="A1439" s="10" t="s">
        <v>68</v>
      </c>
      <c r="B1439" s="10">
        <v>5100</v>
      </c>
      <c r="C1439" s="60">
        <v>0.76798327499999997</v>
      </c>
      <c r="D1439" s="11">
        <v>1</v>
      </c>
      <c r="E1439" s="11">
        <v>48.29</v>
      </c>
      <c r="F1439" s="11">
        <v>0.6</v>
      </c>
      <c r="G1439" s="11">
        <v>0.05</v>
      </c>
      <c r="H1439" s="10">
        <v>1</v>
      </c>
      <c r="I1439" s="11">
        <f t="shared" si="132"/>
        <v>0.6</v>
      </c>
      <c r="J1439" s="11">
        <f t="shared" si="133"/>
        <v>0.05</v>
      </c>
      <c r="K1439" s="11">
        <v>991.6</v>
      </c>
      <c r="L1439" s="10">
        <f t="shared" si="134"/>
        <v>3.0904926958124999</v>
      </c>
      <c r="M1439">
        <f t="shared" si="135"/>
        <v>3812</v>
      </c>
      <c r="N1439">
        <f t="shared" si="136"/>
        <v>5</v>
      </c>
      <c r="O1439">
        <f t="shared" si="137"/>
        <v>0.4</v>
      </c>
    </row>
    <row r="1440" spans="1:15">
      <c r="A1440" s="10" t="s">
        <v>68</v>
      </c>
      <c r="B1440" s="10">
        <v>4110</v>
      </c>
      <c r="C1440" s="60">
        <v>71.052278682999997</v>
      </c>
      <c r="D1440" s="11">
        <v>0.41299999999999998</v>
      </c>
      <c r="E1440" s="11">
        <v>48.29</v>
      </c>
      <c r="F1440" s="11">
        <v>0.7</v>
      </c>
      <c r="G1440" s="11">
        <v>0.09</v>
      </c>
      <c r="H1440" s="10">
        <v>1</v>
      </c>
      <c r="I1440" s="11">
        <f t="shared" si="132"/>
        <v>0.7</v>
      </c>
      <c r="J1440" s="11">
        <f t="shared" si="133"/>
        <v>0.09</v>
      </c>
      <c r="K1440" s="11">
        <v>115871.1</v>
      </c>
      <c r="L1440" s="10">
        <f t="shared" si="134"/>
        <v>118.08752533580456</v>
      </c>
      <c r="M1440">
        <f t="shared" si="135"/>
        <v>145659</v>
      </c>
      <c r="N1440">
        <f t="shared" si="136"/>
        <v>225</v>
      </c>
      <c r="O1440">
        <f t="shared" si="137"/>
        <v>28.9</v>
      </c>
    </row>
    <row r="1441" spans="1:15">
      <c r="A1441" s="10" t="s">
        <v>68</v>
      </c>
      <c r="B1441" s="10">
        <v>3200</v>
      </c>
      <c r="C1441" s="60">
        <v>2.1437108399999998</v>
      </c>
      <c r="D1441" s="11">
        <v>0.4</v>
      </c>
      <c r="E1441" s="11">
        <v>48.29</v>
      </c>
      <c r="F1441" s="11">
        <v>1.2</v>
      </c>
      <c r="G1441" s="11">
        <v>6.4000000000000001E-2</v>
      </c>
      <c r="H1441" s="10">
        <v>1</v>
      </c>
      <c r="I1441" s="11">
        <f t="shared" si="132"/>
        <v>1.2</v>
      </c>
      <c r="J1441" s="11">
        <f t="shared" si="133"/>
        <v>6.4000000000000001E-2</v>
      </c>
      <c r="K1441" s="11">
        <v>1107.3</v>
      </c>
      <c r="L1441" s="10">
        <f t="shared" si="134"/>
        <v>3.4506598821200001</v>
      </c>
      <c r="M1441">
        <f t="shared" si="135"/>
        <v>4256</v>
      </c>
      <c r="N1441">
        <f t="shared" si="136"/>
        <v>11</v>
      </c>
      <c r="O1441">
        <f t="shared" si="137"/>
        <v>0.6</v>
      </c>
    </row>
    <row r="1442" spans="1:15">
      <c r="A1442" s="10" t="s">
        <v>68</v>
      </c>
      <c r="B1442" s="10">
        <v>3200</v>
      </c>
      <c r="C1442" s="60">
        <v>31.575245603999999</v>
      </c>
      <c r="D1442" s="11">
        <v>0.4</v>
      </c>
      <c r="E1442" s="11">
        <v>48.29</v>
      </c>
      <c r="F1442" s="11">
        <v>1.2</v>
      </c>
      <c r="G1442" s="11">
        <v>6.4000000000000001E-2</v>
      </c>
      <c r="H1442" s="10">
        <v>1</v>
      </c>
      <c r="I1442" s="11">
        <f t="shared" si="132"/>
        <v>1.2</v>
      </c>
      <c r="J1442" s="11">
        <f t="shared" si="133"/>
        <v>6.4000000000000001E-2</v>
      </c>
      <c r="K1442" s="11">
        <v>16309.2</v>
      </c>
      <c r="L1442" s="10">
        <f t="shared" si="134"/>
        <v>50.825620340572009</v>
      </c>
      <c r="M1442">
        <f t="shared" si="135"/>
        <v>62692</v>
      </c>
      <c r="N1442">
        <f t="shared" si="136"/>
        <v>166</v>
      </c>
      <c r="O1442">
        <f t="shared" si="137"/>
        <v>8.8000000000000007</v>
      </c>
    </row>
    <row r="1443" spans="1:15">
      <c r="A1443" s="10" t="s">
        <v>68</v>
      </c>
      <c r="B1443" s="10">
        <v>5100</v>
      </c>
      <c r="C1443" s="60">
        <v>4.9408014370000002</v>
      </c>
      <c r="D1443" s="11">
        <v>1</v>
      </c>
      <c r="E1443" s="11">
        <v>48.29</v>
      </c>
      <c r="F1443" s="11">
        <v>0.6</v>
      </c>
      <c r="G1443" s="11">
        <v>0.05</v>
      </c>
      <c r="H1443" s="10">
        <v>1</v>
      </c>
      <c r="I1443" s="11">
        <f t="shared" si="132"/>
        <v>0.6</v>
      </c>
      <c r="J1443" s="11">
        <f t="shared" si="133"/>
        <v>0.05</v>
      </c>
      <c r="K1443" s="11">
        <v>6380.3</v>
      </c>
      <c r="L1443" s="10">
        <f t="shared" si="134"/>
        <v>19.882608449394166</v>
      </c>
      <c r="M1443">
        <f t="shared" si="135"/>
        <v>24525</v>
      </c>
      <c r="N1443">
        <f t="shared" si="136"/>
        <v>32</v>
      </c>
      <c r="O1443">
        <f t="shared" si="137"/>
        <v>2.7</v>
      </c>
    </row>
    <row r="1444" spans="1:15">
      <c r="A1444" s="10" t="s">
        <v>68</v>
      </c>
      <c r="B1444" s="10">
        <v>4110</v>
      </c>
      <c r="C1444" s="60">
        <v>0.31883615500000001</v>
      </c>
      <c r="D1444" s="11">
        <v>0.41299999999999998</v>
      </c>
      <c r="E1444" s="11">
        <v>48.29</v>
      </c>
      <c r="F1444" s="11">
        <v>0.7</v>
      </c>
      <c r="G1444" s="11">
        <v>0.09</v>
      </c>
      <c r="H1444" s="10">
        <v>1</v>
      </c>
      <c r="I1444" s="11">
        <f t="shared" si="132"/>
        <v>0.7</v>
      </c>
      <c r="J1444" s="11">
        <f t="shared" si="133"/>
        <v>0.09</v>
      </c>
      <c r="K1444" s="11">
        <v>520</v>
      </c>
      <c r="L1444" s="10">
        <f t="shared" si="134"/>
        <v>0.52989957858369574</v>
      </c>
      <c r="M1444">
        <f t="shared" si="135"/>
        <v>654</v>
      </c>
      <c r="N1444">
        <f t="shared" si="136"/>
        <v>1</v>
      </c>
      <c r="O1444">
        <f t="shared" si="137"/>
        <v>0.1</v>
      </c>
    </row>
    <row r="1445" spans="1:15">
      <c r="A1445" s="10" t="s">
        <v>68</v>
      </c>
      <c r="B1445" s="10">
        <v>3200</v>
      </c>
      <c r="C1445" s="60">
        <v>1.27241687</v>
      </c>
      <c r="D1445" s="11">
        <v>0.4</v>
      </c>
      <c r="E1445" s="11">
        <v>48.29</v>
      </c>
      <c r="F1445" s="11">
        <v>1.2</v>
      </c>
      <c r="G1445" s="11">
        <v>6.4000000000000001E-2</v>
      </c>
      <c r="H1445" s="10">
        <v>1</v>
      </c>
      <c r="I1445" s="11">
        <f t="shared" si="132"/>
        <v>1.2</v>
      </c>
      <c r="J1445" s="11">
        <f t="shared" si="133"/>
        <v>6.4000000000000001E-2</v>
      </c>
      <c r="K1445" s="11">
        <v>657.2</v>
      </c>
      <c r="L1445" s="10">
        <f t="shared" si="134"/>
        <v>2.0481670217433336</v>
      </c>
      <c r="M1445">
        <f t="shared" si="135"/>
        <v>2526</v>
      </c>
      <c r="N1445">
        <f t="shared" si="136"/>
        <v>7</v>
      </c>
      <c r="O1445">
        <f t="shared" si="137"/>
        <v>0.4</v>
      </c>
    </row>
    <row r="1446" spans="1:15">
      <c r="A1446" s="10" t="s">
        <v>68</v>
      </c>
      <c r="B1446" s="10">
        <v>4110</v>
      </c>
      <c r="C1446" s="60">
        <v>144.092848941</v>
      </c>
      <c r="D1446" s="11">
        <v>0.41299999999999998</v>
      </c>
      <c r="E1446" s="11">
        <v>48.29</v>
      </c>
      <c r="F1446" s="11">
        <v>0.7</v>
      </c>
      <c r="G1446" s="11">
        <v>0.09</v>
      </c>
      <c r="H1446" s="10">
        <v>1</v>
      </c>
      <c r="I1446" s="11">
        <f t="shared" si="132"/>
        <v>0.7</v>
      </c>
      <c r="J1446" s="11">
        <f t="shared" si="133"/>
        <v>0.09</v>
      </c>
      <c r="K1446" s="11">
        <v>234984.5</v>
      </c>
      <c r="L1446" s="10">
        <f t="shared" si="134"/>
        <v>239.47955316033725</v>
      </c>
      <c r="M1446">
        <f t="shared" si="135"/>
        <v>295393</v>
      </c>
      <c r="N1446">
        <f t="shared" si="136"/>
        <v>456</v>
      </c>
      <c r="O1446">
        <f t="shared" si="137"/>
        <v>58.6</v>
      </c>
    </row>
    <row r="1447" spans="1:15">
      <c r="A1447" s="10" t="s">
        <v>68</v>
      </c>
      <c r="B1447" s="10">
        <v>4110</v>
      </c>
      <c r="C1447" s="60">
        <v>5.42997146</v>
      </c>
      <c r="D1447" s="11">
        <v>0.41299999999999998</v>
      </c>
      <c r="E1447" s="11">
        <v>48.29</v>
      </c>
      <c r="F1447" s="11">
        <v>0.7</v>
      </c>
      <c r="G1447" s="11">
        <v>0.09</v>
      </c>
      <c r="H1447" s="10">
        <v>1</v>
      </c>
      <c r="I1447" s="11">
        <f t="shared" si="132"/>
        <v>0.7</v>
      </c>
      <c r="J1447" s="11">
        <f t="shared" si="133"/>
        <v>0.09</v>
      </c>
      <c r="K1447" s="11">
        <v>8855.2000000000007</v>
      </c>
      <c r="L1447" s="10">
        <f t="shared" si="134"/>
        <v>9.0245084920670156</v>
      </c>
      <c r="M1447">
        <f t="shared" si="135"/>
        <v>11132</v>
      </c>
      <c r="N1447">
        <f t="shared" si="136"/>
        <v>17</v>
      </c>
      <c r="O1447">
        <f t="shared" si="137"/>
        <v>2.2000000000000002</v>
      </c>
    </row>
    <row r="1448" spans="1:15">
      <c r="A1448" s="10" t="s">
        <v>68</v>
      </c>
      <c r="B1448" s="10">
        <v>6210</v>
      </c>
      <c r="C1448" s="60">
        <v>27.638272837999999</v>
      </c>
      <c r="D1448" s="11">
        <v>0.30299999999999999</v>
      </c>
      <c r="E1448" s="11">
        <v>48.29</v>
      </c>
      <c r="F1448" s="11">
        <v>0</v>
      </c>
      <c r="G1448" s="11">
        <v>0</v>
      </c>
      <c r="H1448" s="10">
        <v>1</v>
      </c>
      <c r="I1448" s="11">
        <f t="shared" si="132"/>
        <v>0</v>
      </c>
      <c r="J1448" s="11">
        <f t="shared" si="133"/>
        <v>0</v>
      </c>
      <c r="K1448" s="11">
        <v>10813.8</v>
      </c>
      <c r="L1448" s="10">
        <f t="shared" si="134"/>
        <v>33.699967932512251</v>
      </c>
      <c r="M1448">
        <f t="shared" si="135"/>
        <v>41568</v>
      </c>
      <c r="N1448">
        <f t="shared" si="136"/>
        <v>0</v>
      </c>
      <c r="O1448">
        <f t="shared" si="137"/>
        <v>0</v>
      </c>
    </row>
    <row r="1449" spans="1:15">
      <c r="A1449" s="10" t="s">
        <v>68</v>
      </c>
      <c r="B1449" s="10">
        <v>3200</v>
      </c>
      <c r="C1449" s="60">
        <v>4.5365294489999997</v>
      </c>
      <c r="D1449" s="11">
        <v>0.4</v>
      </c>
      <c r="E1449" s="11">
        <v>48.29</v>
      </c>
      <c r="F1449" s="11">
        <v>1.2</v>
      </c>
      <c r="G1449" s="11">
        <v>6.4000000000000001E-2</v>
      </c>
      <c r="H1449" s="10">
        <v>1</v>
      </c>
      <c r="I1449" s="11">
        <f t="shared" si="132"/>
        <v>1.2</v>
      </c>
      <c r="J1449" s="11">
        <f t="shared" si="133"/>
        <v>6.4000000000000001E-2</v>
      </c>
      <c r="K1449" s="11">
        <v>2343.1999999999998</v>
      </c>
      <c r="L1449" s="10">
        <f t="shared" si="134"/>
        <v>7.3023002364070004</v>
      </c>
      <c r="M1449">
        <f t="shared" si="135"/>
        <v>9007</v>
      </c>
      <c r="N1449">
        <f t="shared" si="136"/>
        <v>24</v>
      </c>
      <c r="O1449">
        <f t="shared" si="137"/>
        <v>1.3</v>
      </c>
    </row>
    <row r="1450" spans="1:15">
      <c r="A1450" s="10" t="s">
        <v>68</v>
      </c>
      <c r="B1450" s="10">
        <v>1920</v>
      </c>
      <c r="C1450" s="60">
        <v>1.3061538559999999</v>
      </c>
      <c r="D1450" s="11">
        <v>0.193</v>
      </c>
      <c r="E1450" s="11">
        <v>48.29</v>
      </c>
      <c r="F1450" s="11">
        <v>1.2</v>
      </c>
      <c r="G1450" s="11">
        <v>7.5999999999999998E-2</v>
      </c>
      <c r="H1450" s="10">
        <v>1</v>
      </c>
      <c r="I1450" s="11">
        <f t="shared" si="132"/>
        <v>1.2</v>
      </c>
      <c r="J1450" s="11">
        <f t="shared" si="133"/>
        <v>7.5999999999999998E-2</v>
      </c>
      <c r="K1450" s="11">
        <v>995.4</v>
      </c>
      <c r="L1450" s="10">
        <f t="shared" si="134"/>
        <v>1.0144428961086931</v>
      </c>
      <c r="M1450">
        <f t="shared" si="135"/>
        <v>1251</v>
      </c>
      <c r="N1450">
        <f t="shared" si="136"/>
        <v>3</v>
      </c>
      <c r="O1450">
        <f t="shared" si="137"/>
        <v>0.2</v>
      </c>
    </row>
    <row r="1451" spans="1:15">
      <c r="A1451" s="10" t="s">
        <v>68</v>
      </c>
      <c r="B1451" s="10">
        <v>3200</v>
      </c>
      <c r="C1451" s="60">
        <v>4.7639839579999999</v>
      </c>
      <c r="D1451" s="11">
        <v>0.4</v>
      </c>
      <c r="E1451" s="11">
        <v>48.29</v>
      </c>
      <c r="F1451" s="11">
        <v>1.2</v>
      </c>
      <c r="G1451" s="11">
        <v>6.4000000000000001E-2</v>
      </c>
      <c r="H1451" s="10">
        <v>1</v>
      </c>
      <c r="I1451" s="11">
        <f t="shared" si="132"/>
        <v>1.2</v>
      </c>
      <c r="J1451" s="11">
        <f t="shared" si="133"/>
        <v>6.4000000000000001E-2</v>
      </c>
      <c r="K1451" s="11">
        <v>2460.6999999999998</v>
      </c>
      <c r="L1451" s="10">
        <f t="shared" si="134"/>
        <v>7.6684261777273344</v>
      </c>
      <c r="M1451">
        <f t="shared" si="135"/>
        <v>9459</v>
      </c>
      <c r="N1451">
        <f t="shared" si="136"/>
        <v>25</v>
      </c>
      <c r="O1451">
        <f t="shared" si="137"/>
        <v>1.3</v>
      </c>
    </row>
    <row r="1452" spans="1:15">
      <c r="A1452" s="10" t="s">
        <v>68</v>
      </c>
      <c r="B1452" s="10">
        <v>3200</v>
      </c>
      <c r="C1452" s="60">
        <v>3.6778406810000002</v>
      </c>
      <c r="D1452" s="11">
        <v>0.4</v>
      </c>
      <c r="E1452" s="11">
        <v>48.29</v>
      </c>
      <c r="F1452" s="11">
        <v>1.2</v>
      </c>
      <c r="G1452" s="11">
        <v>6.4000000000000001E-2</v>
      </c>
      <c r="H1452" s="10">
        <v>1</v>
      </c>
      <c r="I1452" s="11">
        <f t="shared" si="132"/>
        <v>1.2</v>
      </c>
      <c r="J1452" s="11">
        <f t="shared" si="133"/>
        <v>6.4000000000000001E-2</v>
      </c>
      <c r="K1452" s="11">
        <v>1899.6</v>
      </c>
      <c r="L1452" s="10">
        <f t="shared" si="134"/>
        <v>5.9200975495163348</v>
      </c>
      <c r="M1452">
        <f t="shared" si="135"/>
        <v>7302</v>
      </c>
      <c r="N1452">
        <f t="shared" si="136"/>
        <v>19</v>
      </c>
      <c r="O1452">
        <f t="shared" si="137"/>
        <v>1</v>
      </c>
    </row>
    <row r="1453" spans="1:15">
      <c r="A1453" s="10" t="s">
        <v>68</v>
      </c>
      <c r="B1453" s="10">
        <v>5100</v>
      </c>
      <c r="C1453" s="60">
        <v>2.3676782E-2</v>
      </c>
      <c r="D1453" s="11">
        <v>1</v>
      </c>
      <c r="E1453" s="11">
        <v>48.29</v>
      </c>
      <c r="F1453" s="11">
        <v>0.6</v>
      </c>
      <c r="G1453" s="11">
        <v>0.05</v>
      </c>
      <c r="H1453" s="10">
        <v>1</v>
      </c>
      <c r="I1453" s="11">
        <f t="shared" si="132"/>
        <v>0.6</v>
      </c>
      <c r="J1453" s="11">
        <f t="shared" si="133"/>
        <v>0.05</v>
      </c>
      <c r="K1453" s="11">
        <v>30.6</v>
      </c>
      <c r="L1453" s="10">
        <f t="shared" si="134"/>
        <v>9.5279316898333341E-2</v>
      </c>
      <c r="M1453">
        <f t="shared" si="135"/>
        <v>118</v>
      </c>
      <c r="N1453">
        <f t="shared" si="136"/>
        <v>0</v>
      </c>
      <c r="O1453">
        <f t="shared" si="137"/>
        <v>0</v>
      </c>
    </row>
    <row r="1454" spans="1:15">
      <c r="A1454" s="10" t="s">
        <v>68</v>
      </c>
      <c r="B1454" s="10">
        <v>5100</v>
      </c>
      <c r="C1454" s="60">
        <v>0.43188927700000002</v>
      </c>
      <c r="D1454" s="11">
        <v>1</v>
      </c>
      <c r="E1454" s="11">
        <v>48.29</v>
      </c>
      <c r="F1454" s="11">
        <v>0.6</v>
      </c>
      <c r="G1454" s="11">
        <v>0.05</v>
      </c>
      <c r="H1454" s="10">
        <v>1</v>
      </c>
      <c r="I1454" s="11">
        <f t="shared" si="132"/>
        <v>0.6</v>
      </c>
      <c r="J1454" s="11">
        <f t="shared" si="133"/>
        <v>0.05</v>
      </c>
      <c r="K1454" s="11">
        <v>557.70000000000005</v>
      </c>
      <c r="L1454" s="10">
        <f t="shared" si="134"/>
        <v>1.7379944321941665</v>
      </c>
      <c r="M1454">
        <f t="shared" si="135"/>
        <v>2144</v>
      </c>
      <c r="N1454">
        <f t="shared" si="136"/>
        <v>3</v>
      </c>
      <c r="O1454">
        <f t="shared" si="137"/>
        <v>0.2</v>
      </c>
    </row>
    <row r="1455" spans="1:15">
      <c r="A1455" s="10" t="s">
        <v>68</v>
      </c>
      <c r="B1455" s="10">
        <v>5100</v>
      </c>
      <c r="C1455" s="60">
        <v>0.28989240700000002</v>
      </c>
      <c r="D1455" s="11">
        <v>1</v>
      </c>
      <c r="E1455" s="11">
        <v>48.29</v>
      </c>
      <c r="F1455" s="11">
        <v>0.6</v>
      </c>
      <c r="G1455" s="11">
        <v>0.05</v>
      </c>
      <c r="H1455" s="10">
        <v>1</v>
      </c>
      <c r="I1455" s="11">
        <f t="shared" si="132"/>
        <v>0.6</v>
      </c>
      <c r="J1455" s="11">
        <f t="shared" si="133"/>
        <v>0.05</v>
      </c>
      <c r="K1455" s="11">
        <v>374.4</v>
      </c>
      <c r="L1455" s="10">
        <f t="shared" si="134"/>
        <v>1.1665753611691667</v>
      </c>
      <c r="M1455">
        <f t="shared" si="135"/>
        <v>1439</v>
      </c>
      <c r="N1455">
        <f t="shared" si="136"/>
        <v>2</v>
      </c>
      <c r="O1455">
        <f t="shared" si="137"/>
        <v>0.2</v>
      </c>
    </row>
    <row r="1456" spans="1:15">
      <c r="A1456" s="10" t="s">
        <v>68</v>
      </c>
      <c r="B1456" s="10">
        <v>2210</v>
      </c>
      <c r="C1456" s="60">
        <v>49.033696431999999</v>
      </c>
      <c r="D1456" s="11">
        <v>0.26800000000000002</v>
      </c>
      <c r="E1456" s="11">
        <v>48.29</v>
      </c>
      <c r="F1456" s="11">
        <v>1.92</v>
      </c>
      <c r="G1456" s="11">
        <v>0.50600000000000001</v>
      </c>
      <c r="H1456" s="10">
        <v>1</v>
      </c>
      <c r="I1456" s="11">
        <f t="shared" si="132"/>
        <v>1.92</v>
      </c>
      <c r="J1456" s="11">
        <f t="shared" si="133"/>
        <v>0.50600000000000001</v>
      </c>
      <c r="K1456" s="11">
        <v>16968.900000000001</v>
      </c>
      <c r="L1456" s="10">
        <f t="shared" si="134"/>
        <v>52.881697482328583</v>
      </c>
      <c r="M1456">
        <f t="shared" si="135"/>
        <v>65229</v>
      </c>
      <c r="N1456">
        <f t="shared" si="136"/>
        <v>276</v>
      </c>
      <c r="O1456">
        <f t="shared" si="137"/>
        <v>72.8</v>
      </c>
    </row>
    <row r="1457" spans="1:15">
      <c r="A1457" s="10" t="s">
        <v>68</v>
      </c>
      <c r="B1457" s="10">
        <v>5100</v>
      </c>
      <c r="C1457" s="60">
        <v>6.7397664999999995E-2</v>
      </c>
      <c r="D1457" s="11">
        <v>1</v>
      </c>
      <c r="E1457" s="11">
        <v>48.29</v>
      </c>
      <c r="F1457" s="11">
        <v>0.6</v>
      </c>
      <c r="G1457" s="11">
        <v>0.05</v>
      </c>
      <c r="H1457" s="10">
        <v>1</v>
      </c>
      <c r="I1457" s="11">
        <f t="shared" si="132"/>
        <v>0.6</v>
      </c>
      <c r="J1457" s="11">
        <f t="shared" si="133"/>
        <v>0.05</v>
      </c>
      <c r="K1457" s="11">
        <v>87</v>
      </c>
      <c r="L1457" s="10">
        <f t="shared" si="134"/>
        <v>0.27121943690416667</v>
      </c>
      <c r="M1457">
        <f t="shared" si="135"/>
        <v>335</v>
      </c>
      <c r="N1457">
        <f t="shared" si="136"/>
        <v>0</v>
      </c>
      <c r="O1457">
        <f t="shared" si="137"/>
        <v>0</v>
      </c>
    </row>
    <row r="1458" spans="1:15">
      <c r="A1458" s="10" t="s">
        <v>68</v>
      </c>
      <c r="B1458" s="10">
        <v>3200</v>
      </c>
      <c r="C1458" s="60">
        <v>2.978599988</v>
      </c>
      <c r="D1458" s="11">
        <v>0.4</v>
      </c>
      <c r="E1458" s="11">
        <v>48.29</v>
      </c>
      <c r="F1458" s="11">
        <v>1.2</v>
      </c>
      <c r="G1458" s="11">
        <v>6.4000000000000001E-2</v>
      </c>
      <c r="H1458" s="10">
        <v>1</v>
      </c>
      <c r="I1458" s="11">
        <f t="shared" si="132"/>
        <v>1.2</v>
      </c>
      <c r="J1458" s="11">
        <f t="shared" si="133"/>
        <v>6.4000000000000001E-2</v>
      </c>
      <c r="K1458" s="11">
        <v>4704.6000000000004</v>
      </c>
      <c r="L1458" s="10">
        <f t="shared" si="134"/>
        <v>4.7945531140173339</v>
      </c>
      <c r="M1458">
        <f t="shared" si="135"/>
        <v>5914</v>
      </c>
      <c r="N1458">
        <f t="shared" si="136"/>
        <v>16</v>
      </c>
      <c r="O1458">
        <f t="shared" si="137"/>
        <v>0.8</v>
      </c>
    </row>
    <row r="1459" spans="1:15">
      <c r="A1459" s="10" t="s">
        <v>68</v>
      </c>
      <c r="B1459" s="10">
        <v>8320</v>
      </c>
      <c r="C1459" s="60">
        <v>2.0127339530000001</v>
      </c>
      <c r="D1459" s="11">
        <v>0.21</v>
      </c>
      <c r="E1459" s="11">
        <v>48.29</v>
      </c>
      <c r="F1459" s="11">
        <v>1.25</v>
      </c>
      <c r="G1459" s="11">
        <v>7.5999999999999998E-2</v>
      </c>
      <c r="H1459" s="10">
        <v>1</v>
      </c>
      <c r="I1459" s="11">
        <f t="shared" si="132"/>
        <v>1.25</v>
      </c>
      <c r="J1459" s="11">
        <f t="shared" si="133"/>
        <v>7.5999999999999998E-2</v>
      </c>
      <c r="K1459" s="11">
        <v>1669</v>
      </c>
      <c r="L1459" s="10">
        <f t="shared" si="134"/>
        <v>1.7009111453314751</v>
      </c>
      <c r="M1459">
        <f t="shared" si="135"/>
        <v>2098</v>
      </c>
      <c r="N1459">
        <f t="shared" si="136"/>
        <v>6</v>
      </c>
      <c r="O1459">
        <f t="shared" si="137"/>
        <v>0.4</v>
      </c>
    </row>
    <row r="1460" spans="1:15">
      <c r="A1460" s="10" t="s">
        <v>68</v>
      </c>
      <c r="B1460" s="10">
        <v>5100</v>
      </c>
      <c r="C1460" s="60">
        <v>0.56036219099999995</v>
      </c>
      <c r="D1460" s="11">
        <v>1</v>
      </c>
      <c r="E1460" s="11">
        <v>48.29</v>
      </c>
      <c r="F1460" s="11">
        <v>0.6</v>
      </c>
      <c r="G1460" s="11">
        <v>0.05</v>
      </c>
      <c r="H1460" s="10">
        <v>1</v>
      </c>
      <c r="I1460" s="11">
        <f t="shared" si="132"/>
        <v>0.6</v>
      </c>
      <c r="J1460" s="11">
        <f t="shared" si="133"/>
        <v>0.05</v>
      </c>
      <c r="K1460" s="11">
        <v>723.5</v>
      </c>
      <c r="L1460" s="10">
        <f t="shared" si="134"/>
        <v>2.2549908502824998</v>
      </c>
      <c r="M1460">
        <f t="shared" si="135"/>
        <v>2781</v>
      </c>
      <c r="N1460">
        <f t="shared" si="136"/>
        <v>4</v>
      </c>
      <c r="O1460">
        <f t="shared" si="137"/>
        <v>0.3</v>
      </c>
    </row>
    <row r="1461" spans="1:15">
      <c r="A1461" s="10" t="s">
        <v>68</v>
      </c>
      <c r="B1461" s="10">
        <v>5100</v>
      </c>
      <c r="C1461" s="60">
        <v>3.354789501</v>
      </c>
      <c r="D1461" s="11">
        <v>1</v>
      </c>
      <c r="E1461" s="11">
        <v>48.29</v>
      </c>
      <c r="F1461" s="11">
        <v>0.6</v>
      </c>
      <c r="G1461" s="11">
        <v>0.05</v>
      </c>
      <c r="H1461" s="10">
        <v>1</v>
      </c>
      <c r="I1461" s="11">
        <f t="shared" si="132"/>
        <v>0.6</v>
      </c>
      <c r="J1461" s="11">
        <f t="shared" si="133"/>
        <v>0.05</v>
      </c>
      <c r="K1461" s="11">
        <v>4332.1000000000004</v>
      </c>
      <c r="L1461" s="10">
        <f t="shared" si="134"/>
        <v>13.5002320836075</v>
      </c>
      <c r="M1461">
        <f t="shared" si="135"/>
        <v>16652</v>
      </c>
      <c r="N1461">
        <f t="shared" si="136"/>
        <v>22</v>
      </c>
      <c r="O1461">
        <f t="shared" si="137"/>
        <v>1.8</v>
      </c>
    </row>
    <row r="1462" spans="1:15">
      <c r="A1462" s="10" t="s">
        <v>68</v>
      </c>
      <c r="B1462" s="10">
        <v>1300</v>
      </c>
      <c r="C1462" s="60">
        <v>5.3696806E-2</v>
      </c>
      <c r="D1462" s="11">
        <v>0.66200000000000003</v>
      </c>
      <c r="E1462" s="11">
        <v>48.29</v>
      </c>
      <c r="F1462" s="11">
        <v>2.1</v>
      </c>
      <c r="G1462" s="11">
        <v>0.51600000000000001</v>
      </c>
      <c r="H1462" s="10">
        <v>1</v>
      </c>
      <c r="I1462" s="11">
        <f t="shared" si="132"/>
        <v>2.1</v>
      </c>
      <c r="J1462" s="11">
        <f t="shared" si="133"/>
        <v>0.51600000000000001</v>
      </c>
      <c r="K1462" s="11">
        <v>45.9</v>
      </c>
      <c r="L1462" s="10">
        <f t="shared" si="134"/>
        <v>0.14304820168932333</v>
      </c>
      <c r="M1462">
        <f t="shared" si="135"/>
        <v>176</v>
      </c>
      <c r="N1462">
        <f t="shared" si="136"/>
        <v>1</v>
      </c>
      <c r="O1462">
        <f t="shared" si="137"/>
        <v>0.2</v>
      </c>
    </row>
    <row r="1463" spans="1:15">
      <c r="A1463" s="10" t="s">
        <v>68</v>
      </c>
      <c r="B1463" s="10">
        <v>1860</v>
      </c>
      <c r="C1463" s="60">
        <v>1.2274494E-2</v>
      </c>
      <c r="D1463" s="11">
        <v>0.183</v>
      </c>
      <c r="E1463" s="11">
        <v>48.29</v>
      </c>
      <c r="F1463" s="11">
        <v>1.58</v>
      </c>
      <c r="G1463" s="11">
        <v>0.1</v>
      </c>
      <c r="H1463" s="10">
        <v>1</v>
      </c>
      <c r="I1463" s="11">
        <f t="shared" si="132"/>
        <v>1.58</v>
      </c>
      <c r="J1463" s="11">
        <f t="shared" si="133"/>
        <v>0.1</v>
      </c>
      <c r="K1463" s="11">
        <v>2.9</v>
      </c>
      <c r="L1463" s="10">
        <f t="shared" si="134"/>
        <v>9.0392135577149983E-3</v>
      </c>
      <c r="M1463">
        <f t="shared" si="135"/>
        <v>11</v>
      </c>
      <c r="N1463">
        <f t="shared" si="136"/>
        <v>0</v>
      </c>
      <c r="O1463">
        <f t="shared" si="137"/>
        <v>0</v>
      </c>
    </row>
    <row r="1464" spans="1:15">
      <c r="A1464" s="10" t="s">
        <v>68</v>
      </c>
      <c r="B1464" s="10">
        <v>3200</v>
      </c>
      <c r="C1464" s="60">
        <v>49.089638522000001</v>
      </c>
      <c r="D1464" s="11">
        <v>0.4</v>
      </c>
      <c r="E1464" s="11">
        <v>48.29</v>
      </c>
      <c r="F1464" s="11">
        <v>1.2</v>
      </c>
      <c r="G1464" s="11">
        <v>6.4000000000000001E-2</v>
      </c>
      <c r="H1464" s="10">
        <v>1</v>
      </c>
      <c r="I1464" s="11">
        <f t="shared" si="132"/>
        <v>1.2</v>
      </c>
      <c r="J1464" s="11">
        <f t="shared" si="133"/>
        <v>6.4000000000000001E-2</v>
      </c>
      <c r="K1464" s="11">
        <v>77534.899999999994</v>
      </c>
      <c r="L1464" s="10">
        <f t="shared" si="134"/>
        <v>79.017954807579343</v>
      </c>
      <c r="M1464">
        <f t="shared" si="135"/>
        <v>97467</v>
      </c>
      <c r="N1464">
        <f t="shared" si="136"/>
        <v>258</v>
      </c>
      <c r="O1464">
        <f t="shared" si="137"/>
        <v>13.8</v>
      </c>
    </row>
    <row r="1465" spans="1:15">
      <c r="A1465" s="10" t="s">
        <v>68</v>
      </c>
      <c r="B1465" s="10">
        <v>4340</v>
      </c>
      <c r="C1465" s="60">
        <v>0.10289032200000001</v>
      </c>
      <c r="D1465" s="11">
        <v>0.41299999999999998</v>
      </c>
      <c r="E1465" s="11">
        <v>48.29</v>
      </c>
      <c r="F1465" s="11">
        <v>0.7</v>
      </c>
      <c r="G1465" s="11">
        <v>0.09</v>
      </c>
      <c r="H1465" s="10">
        <v>1</v>
      </c>
      <c r="I1465" s="11">
        <f t="shared" si="132"/>
        <v>0.7</v>
      </c>
      <c r="J1465" s="11">
        <f t="shared" si="133"/>
        <v>0.09</v>
      </c>
      <c r="K1465" s="11">
        <v>167.8</v>
      </c>
      <c r="L1465" s="10">
        <f t="shared" si="134"/>
        <v>0.17100174309949498</v>
      </c>
      <c r="M1465">
        <f t="shared" si="135"/>
        <v>211</v>
      </c>
      <c r="N1465">
        <f t="shared" si="136"/>
        <v>0</v>
      </c>
      <c r="O1465">
        <f t="shared" si="137"/>
        <v>0</v>
      </c>
    </row>
    <row r="1466" spans="1:15">
      <c r="A1466" s="10" t="s">
        <v>68</v>
      </c>
      <c r="B1466" s="10">
        <v>2210</v>
      </c>
      <c r="C1466" s="60">
        <v>6.3397922749999998</v>
      </c>
      <c r="D1466" s="11">
        <v>0.26800000000000002</v>
      </c>
      <c r="E1466" s="11">
        <v>48.29</v>
      </c>
      <c r="F1466" s="11">
        <v>1.92</v>
      </c>
      <c r="G1466" s="11">
        <v>0.50600000000000001</v>
      </c>
      <c r="H1466" s="10">
        <v>1</v>
      </c>
      <c r="I1466" s="11">
        <f t="shared" si="132"/>
        <v>1.92</v>
      </c>
      <c r="J1466" s="11">
        <f t="shared" si="133"/>
        <v>0.50600000000000001</v>
      </c>
      <c r="K1466" s="11">
        <v>2194</v>
      </c>
      <c r="L1466" s="10">
        <f t="shared" si="134"/>
        <v>6.837318040101084</v>
      </c>
      <c r="M1466">
        <f t="shared" si="135"/>
        <v>8434</v>
      </c>
      <c r="N1466">
        <f t="shared" si="136"/>
        <v>36</v>
      </c>
      <c r="O1466">
        <f t="shared" si="137"/>
        <v>9.4</v>
      </c>
    </row>
    <row r="1467" spans="1:15">
      <c r="A1467" s="10" t="s">
        <v>68</v>
      </c>
      <c r="B1467" s="10">
        <v>3200</v>
      </c>
      <c r="C1467" s="60">
        <v>0.36235172100000002</v>
      </c>
      <c r="D1467" s="11">
        <v>0.4</v>
      </c>
      <c r="E1467" s="11">
        <v>48.29</v>
      </c>
      <c r="F1467" s="11">
        <v>1.2</v>
      </c>
      <c r="G1467" s="11">
        <v>6.4000000000000001E-2</v>
      </c>
      <c r="H1467" s="10">
        <v>1</v>
      </c>
      <c r="I1467" s="11">
        <f t="shared" si="132"/>
        <v>1.2</v>
      </c>
      <c r="J1467" s="11">
        <f t="shared" si="133"/>
        <v>6.4000000000000001E-2</v>
      </c>
      <c r="K1467" s="11">
        <v>187.2</v>
      </c>
      <c r="L1467" s="10">
        <f t="shared" si="134"/>
        <v>0.58326548690300017</v>
      </c>
      <c r="M1467">
        <f t="shared" si="135"/>
        <v>719</v>
      </c>
      <c r="N1467">
        <f t="shared" si="136"/>
        <v>2</v>
      </c>
      <c r="O1467">
        <f t="shared" si="137"/>
        <v>0.1</v>
      </c>
    </row>
    <row r="1468" spans="1:15">
      <c r="A1468" s="10" t="s">
        <v>68</v>
      </c>
      <c r="B1468" s="10">
        <v>3200</v>
      </c>
      <c r="C1468" s="60">
        <v>13.864802289</v>
      </c>
      <c r="D1468" s="11">
        <v>0.4</v>
      </c>
      <c r="E1468" s="11">
        <v>48.29</v>
      </c>
      <c r="F1468" s="11">
        <v>1.2</v>
      </c>
      <c r="G1468" s="11">
        <v>6.4000000000000001E-2</v>
      </c>
      <c r="H1468" s="10">
        <v>1</v>
      </c>
      <c r="I1468" s="11">
        <f t="shared" si="132"/>
        <v>1.2</v>
      </c>
      <c r="J1468" s="11">
        <f t="shared" si="133"/>
        <v>6.4000000000000001E-2</v>
      </c>
      <c r="K1468" s="11">
        <v>7161.5</v>
      </c>
      <c r="L1468" s="10">
        <f t="shared" si="134"/>
        <v>22.317710084527004</v>
      </c>
      <c r="M1468">
        <f t="shared" si="135"/>
        <v>27528</v>
      </c>
      <c r="N1468">
        <f t="shared" si="136"/>
        <v>73</v>
      </c>
      <c r="O1468">
        <f t="shared" si="137"/>
        <v>3.9</v>
      </c>
    </row>
    <row r="1469" spans="1:15">
      <c r="A1469" s="10" t="s">
        <v>68</v>
      </c>
      <c r="B1469" s="10">
        <v>4340</v>
      </c>
      <c r="C1469" s="60">
        <v>3.2259171900000001</v>
      </c>
      <c r="D1469" s="11">
        <v>0.41299999999999998</v>
      </c>
      <c r="E1469" s="11">
        <v>48.29</v>
      </c>
      <c r="F1469" s="11">
        <v>0.7</v>
      </c>
      <c r="G1469" s="11">
        <v>0.09</v>
      </c>
      <c r="H1469" s="10">
        <v>1</v>
      </c>
      <c r="I1469" s="11">
        <f t="shared" si="132"/>
        <v>0.7</v>
      </c>
      <c r="J1469" s="11">
        <f t="shared" si="133"/>
        <v>0.09</v>
      </c>
      <c r="K1469" s="11">
        <v>1720.4</v>
      </c>
      <c r="L1469" s="10">
        <f t="shared" si="134"/>
        <v>5.3614125397005239</v>
      </c>
      <c r="M1469">
        <f t="shared" si="135"/>
        <v>6613</v>
      </c>
      <c r="N1469">
        <f t="shared" si="136"/>
        <v>10</v>
      </c>
      <c r="O1469">
        <f t="shared" si="137"/>
        <v>1.3</v>
      </c>
    </row>
    <row r="1470" spans="1:15">
      <c r="A1470" s="10" t="s">
        <v>68</v>
      </c>
      <c r="B1470" s="10">
        <v>2210</v>
      </c>
      <c r="C1470" s="60">
        <v>166.93905017700001</v>
      </c>
      <c r="D1470" s="11">
        <v>0.26800000000000002</v>
      </c>
      <c r="E1470" s="11">
        <v>48.29</v>
      </c>
      <c r="F1470" s="11">
        <v>1.92</v>
      </c>
      <c r="G1470" s="11">
        <v>0.50600000000000001</v>
      </c>
      <c r="H1470" s="10">
        <v>1</v>
      </c>
      <c r="I1470" s="11">
        <f t="shared" si="132"/>
        <v>1.92</v>
      </c>
      <c r="J1470" s="11">
        <f t="shared" si="133"/>
        <v>0.50600000000000001</v>
      </c>
      <c r="K1470" s="11">
        <v>57772.1</v>
      </c>
      <c r="L1470" s="10">
        <f t="shared" si="134"/>
        <v>180.03987037139038</v>
      </c>
      <c r="M1470">
        <f t="shared" si="135"/>
        <v>222076</v>
      </c>
      <c r="N1470">
        <f t="shared" si="136"/>
        <v>940</v>
      </c>
      <c r="O1470">
        <f t="shared" si="137"/>
        <v>247.8</v>
      </c>
    </row>
    <row r="1471" spans="1:15">
      <c r="A1471" s="10" t="s">
        <v>68</v>
      </c>
      <c r="B1471" s="10">
        <v>6430</v>
      </c>
      <c r="C1471" s="60">
        <v>4.9039587000000003E-2</v>
      </c>
      <c r="D1471" s="11">
        <v>0.30299999999999999</v>
      </c>
      <c r="E1471" s="11">
        <v>48.29</v>
      </c>
      <c r="F1471" s="11">
        <v>0</v>
      </c>
      <c r="G1471" s="11">
        <v>0</v>
      </c>
      <c r="H1471" s="10">
        <v>1</v>
      </c>
      <c r="I1471" s="11">
        <f t="shared" si="132"/>
        <v>0</v>
      </c>
      <c r="J1471" s="11">
        <f t="shared" si="133"/>
        <v>0</v>
      </c>
      <c r="K1471" s="11">
        <v>19.2</v>
      </c>
      <c r="L1471" s="10">
        <f t="shared" si="134"/>
        <v>5.9795071819807498E-2</v>
      </c>
      <c r="M1471">
        <f t="shared" si="135"/>
        <v>74</v>
      </c>
      <c r="N1471">
        <f t="shared" si="136"/>
        <v>0</v>
      </c>
      <c r="O1471">
        <f t="shared" si="137"/>
        <v>0</v>
      </c>
    </row>
    <row r="1472" spans="1:15">
      <c r="A1472" s="10" t="s">
        <v>68</v>
      </c>
      <c r="B1472" s="10">
        <v>5100</v>
      </c>
      <c r="C1472" s="60">
        <v>1.7617684000000002E-2</v>
      </c>
      <c r="D1472" s="11">
        <v>1</v>
      </c>
      <c r="E1472" s="11">
        <v>48.29</v>
      </c>
      <c r="F1472" s="11">
        <v>0.6</v>
      </c>
      <c r="G1472" s="11">
        <v>0.05</v>
      </c>
      <c r="H1472" s="10">
        <v>1</v>
      </c>
      <c r="I1472" s="11">
        <f t="shared" si="132"/>
        <v>0.6</v>
      </c>
      <c r="J1472" s="11">
        <f t="shared" si="133"/>
        <v>0.05</v>
      </c>
      <c r="K1472" s="11">
        <v>22.7</v>
      </c>
      <c r="L1472" s="10">
        <f t="shared" si="134"/>
        <v>7.0896496696666672E-2</v>
      </c>
      <c r="M1472">
        <f t="shared" si="135"/>
        <v>87</v>
      </c>
      <c r="N1472">
        <f t="shared" si="136"/>
        <v>0</v>
      </c>
      <c r="O1472">
        <f t="shared" si="137"/>
        <v>0</v>
      </c>
    </row>
    <row r="1473" spans="1:15">
      <c r="A1473" s="10" t="s">
        <v>68</v>
      </c>
      <c r="B1473" s="10">
        <v>3300</v>
      </c>
      <c r="C1473" s="60">
        <v>9.7042166139999999</v>
      </c>
      <c r="D1473" s="11">
        <v>0.4</v>
      </c>
      <c r="E1473" s="11">
        <v>48.29</v>
      </c>
      <c r="F1473" s="11">
        <v>1.2</v>
      </c>
      <c r="G1473" s="11">
        <v>6.4000000000000001E-2</v>
      </c>
      <c r="H1473" s="10">
        <v>1</v>
      </c>
      <c r="I1473" s="11">
        <f t="shared" si="132"/>
        <v>1.2</v>
      </c>
      <c r="J1473" s="11">
        <f t="shared" si="133"/>
        <v>6.4000000000000001E-2</v>
      </c>
      <c r="K1473" s="11">
        <v>5012.3999999999996</v>
      </c>
      <c r="L1473" s="10">
        <f t="shared" si="134"/>
        <v>15.620554009668668</v>
      </c>
      <c r="M1473">
        <f t="shared" si="135"/>
        <v>19268</v>
      </c>
      <c r="N1473">
        <f t="shared" si="136"/>
        <v>51</v>
      </c>
      <c r="O1473">
        <f t="shared" si="137"/>
        <v>2.7</v>
      </c>
    </row>
    <row r="1474" spans="1:15">
      <c r="A1474" s="10" t="s">
        <v>68</v>
      </c>
      <c r="B1474" s="10">
        <v>4110</v>
      </c>
      <c r="C1474" s="60">
        <v>4.536708108</v>
      </c>
      <c r="D1474" s="11">
        <v>0.41299999999999998</v>
      </c>
      <c r="E1474" s="11">
        <v>48.29</v>
      </c>
      <c r="F1474" s="11">
        <v>0.7</v>
      </c>
      <c r="G1474" s="11">
        <v>0.09</v>
      </c>
      <c r="H1474" s="10">
        <v>1</v>
      </c>
      <c r="I1474" s="11">
        <f t="shared" si="132"/>
        <v>0.7</v>
      </c>
      <c r="J1474" s="11">
        <f t="shared" si="133"/>
        <v>0.09</v>
      </c>
      <c r="K1474" s="11">
        <v>7398.4</v>
      </c>
      <c r="L1474" s="10">
        <f t="shared" si="134"/>
        <v>7.5399219219239297</v>
      </c>
      <c r="M1474">
        <f t="shared" si="135"/>
        <v>9300</v>
      </c>
      <c r="N1474">
        <f t="shared" si="136"/>
        <v>14</v>
      </c>
      <c r="O1474">
        <f t="shared" si="137"/>
        <v>1.8</v>
      </c>
    </row>
    <row r="1475" spans="1:15">
      <c r="A1475" s="10" t="s">
        <v>68</v>
      </c>
      <c r="B1475" s="10">
        <v>6430</v>
      </c>
      <c r="C1475" s="60">
        <v>0.67531666999999995</v>
      </c>
      <c r="D1475" s="11">
        <v>0.30299999999999999</v>
      </c>
      <c r="E1475" s="11">
        <v>48.29</v>
      </c>
      <c r="F1475" s="11">
        <v>0</v>
      </c>
      <c r="G1475" s="11">
        <v>0</v>
      </c>
      <c r="H1475" s="10">
        <v>1</v>
      </c>
      <c r="I1475" s="11">
        <f t="shared" ref="I1475:I1538" si="138">F1475</f>
        <v>0</v>
      </c>
      <c r="J1475" s="11">
        <f t="shared" ref="J1475:J1538" si="139">G1475</f>
        <v>0</v>
      </c>
      <c r="K1475" s="11">
        <v>808</v>
      </c>
      <c r="L1475" s="10">
        <f t="shared" ref="L1475:L1538" si="140">E1475*D1475*C1475/12</f>
        <v>0.82342881035607496</v>
      </c>
      <c r="M1475">
        <f t="shared" ref="M1475:M1538" si="141">ROUND(E1475*D1475*C1475*102.79,0)</f>
        <v>1016</v>
      </c>
      <c r="N1475">
        <f t="shared" ref="N1475:N1538" si="142">ROUND(I1475*M1475*0.002205,0)</f>
        <v>0</v>
      </c>
      <c r="O1475">
        <f t="shared" ref="O1475:O1538" si="143">ROUND(J1475*M1475*0.002205,1)</f>
        <v>0</v>
      </c>
    </row>
    <row r="1476" spans="1:15">
      <c r="A1476" s="10" t="s">
        <v>68</v>
      </c>
      <c r="B1476" s="10">
        <v>3300</v>
      </c>
      <c r="C1476" s="60">
        <v>0.118134818</v>
      </c>
      <c r="D1476" s="11">
        <v>0.4</v>
      </c>
      <c r="E1476" s="11">
        <v>48.29</v>
      </c>
      <c r="F1476" s="11">
        <v>1.2</v>
      </c>
      <c r="G1476" s="11">
        <v>6.4000000000000001E-2</v>
      </c>
      <c r="H1476" s="10">
        <v>1</v>
      </c>
      <c r="I1476" s="11">
        <f t="shared" si="138"/>
        <v>1.2</v>
      </c>
      <c r="J1476" s="11">
        <f t="shared" si="139"/>
        <v>6.4000000000000001E-2</v>
      </c>
      <c r="K1476" s="11">
        <v>61</v>
      </c>
      <c r="L1476" s="10">
        <f t="shared" si="140"/>
        <v>0.19015767870733336</v>
      </c>
      <c r="M1476">
        <f t="shared" si="141"/>
        <v>235</v>
      </c>
      <c r="N1476">
        <f t="shared" si="142"/>
        <v>1</v>
      </c>
      <c r="O1476">
        <f t="shared" si="143"/>
        <v>0</v>
      </c>
    </row>
    <row r="1477" spans="1:15">
      <c r="A1477" s="10" t="s">
        <v>68</v>
      </c>
      <c r="B1477" s="10">
        <v>3100</v>
      </c>
      <c r="C1477" s="60">
        <v>0.78638160000000001</v>
      </c>
      <c r="D1477" s="11">
        <v>0.41099999999999998</v>
      </c>
      <c r="E1477" s="11">
        <v>48.29</v>
      </c>
      <c r="F1477" s="11">
        <v>1.2</v>
      </c>
      <c r="G1477" s="11">
        <v>6.4000000000000001E-2</v>
      </c>
      <c r="H1477" s="10">
        <v>1</v>
      </c>
      <c r="I1477" s="11">
        <f t="shared" si="138"/>
        <v>1.2</v>
      </c>
      <c r="J1477" s="11">
        <f t="shared" si="139"/>
        <v>6.4000000000000001E-2</v>
      </c>
      <c r="K1477" s="11">
        <v>417.4</v>
      </c>
      <c r="L1477" s="10">
        <f t="shared" si="140"/>
        <v>1.3006220856419999</v>
      </c>
      <c r="M1477">
        <f t="shared" si="141"/>
        <v>1604</v>
      </c>
      <c r="N1477">
        <f t="shared" si="142"/>
        <v>4</v>
      </c>
      <c r="O1477">
        <f t="shared" si="143"/>
        <v>0.2</v>
      </c>
    </row>
    <row r="1478" spans="1:15">
      <c r="A1478" s="10" t="s">
        <v>68</v>
      </c>
      <c r="B1478" s="10">
        <v>3200</v>
      </c>
      <c r="C1478" s="60">
        <v>0.66300616499999998</v>
      </c>
      <c r="D1478" s="11">
        <v>0.4</v>
      </c>
      <c r="E1478" s="11">
        <v>48.29</v>
      </c>
      <c r="F1478" s="11">
        <v>1.2</v>
      </c>
      <c r="G1478" s="11">
        <v>6.4000000000000001E-2</v>
      </c>
      <c r="H1478" s="10">
        <v>1</v>
      </c>
      <c r="I1478" s="11">
        <f t="shared" si="138"/>
        <v>1.2</v>
      </c>
      <c r="J1478" s="11">
        <f t="shared" si="139"/>
        <v>6.4000000000000001E-2</v>
      </c>
      <c r="K1478" s="11">
        <v>342.4</v>
      </c>
      <c r="L1478" s="10">
        <f t="shared" si="140"/>
        <v>1.067218923595</v>
      </c>
      <c r="M1478">
        <f t="shared" si="141"/>
        <v>1316</v>
      </c>
      <c r="N1478">
        <f t="shared" si="142"/>
        <v>3</v>
      </c>
      <c r="O1478">
        <f t="shared" si="143"/>
        <v>0.2</v>
      </c>
    </row>
    <row r="1479" spans="1:15">
      <c r="A1479" s="10" t="s">
        <v>68</v>
      </c>
      <c r="B1479" s="10">
        <v>3200</v>
      </c>
      <c r="C1479" s="60">
        <v>0.12892471999999999</v>
      </c>
      <c r="D1479" s="11">
        <v>0.4</v>
      </c>
      <c r="E1479" s="11">
        <v>48.29</v>
      </c>
      <c r="F1479" s="11">
        <v>1.2</v>
      </c>
      <c r="G1479" s="11">
        <v>6.4000000000000001E-2</v>
      </c>
      <c r="H1479" s="10">
        <v>1</v>
      </c>
      <c r="I1479" s="11">
        <f t="shared" si="138"/>
        <v>1.2</v>
      </c>
      <c r="J1479" s="11">
        <f t="shared" si="139"/>
        <v>6.4000000000000001E-2</v>
      </c>
      <c r="K1479" s="11">
        <v>66.599999999999994</v>
      </c>
      <c r="L1479" s="10">
        <f t="shared" si="140"/>
        <v>0.20752582429333336</v>
      </c>
      <c r="M1479">
        <f t="shared" si="141"/>
        <v>256</v>
      </c>
      <c r="N1479">
        <f t="shared" si="142"/>
        <v>1</v>
      </c>
      <c r="O1479">
        <f t="shared" si="143"/>
        <v>0</v>
      </c>
    </row>
    <row r="1480" spans="1:15">
      <c r="A1480" s="10" t="s">
        <v>68</v>
      </c>
      <c r="B1480" s="10">
        <v>1860</v>
      </c>
      <c r="C1480" s="60">
        <v>0.101093136</v>
      </c>
      <c r="D1480" s="11">
        <v>0.183</v>
      </c>
      <c r="E1480" s="11">
        <v>48.29</v>
      </c>
      <c r="F1480" s="11">
        <v>1.58</v>
      </c>
      <c r="G1480" s="11">
        <v>0.1</v>
      </c>
      <c r="H1480" s="10">
        <v>1</v>
      </c>
      <c r="I1480" s="11">
        <f t="shared" si="138"/>
        <v>1.58</v>
      </c>
      <c r="J1480" s="11">
        <f t="shared" si="139"/>
        <v>0.1</v>
      </c>
      <c r="K1480" s="11">
        <v>23.9</v>
      </c>
      <c r="L1480" s="10">
        <f t="shared" si="140"/>
        <v>7.4447259945959993E-2</v>
      </c>
      <c r="M1480">
        <f t="shared" si="141"/>
        <v>92</v>
      </c>
      <c r="N1480">
        <f t="shared" si="142"/>
        <v>0</v>
      </c>
      <c r="O1480">
        <f t="shared" si="143"/>
        <v>0</v>
      </c>
    </row>
    <row r="1481" spans="1:15">
      <c r="A1481" s="10" t="s">
        <v>68</v>
      </c>
      <c r="B1481" s="10">
        <v>5300</v>
      </c>
      <c r="C1481" s="60">
        <v>1.0454383739999999</v>
      </c>
      <c r="D1481" s="11">
        <v>0.5</v>
      </c>
      <c r="E1481" s="11">
        <v>48.29</v>
      </c>
      <c r="F1481" s="11">
        <v>0.6</v>
      </c>
      <c r="G1481" s="11">
        <v>0.13500000000000001</v>
      </c>
      <c r="H1481" s="10">
        <v>1</v>
      </c>
      <c r="I1481" s="11">
        <f t="shared" si="138"/>
        <v>0.6</v>
      </c>
      <c r="J1481" s="11">
        <f t="shared" si="139"/>
        <v>0.13500000000000001</v>
      </c>
      <c r="K1481" s="11">
        <v>675</v>
      </c>
      <c r="L1481" s="10">
        <f t="shared" si="140"/>
        <v>2.1035091283524996</v>
      </c>
      <c r="M1481">
        <f t="shared" si="141"/>
        <v>2595</v>
      </c>
      <c r="N1481">
        <f t="shared" si="142"/>
        <v>3</v>
      </c>
      <c r="O1481">
        <f t="shared" si="143"/>
        <v>0.8</v>
      </c>
    </row>
    <row r="1482" spans="1:15">
      <c r="A1482" s="10" t="s">
        <v>68</v>
      </c>
      <c r="B1482" s="10">
        <v>1300</v>
      </c>
      <c r="C1482" s="60">
        <v>2.4140789999999999E-2</v>
      </c>
      <c r="D1482" s="11">
        <v>0.66200000000000003</v>
      </c>
      <c r="E1482" s="11">
        <v>48.29</v>
      </c>
      <c r="F1482" s="11">
        <v>2.1</v>
      </c>
      <c r="G1482" s="11">
        <v>0.51600000000000001</v>
      </c>
      <c r="H1482" s="10">
        <v>1</v>
      </c>
      <c r="I1482" s="11">
        <f t="shared" si="138"/>
        <v>2.1</v>
      </c>
      <c r="J1482" s="11">
        <f t="shared" si="139"/>
        <v>0.51600000000000001</v>
      </c>
      <c r="K1482" s="11">
        <v>20.6</v>
      </c>
      <c r="L1482" s="10">
        <f t="shared" si="140"/>
        <v>6.4311024325350005E-2</v>
      </c>
      <c r="M1482">
        <f t="shared" si="141"/>
        <v>79</v>
      </c>
      <c r="N1482">
        <f t="shared" si="142"/>
        <v>0</v>
      </c>
      <c r="O1482">
        <f t="shared" si="143"/>
        <v>0.1</v>
      </c>
    </row>
    <row r="1483" spans="1:15">
      <c r="A1483" s="10" t="s">
        <v>68</v>
      </c>
      <c r="B1483" s="10">
        <v>6460</v>
      </c>
      <c r="C1483" s="60">
        <v>2.759918796</v>
      </c>
      <c r="D1483" s="11">
        <v>0.30299999999999999</v>
      </c>
      <c r="E1483" s="11">
        <v>48.29</v>
      </c>
      <c r="F1483" s="11">
        <v>0</v>
      </c>
      <c r="G1483" s="11">
        <v>0</v>
      </c>
      <c r="H1483" s="10">
        <v>1</v>
      </c>
      <c r="I1483" s="11">
        <f t="shared" si="138"/>
        <v>0</v>
      </c>
      <c r="J1483" s="11">
        <f t="shared" si="139"/>
        <v>0</v>
      </c>
      <c r="K1483" s="11">
        <v>1079.9000000000001</v>
      </c>
      <c r="L1483" s="10">
        <f t="shared" si="140"/>
        <v>3.3652310861357098</v>
      </c>
      <c r="M1483">
        <f t="shared" si="141"/>
        <v>4151</v>
      </c>
      <c r="N1483">
        <f t="shared" si="142"/>
        <v>0</v>
      </c>
      <c r="O1483">
        <f t="shared" si="143"/>
        <v>0</v>
      </c>
    </row>
    <row r="1484" spans="1:15">
      <c r="A1484" s="10" t="s">
        <v>68</v>
      </c>
      <c r="B1484" s="10">
        <v>1820</v>
      </c>
      <c r="C1484" s="60">
        <v>0.104172509</v>
      </c>
      <c r="D1484" s="11">
        <v>0.222</v>
      </c>
      <c r="E1484" s="11">
        <v>48.29</v>
      </c>
      <c r="F1484" s="11">
        <v>1.78</v>
      </c>
      <c r="G1484" s="11">
        <v>0.38</v>
      </c>
      <c r="H1484" s="10">
        <v>1</v>
      </c>
      <c r="I1484" s="11">
        <f t="shared" si="138"/>
        <v>1.78</v>
      </c>
      <c r="J1484" s="11">
        <f t="shared" si="139"/>
        <v>0.38</v>
      </c>
      <c r="K1484" s="11">
        <v>29.9</v>
      </c>
      <c r="L1484" s="10">
        <f t="shared" si="140"/>
        <v>9.3064073502785005E-2</v>
      </c>
      <c r="M1484">
        <f t="shared" si="141"/>
        <v>115</v>
      </c>
      <c r="N1484">
        <f t="shared" si="142"/>
        <v>0</v>
      </c>
      <c r="O1484">
        <f t="shared" si="143"/>
        <v>0.1</v>
      </c>
    </row>
    <row r="1485" spans="1:15">
      <c r="A1485" s="10" t="s">
        <v>68</v>
      </c>
      <c r="B1485" s="10">
        <v>3300</v>
      </c>
      <c r="C1485" s="60">
        <v>2.0093519409999998</v>
      </c>
      <c r="D1485" s="11">
        <v>0.4</v>
      </c>
      <c r="E1485" s="11">
        <v>48.29</v>
      </c>
      <c r="F1485" s="11">
        <v>1.2</v>
      </c>
      <c r="G1485" s="11">
        <v>6.4000000000000001E-2</v>
      </c>
      <c r="H1485" s="10">
        <v>1</v>
      </c>
      <c r="I1485" s="11">
        <f t="shared" si="138"/>
        <v>1.2</v>
      </c>
      <c r="J1485" s="11">
        <f t="shared" si="139"/>
        <v>6.4000000000000001E-2</v>
      </c>
      <c r="K1485" s="11">
        <v>3173.7</v>
      </c>
      <c r="L1485" s="10">
        <f t="shared" si="140"/>
        <v>3.2343868410296666</v>
      </c>
      <c r="M1485">
        <f t="shared" si="141"/>
        <v>3990</v>
      </c>
      <c r="N1485">
        <f t="shared" si="142"/>
        <v>11</v>
      </c>
      <c r="O1485">
        <f t="shared" si="143"/>
        <v>0.6</v>
      </c>
    </row>
    <row r="1486" spans="1:15">
      <c r="A1486" s="10" t="s">
        <v>68</v>
      </c>
      <c r="B1486" s="10">
        <v>6430</v>
      </c>
      <c r="C1486" s="60">
        <v>1.4251330179999999</v>
      </c>
      <c r="D1486" s="11">
        <v>0.30299999999999999</v>
      </c>
      <c r="E1486" s="11">
        <v>48.29</v>
      </c>
      <c r="F1486" s="11">
        <v>0</v>
      </c>
      <c r="G1486" s="11">
        <v>0</v>
      </c>
      <c r="H1486" s="10">
        <v>1</v>
      </c>
      <c r="I1486" s="11">
        <f t="shared" si="138"/>
        <v>0</v>
      </c>
      <c r="J1486" s="11">
        <f t="shared" si="139"/>
        <v>0</v>
      </c>
      <c r="K1486" s="11">
        <v>1705.1</v>
      </c>
      <c r="L1486" s="10">
        <f t="shared" si="140"/>
        <v>1.7376967543403048</v>
      </c>
      <c r="M1486">
        <f t="shared" si="141"/>
        <v>2143</v>
      </c>
      <c r="N1486">
        <f t="shared" si="142"/>
        <v>0</v>
      </c>
      <c r="O1486">
        <f t="shared" si="143"/>
        <v>0</v>
      </c>
    </row>
    <row r="1487" spans="1:15">
      <c r="A1487" s="10" t="s">
        <v>68</v>
      </c>
      <c r="B1487" s="10">
        <v>3200</v>
      </c>
      <c r="C1487" s="60">
        <v>0.99626851000000005</v>
      </c>
      <c r="D1487" s="11">
        <v>0.4</v>
      </c>
      <c r="E1487" s="11">
        <v>48.29</v>
      </c>
      <c r="F1487" s="11">
        <v>1.2</v>
      </c>
      <c r="G1487" s="11">
        <v>6.4000000000000001E-2</v>
      </c>
      <c r="H1487" s="10">
        <v>1</v>
      </c>
      <c r="I1487" s="11">
        <f t="shared" si="138"/>
        <v>1.2</v>
      </c>
      <c r="J1487" s="11">
        <f t="shared" si="139"/>
        <v>6.4000000000000001E-2</v>
      </c>
      <c r="K1487" s="11">
        <v>514.6</v>
      </c>
      <c r="L1487" s="10">
        <f t="shared" si="140"/>
        <v>1.6036602115966669</v>
      </c>
      <c r="M1487">
        <f t="shared" si="141"/>
        <v>1978</v>
      </c>
      <c r="N1487">
        <f t="shared" si="142"/>
        <v>5</v>
      </c>
      <c r="O1487">
        <f t="shared" si="143"/>
        <v>0.3</v>
      </c>
    </row>
    <row r="1488" spans="1:15">
      <c r="A1488" s="10" t="s">
        <v>68</v>
      </c>
      <c r="B1488" s="10">
        <v>6430</v>
      </c>
      <c r="C1488" s="60">
        <v>5.7075779999999996E-3</v>
      </c>
      <c r="D1488" s="11">
        <v>0.30299999999999999</v>
      </c>
      <c r="E1488" s="11">
        <v>48.29</v>
      </c>
      <c r="F1488" s="11">
        <v>0</v>
      </c>
      <c r="G1488" s="11">
        <v>0</v>
      </c>
      <c r="H1488" s="10">
        <v>1</v>
      </c>
      <c r="I1488" s="11">
        <f t="shared" si="138"/>
        <v>0</v>
      </c>
      <c r="J1488" s="11">
        <f t="shared" si="139"/>
        <v>0</v>
      </c>
      <c r="K1488" s="11">
        <v>2.2000000000000002</v>
      </c>
      <c r="L1488" s="10">
        <f t="shared" si="140"/>
        <v>6.9593782759049989E-3</v>
      </c>
      <c r="M1488">
        <f t="shared" si="141"/>
        <v>9</v>
      </c>
      <c r="N1488">
        <f t="shared" si="142"/>
        <v>0</v>
      </c>
      <c r="O1488">
        <f t="shared" si="143"/>
        <v>0</v>
      </c>
    </row>
    <row r="1489" spans="1:15">
      <c r="A1489" s="10" t="s">
        <v>68</v>
      </c>
      <c r="B1489" s="10">
        <v>6430</v>
      </c>
      <c r="C1489" s="60">
        <v>1.3952265E-2</v>
      </c>
      <c r="D1489" s="11">
        <v>0.30299999999999999</v>
      </c>
      <c r="E1489" s="11">
        <v>48.29</v>
      </c>
      <c r="F1489" s="11">
        <v>0</v>
      </c>
      <c r="G1489" s="11">
        <v>0</v>
      </c>
      <c r="H1489" s="10">
        <v>1</v>
      </c>
      <c r="I1489" s="11">
        <f t="shared" si="138"/>
        <v>0</v>
      </c>
      <c r="J1489" s="11">
        <f t="shared" si="139"/>
        <v>0</v>
      </c>
      <c r="K1489" s="11">
        <v>5.5</v>
      </c>
      <c r="L1489" s="10">
        <f t="shared" si="140"/>
        <v>1.7012310640462498E-2</v>
      </c>
      <c r="M1489">
        <f t="shared" si="141"/>
        <v>21</v>
      </c>
      <c r="N1489">
        <f t="shared" si="142"/>
        <v>0</v>
      </c>
      <c r="O1489">
        <f t="shared" si="143"/>
        <v>0</v>
      </c>
    </row>
    <row r="1490" spans="1:15">
      <c r="A1490" s="10" t="s">
        <v>68</v>
      </c>
      <c r="B1490" s="10">
        <v>6430</v>
      </c>
      <c r="C1490" s="60">
        <v>22.666623626</v>
      </c>
      <c r="D1490" s="11">
        <v>0.30299999999999999</v>
      </c>
      <c r="E1490" s="11">
        <v>48.29</v>
      </c>
      <c r="F1490" s="11">
        <v>0</v>
      </c>
      <c r="G1490" s="11">
        <v>0</v>
      </c>
      <c r="H1490" s="10">
        <v>1</v>
      </c>
      <c r="I1490" s="11">
        <f t="shared" si="138"/>
        <v>0</v>
      </c>
      <c r="J1490" s="11">
        <f t="shared" si="139"/>
        <v>0</v>
      </c>
      <c r="K1490" s="11">
        <v>8868.6</v>
      </c>
      <c r="L1490" s="10">
        <f t="shared" si="140"/>
        <v>27.637924186213382</v>
      </c>
      <c r="M1490">
        <f t="shared" si="141"/>
        <v>34091</v>
      </c>
      <c r="N1490">
        <f t="shared" si="142"/>
        <v>0</v>
      </c>
      <c r="O1490">
        <f t="shared" si="143"/>
        <v>0</v>
      </c>
    </row>
    <row r="1491" spans="1:15">
      <c r="A1491" s="10" t="s">
        <v>68</v>
      </c>
      <c r="B1491" s="10">
        <v>6460</v>
      </c>
      <c r="C1491" s="60">
        <v>5.0544511E-2</v>
      </c>
      <c r="D1491" s="11">
        <v>0.30299999999999999</v>
      </c>
      <c r="E1491" s="11">
        <v>48.29</v>
      </c>
      <c r="F1491" s="11">
        <v>0</v>
      </c>
      <c r="G1491" s="11">
        <v>0</v>
      </c>
      <c r="H1491" s="10">
        <v>1</v>
      </c>
      <c r="I1491" s="11">
        <f t="shared" si="138"/>
        <v>0</v>
      </c>
      <c r="J1491" s="11">
        <f t="shared" si="139"/>
        <v>0</v>
      </c>
      <c r="K1491" s="11">
        <v>19.8</v>
      </c>
      <c r="L1491" s="10">
        <f t="shared" si="140"/>
        <v>6.1630059513797499E-2</v>
      </c>
      <c r="M1491">
        <f t="shared" si="141"/>
        <v>76</v>
      </c>
      <c r="N1491">
        <f t="shared" si="142"/>
        <v>0</v>
      </c>
      <c r="O1491">
        <f t="shared" si="143"/>
        <v>0</v>
      </c>
    </row>
    <row r="1492" spans="1:15">
      <c r="A1492" s="10" t="s">
        <v>68</v>
      </c>
      <c r="B1492" s="10">
        <v>3200</v>
      </c>
      <c r="C1492" s="60">
        <v>47.665214867000003</v>
      </c>
      <c r="D1492" s="11">
        <v>0.4</v>
      </c>
      <c r="E1492" s="11">
        <v>48.29</v>
      </c>
      <c r="F1492" s="11">
        <v>1.2</v>
      </c>
      <c r="G1492" s="11">
        <v>6.4000000000000001E-2</v>
      </c>
      <c r="H1492" s="10">
        <v>1</v>
      </c>
      <c r="I1492" s="11">
        <f t="shared" si="138"/>
        <v>1.2</v>
      </c>
      <c r="J1492" s="11">
        <f t="shared" si="139"/>
        <v>6.4000000000000001E-2</v>
      </c>
      <c r="K1492" s="11">
        <v>24620</v>
      </c>
      <c r="L1492" s="10">
        <f t="shared" si="140"/>
        <v>76.725107530914343</v>
      </c>
      <c r="M1492">
        <f t="shared" si="141"/>
        <v>94639</v>
      </c>
      <c r="N1492">
        <f t="shared" si="142"/>
        <v>250</v>
      </c>
      <c r="O1492">
        <f t="shared" si="143"/>
        <v>13.4</v>
      </c>
    </row>
    <row r="1493" spans="1:15">
      <c r="A1493" s="10" t="s">
        <v>68</v>
      </c>
      <c r="B1493" s="10">
        <v>6430</v>
      </c>
      <c r="C1493" s="60">
        <v>1.8408369000000001E-2</v>
      </c>
      <c r="D1493" s="11">
        <v>0.30299999999999999</v>
      </c>
      <c r="E1493" s="11">
        <v>48.29</v>
      </c>
      <c r="F1493" s="11">
        <v>0</v>
      </c>
      <c r="G1493" s="11">
        <v>0</v>
      </c>
      <c r="H1493" s="10">
        <v>1</v>
      </c>
      <c r="I1493" s="11">
        <f t="shared" si="138"/>
        <v>0</v>
      </c>
      <c r="J1493" s="11">
        <f t="shared" si="139"/>
        <v>0</v>
      </c>
      <c r="K1493" s="11">
        <v>7.2</v>
      </c>
      <c r="L1493" s="10">
        <f t="shared" si="140"/>
        <v>2.2445738510002502E-2</v>
      </c>
      <c r="M1493">
        <f t="shared" si="141"/>
        <v>28</v>
      </c>
      <c r="N1493">
        <f t="shared" si="142"/>
        <v>0</v>
      </c>
      <c r="O1493">
        <f t="shared" si="143"/>
        <v>0</v>
      </c>
    </row>
    <row r="1494" spans="1:15">
      <c r="A1494" s="10" t="s">
        <v>68</v>
      </c>
      <c r="B1494" s="10">
        <v>5300</v>
      </c>
      <c r="C1494" s="60">
        <v>0.50042810599999998</v>
      </c>
      <c r="D1494" s="11">
        <v>0.5</v>
      </c>
      <c r="E1494" s="11">
        <v>48.29</v>
      </c>
      <c r="F1494" s="11">
        <v>0.6</v>
      </c>
      <c r="G1494" s="11">
        <v>0.13500000000000001</v>
      </c>
      <c r="H1494" s="10">
        <v>1</v>
      </c>
      <c r="I1494" s="11">
        <f t="shared" si="138"/>
        <v>0.6</v>
      </c>
      <c r="J1494" s="11">
        <f t="shared" si="139"/>
        <v>0.13500000000000001</v>
      </c>
      <c r="K1494" s="11">
        <v>323.10000000000002</v>
      </c>
      <c r="L1494" s="10">
        <f t="shared" si="140"/>
        <v>1.0069030516141666</v>
      </c>
      <c r="M1494">
        <f t="shared" si="141"/>
        <v>1242</v>
      </c>
      <c r="N1494">
        <f t="shared" si="142"/>
        <v>2</v>
      </c>
      <c r="O1494">
        <f t="shared" si="143"/>
        <v>0.4</v>
      </c>
    </row>
    <row r="1495" spans="1:15">
      <c r="A1495" s="10" t="s">
        <v>68</v>
      </c>
      <c r="B1495" s="10">
        <v>1300</v>
      </c>
      <c r="C1495" s="60">
        <v>5.9196364000000001E-2</v>
      </c>
      <c r="D1495" s="11">
        <v>0.66200000000000003</v>
      </c>
      <c r="E1495" s="11">
        <v>48.29</v>
      </c>
      <c r="F1495" s="11">
        <v>2.1</v>
      </c>
      <c r="G1495" s="11">
        <v>0.51600000000000001</v>
      </c>
      <c r="H1495" s="10">
        <v>1</v>
      </c>
      <c r="I1495" s="11">
        <f t="shared" si="138"/>
        <v>2.1</v>
      </c>
      <c r="J1495" s="11">
        <f t="shared" si="139"/>
        <v>0.51600000000000001</v>
      </c>
      <c r="K1495" s="11">
        <v>50.6</v>
      </c>
      <c r="L1495" s="10">
        <f t="shared" si="140"/>
        <v>0.15769901503539333</v>
      </c>
      <c r="M1495">
        <f t="shared" si="141"/>
        <v>195</v>
      </c>
      <c r="N1495">
        <f t="shared" si="142"/>
        <v>1</v>
      </c>
      <c r="O1495">
        <f t="shared" si="143"/>
        <v>0.2</v>
      </c>
    </row>
    <row r="1496" spans="1:15">
      <c r="A1496" s="10" t="s">
        <v>68</v>
      </c>
      <c r="B1496" s="10">
        <v>4110</v>
      </c>
      <c r="C1496" s="60">
        <v>1.870222021</v>
      </c>
      <c r="D1496" s="11">
        <v>0.41299999999999998</v>
      </c>
      <c r="E1496" s="11">
        <v>48.29</v>
      </c>
      <c r="F1496" s="11">
        <v>0.7</v>
      </c>
      <c r="G1496" s="11">
        <v>0.09</v>
      </c>
      <c r="H1496" s="10">
        <v>1</v>
      </c>
      <c r="I1496" s="11">
        <f t="shared" si="138"/>
        <v>0.7</v>
      </c>
      <c r="J1496" s="11">
        <f t="shared" si="139"/>
        <v>0.09</v>
      </c>
      <c r="K1496" s="11">
        <v>3049.9</v>
      </c>
      <c r="L1496" s="10">
        <f t="shared" si="140"/>
        <v>3.1082731529799301</v>
      </c>
      <c r="M1496">
        <f t="shared" si="141"/>
        <v>3834</v>
      </c>
      <c r="N1496">
        <f t="shared" si="142"/>
        <v>6</v>
      </c>
      <c r="O1496">
        <f t="shared" si="143"/>
        <v>0.8</v>
      </c>
    </row>
    <row r="1497" spans="1:15">
      <c r="A1497" s="10" t="s">
        <v>68</v>
      </c>
      <c r="B1497" s="10">
        <v>5300</v>
      </c>
      <c r="C1497" s="60">
        <v>1.047206087</v>
      </c>
      <c r="D1497" s="11">
        <v>0.5</v>
      </c>
      <c r="E1497" s="11">
        <v>48.29</v>
      </c>
      <c r="F1497" s="11">
        <v>0.6</v>
      </c>
      <c r="G1497" s="11">
        <v>0.13500000000000001</v>
      </c>
      <c r="H1497" s="10">
        <v>1</v>
      </c>
      <c r="I1497" s="11">
        <f t="shared" si="138"/>
        <v>0.6</v>
      </c>
      <c r="J1497" s="11">
        <f t="shared" si="139"/>
        <v>0.13500000000000001</v>
      </c>
      <c r="K1497" s="11">
        <v>676.1</v>
      </c>
      <c r="L1497" s="10">
        <f t="shared" si="140"/>
        <v>2.1070659142179164</v>
      </c>
      <c r="M1497">
        <f t="shared" si="141"/>
        <v>2599</v>
      </c>
      <c r="N1497">
        <f t="shared" si="142"/>
        <v>3</v>
      </c>
      <c r="O1497">
        <f t="shared" si="143"/>
        <v>0.8</v>
      </c>
    </row>
    <row r="1498" spans="1:15">
      <c r="A1498" s="10" t="s">
        <v>68</v>
      </c>
      <c r="B1498" s="10">
        <v>5100</v>
      </c>
      <c r="C1498" s="60">
        <v>0.108123898</v>
      </c>
      <c r="D1498" s="11">
        <v>1</v>
      </c>
      <c r="E1498" s="11">
        <v>48.29</v>
      </c>
      <c r="F1498" s="11">
        <v>0.6</v>
      </c>
      <c r="G1498" s="11">
        <v>0.05</v>
      </c>
      <c r="H1498" s="10">
        <v>1</v>
      </c>
      <c r="I1498" s="11">
        <f t="shared" si="138"/>
        <v>0.6</v>
      </c>
      <c r="J1498" s="11">
        <f t="shared" si="139"/>
        <v>0.05</v>
      </c>
      <c r="K1498" s="11">
        <v>139.6</v>
      </c>
      <c r="L1498" s="10">
        <f t="shared" si="140"/>
        <v>0.43510858620166665</v>
      </c>
      <c r="M1498">
        <f t="shared" si="141"/>
        <v>537</v>
      </c>
      <c r="N1498">
        <f t="shared" si="142"/>
        <v>1</v>
      </c>
      <c r="O1498">
        <f t="shared" si="143"/>
        <v>0.1</v>
      </c>
    </row>
    <row r="1499" spans="1:15">
      <c r="A1499" s="10" t="s">
        <v>68</v>
      </c>
      <c r="B1499" s="10">
        <v>3200</v>
      </c>
      <c r="C1499" s="60">
        <v>8.0341586009999997</v>
      </c>
      <c r="D1499" s="11">
        <v>0.4</v>
      </c>
      <c r="E1499" s="11">
        <v>48.29</v>
      </c>
      <c r="F1499" s="11">
        <v>1.2</v>
      </c>
      <c r="G1499" s="11">
        <v>6.4000000000000001E-2</v>
      </c>
      <c r="H1499" s="10">
        <v>1</v>
      </c>
      <c r="I1499" s="11">
        <f t="shared" si="138"/>
        <v>1.2</v>
      </c>
      <c r="J1499" s="11">
        <f t="shared" si="139"/>
        <v>6.4000000000000001E-2</v>
      </c>
      <c r="K1499" s="11">
        <v>4149.8</v>
      </c>
      <c r="L1499" s="10">
        <f t="shared" si="140"/>
        <v>12.932317294743001</v>
      </c>
      <c r="M1499">
        <f t="shared" si="141"/>
        <v>15952</v>
      </c>
      <c r="N1499">
        <f t="shared" si="142"/>
        <v>42</v>
      </c>
      <c r="O1499">
        <f t="shared" si="143"/>
        <v>2.2999999999999998</v>
      </c>
    </row>
    <row r="1500" spans="1:15">
      <c r="A1500" s="10" t="s">
        <v>68</v>
      </c>
      <c r="B1500" s="10">
        <v>6460</v>
      </c>
      <c r="C1500" s="60">
        <v>4.5627061150000001</v>
      </c>
      <c r="D1500" s="11">
        <v>0.30299999999999999</v>
      </c>
      <c r="E1500" s="11">
        <v>48.29</v>
      </c>
      <c r="F1500" s="11">
        <v>0</v>
      </c>
      <c r="G1500" s="11">
        <v>0</v>
      </c>
      <c r="H1500" s="10">
        <v>1</v>
      </c>
      <c r="I1500" s="11">
        <f t="shared" si="138"/>
        <v>0</v>
      </c>
      <c r="J1500" s="11">
        <f t="shared" si="139"/>
        <v>0</v>
      </c>
      <c r="K1500" s="11">
        <v>1785.2</v>
      </c>
      <c r="L1500" s="10">
        <f t="shared" si="140"/>
        <v>5.5634102269070871</v>
      </c>
      <c r="M1500">
        <f t="shared" si="141"/>
        <v>6862</v>
      </c>
      <c r="N1500">
        <f t="shared" si="142"/>
        <v>0</v>
      </c>
      <c r="O1500">
        <f t="shared" si="143"/>
        <v>0</v>
      </c>
    </row>
    <row r="1501" spans="1:15">
      <c r="A1501" s="10" t="s">
        <v>68</v>
      </c>
      <c r="B1501" s="10">
        <v>6210</v>
      </c>
      <c r="C1501" s="60">
        <v>0.66877011500000005</v>
      </c>
      <c r="D1501" s="11">
        <v>0.30299999999999999</v>
      </c>
      <c r="E1501" s="11">
        <v>48.29</v>
      </c>
      <c r="F1501" s="11">
        <v>0</v>
      </c>
      <c r="G1501" s="11">
        <v>0</v>
      </c>
      <c r="H1501" s="10">
        <v>1</v>
      </c>
      <c r="I1501" s="11">
        <f t="shared" si="138"/>
        <v>0</v>
      </c>
      <c r="J1501" s="11">
        <f t="shared" si="139"/>
        <v>0</v>
      </c>
      <c r="K1501" s="11">
        <v>261.7</v>
      </c>
      <c r="L1501" s="10">
        <f t="shared" si="140"/>
        <v>0.81544644854708759</v>
      </c>
      <c r="M1501">
        <f t="shared" si="141"/>
        <v>1006</v>
      </c>
      <c r="N1501">
        <f t="shared" si="142"/>
        <v>0</v>
      </c>
      <c r="O1501">
        <f t="shared" si="143"/>
        <v>0</v>
      </c>
    </row>
    <row r="1502" spans="1:15">
      <c r="A1502" s="10" t="s">
        <v>68</v>
      </c>
      <c r="B1502" s="10">
        <v>6430</v>
      </c>
      <c r="C1502" s="60">
        <v>0.53073680499999998</v>
      </c>
      <c r="D1502" s="11">
        <v>0.30299999999999999</v>
      </c>
      <c r="E1502" s="11">
        <v>48.29</v>
      </c>
      <c r="F1502" s="11">
        <v>0</v>
      </c>
      <c r="G1502" s="11">
        <v>0</v>
      </c>
      <c r="H1502" s="10">
        <v>1</v>
      </c>
      <c r="I1502" s="11">
        <f t="shared" si="138"/>
        <v>0</v>
      </c>
      <c r="J1502" s="11">
        <f t="shared" si="139"/>
        <v>0</v>
      </c>
      <c r="K1502" s="11">
        <v>207.7</v>
      </c>
      <c r="L1502" s="10">
        <f t="shared" si="140"/>
        <v>0.64713932791461237</v>
      </c>
      <c r="M1502">
        <f t="shared" si="141"/>
        <v>798</v>
      </c>
      <c r="N1502">
        <f t="shared" si="142"/>
        <v>0</v>
      </c>
      <c r="O1502">
        <f t="shared" si="143"/>
        <v>0</v>
      </c>
    </row>
    <row r="1503" spans="1:15">
      <c r="A1503" s="10" t="s">
        <v>68</v>
      </c>
      <c r="B1503" s="10">
        <v>1300</v>
      </c>
      <c r="C1503" s="60">
        <v>0.72875705499999999</v>
      </c>
      <c r="D1503" s="11">
        <v>0.67700000000000005</v>
      </c>
      <c r="E1503" s="11">
        <v>48.29</v>
      </c>
      <c r="F1503" s="11">
        <v>2.1</v>
      </c>
      <c r="G1503" s="11">
        <v>0.51600000000000001</v>
      </c>
      <c r="H1503" s="10">
        <v>1</v>
      </c>
      <c r="I1503" s="11">
        <f t="shared" si="138"/>
        <v>2.1</v>
      </c>
      <c r="J1503" s="11">
        <f t="shared" si="139"/>
        <v>0.51600000000000001</v>
      </c>
      <c r="K1503" s="11">
        <v>637.1</v>
      </c>
      <c r="L1503" s="10">
        <f t="shared" si="140"/>
        <v>1.9853971776573456</v>
      </c>
      <c r="M1503">
        <f t="shared" si="141"/>
        <v>2449</v>
      </c>
      <c r="N1503">
        <f t="shared" si="142"/>
        <v>11</v>
      </c>
      <c r="O1503">
        <f t="shared" si="143"/>
        <v>2.8</v>
      </c>
    </row>
    <row r="1504" spans="1:15">
      <c r="A1504" s="10" t="s">
        <v>68</v>
      </c>
      <c r="B1504" s="10">
        <v>3200</v>
      </c>
      <c r="C1504" s="60">
        <v>0.29145543600000001</v>
      </c>
      <c r="D1504" s="11">
        <v>0.4</v>
      </c>
      <c r="E1504" s="11">
        <v>48.29</v>
      </c>
      <c r="F1504" s="11">
        <v>1.2</v>
      </c>
      <c r="G1504" s="11">
        <v>6.4000000000000001E-2</v>
      </c>
      <c r="H1504" s="10">
        <v>1</v>
      </c>
      <c r="I1504" s="11">
        <f t="shared" si="138"/>
        <v>1.2</v>
      </c>
      <c r="J1504" s="11">
        <f t="shared" si="139"/>
        <v>6.4000000000000001E-2</v>
      </c>
      <c r="K1504" s="11">
        <v>150.5</v>
      </c>
      <c r="L1504" s="10">
        <f t="shared" si="140"/>
        <v>0.46914610014800012</v>
      </c>
      <c r="M1504">
        <f t="shared" si="141"/>
        <v>579</v>
      </c>
      <c r="N1504">
        <f t="shared" si="142"/>
        <v>2</v>
      </c>
      <c r="O1504">
        <f t="shared" si="143"/>
        <v>0.1</v>
      </c>
    </row>
    <row r="1505" spans="1:15">
      <c r="A1505" s="10" t="s">
        <v>68</v>
      </c>
      <c r="B1505" s="10">
        <v>6460</v>
      </c>
      <c r="C1505" s="60">
        <v>2.2887538269999999</v>
      </c>
      <c r="D1505" s="11">
        <v>0.30299999999999999</v>
      </c>
      <c r="E1505" s="11">
        <v>48.29</v>
      </c>
      <c r="F1505" s="11">
        <v>0</v>
      </c>
      <c r="G1505" s="11">
        <v>0</v>
      </c>
      <c r="H1505" s="10">
        <v>1</v>
      </c>
      <c r="I1505" s="11">
        <f t="shared" si="138"/>
        <v>0</v>
      </c>
      <c r="J1505" s="11">
        <f t="shared" si="139"/>
        <v>0</v>
      </c>
      <c r="K1505" s="11">
        <v>895.5</v>
      </c>
      <c r="L1505" s="10">
        <f t="shared" si="140"/>
        <v>2.790729038222207</v>
      </c>
      <c r="M1505">
        <f t="shared" si="141"/>
        <v>3442</v>
      </c>
      <c r="N1505">
        <f t="shared" si="142"/>
        <v>0</v>
      </c>
      <c r="O1505">
        <f t="shared" si="143"/>
        <v>0</v>
      </c>
    </row>
    <row r="1506" spans="1:15">
      <c r="A1506" s="10" t="s">
        <v>68</v>
      </c>
      <c r="B1506" s="10">
        <v>6430</v>
      </c>
      <c r="C1506" s="60">
        <v>0.95582469999999997</v>
      </c>
      <c r="D1506" s="11">
        <v>0.30299999999999999</v>
      </c>
      <c r="E1506" s="11">
        <v>48.29</v>
      </c>
      <c r="F1506" s="11">
        <v>0</v>
      </c>
      <c r="G1506" s="11">
        <v>0</v>
      </c>
      <c r="H1506" s="10">
        <v>1</v>
      </c>
      <c r="I1506" s="11">
        <f t="shared" si="138"/>
        <v>0</v>
      </c>
      <c r="J1506" s="11">
        <f t="shared" si="139"/>
        <v>0</v>
      </c>
      <c r="K1506" s="11">
        <v>1143.5999999999999</v>
      </c>
      <c r="L1506" s="10">
        <f t="shared" si="140"/>
        <v>1.1654585627657499</v>
      </c>
      <c r="M1506">
        <f t="shared" si="141"/>
        <v>1438</v>
      </c>
      <c r="N1506">
        <f t="shared" si="142"/>
        <v>0</v>
      </c>
      <c r="O1506">
        <f t="shared" si="143"/>
        <v>0</v>
      </c>
    </row>
    <row r="1507" spans="1:15">
      <c r="A1507" s="10" t="s">
        <v>68</v>
      </c>
      <c r="B1507" s="10">
        <v>3200</v>
      </c>
      <c r="C1507" s="60">
        <v>4.1866162999999998E-2</v>
      </c>
      <c r="D1507" s="11">
        <v>0.4</v>
      </c>
      <c r="E1507" s="11">
        <v>48.29</v>
      </c>
      <c r="F1507" s="11">
        <v>1.2</v>
      </c>
      <c r="G1507" s="11">
        <v>6.4000000000000001E-2</v>
      </c>
      <c r="H1507" s="10">
        <v>1</v>
      </c>
      <c r="I1507" s="11">
        <f t="shared" si="138"/>
        <v>1.2</v>
      </c>
      <c r="J1507" s="11">
        <f t="shared" si="139"/>
        <v>6.4000000000000001E-2</v>
      </c>
      <c r="K1507" s="11">
        <v>21.6</v>
      </c>
      <c r="L1507" s="10">
        <f t="shared" si="140"/>
        <v>6.739056704233333E-2</v>
      </c>
      <c r="M1507">
        <f t="shared" si="141"/>
        <v>83</v>
      </c>
      <c r="N1507">
        <f t="shared" si="142"/>
        <v>0</v>
      </c>
      <c r="O1507">
        <f t="shared" si="143"/>
        <v>0</v>
      </c>
    </row>
    <row r="1508" spans="1:15">
      <c r="A1508" s="10" t="s">
        <v>68</v>
      </c>
      <c r="B1508" s="10">
        <v>4110</v>
      </c>
      <c r="C1508" s="60">
        <v>2.4591076140000001</v>
      </c>
      <c r="D1508" s="11">
        <v>0.41299999999999998</v>
      </c>
      <c r="E1508" s="11">
        <v>48.29</v>
      </c>
      <c r="F1508" s="11">
        <v>0.7</v>
      </c>
      <c r="G1508" s="11">
        <v>0.09</v>
      </c>
      <c r="H1508" s="10">
        <v>1</v>
      </c>
      <c r="I1508" s="11">
        <f t="shared" si="138"/>
        <v>0.7</v>
      </c>
      <c r="J1508" s="11">
        <f t="shared" si="139"/>
        <v>0.09</v>
      </c>
      <c r="K1508" s="11">
        <v>4010.3</v>
      </c>
      <c r="L1508" s="10">
        <f t="shared" si="140"/>
        <v>4.0869897215720643</v>
      </c>
      <c r="M1508">
        <f t="shared" si="141"/>
        <v>5041</v>
      </c>
      <c r="N1508">
        <f t="shared" si="142"/>
        <v>8</v>
      </c>
      <c r="O1508">
        <f t="shared" si="143"/>
        <v>1</v>
      </c>
    </row>
    <row r="1509" spans="1:15">
      <c r="A1509" s="10" t="s">
        <v>68</v>
      </c>
      <c r="B1509" s="10">
        <v>3200</v>
      </c>
      <c r="C1509" s="60">
        <v>2.0298942370000002</v>
      </c>
      <c r="D1509" s="11">
        <v>0.4</v>
      </c>
      <c r="E1509" s="11">
        <v>48.29</v>
      </c>
      <c r="F1509" s="11">
        <v>1.2</v>
      </c>
      <c r="G1509" s="11">
        <v>6.4000000000000001E-2</v>
      </c>
      <c r="H1509" s="10">
        <v>1</v>
      </c>
      <c r="I1509" s="11">
        <f t="shared" si="138"/>
        <v>1.2</v>
      </c>
      <c r="J1509" s="11">
        <f t="shared" si="139"/>
        <v>6.4000000000000001E-2</v>
      </c>
      <c r="K1509" s="11">
        <v>3206.1</v>
      </c>
      <c r="L1509" s="10">
        <f t="shared" si="140"/>
        <v>3.2674530901576673</v>
      </c>
      <c r="M1509">
        <f t="shared" si="141"/>
        <v>4030</v>
      </c>
      <c r="N1509">
        <f t="shared" si="142"/>
        <v>11</v>
      </c>
      <c r="O1509">
        <f t="shared" si="143"/>
        <v>0.6</v>
      </c>
    </row>
    <row r="1510" spans="1:15">
      <c r="A1510" s="10" t="s">
        <v>68</v>
      </c>
      <c r="B1510" s="10">
        <v>1400</v>
      </c>
      <c r="C1510" s="60">
        <v>6.4622727470000001</v>
      </c>
      <c r="D1510" s="11">
        <v>0.88700000000000001</v>
      </c>
      <c r="E1510" s="11">
        <v>48.29</v>
      </c>
      <c r="F1510" s="11">
        <v>1.93</v>
      </c>
      <c r="G1510" s="11">
        <v>0.497</v>
      </c>
      <c r="H1510" s="10">
        <v>1</v>
      </c>
      <c r="I1510" s="11">
        <f t="shared" si="138"/>
        <v>1.93</v>
      </c>
      <c r="J1510" s="11">
        <f t="shared" si="139"/>
        <v>0.497</v>
      </c>
      <c r="K1510" s="11">
        <v>7401.8</v>
      </c>
      <c r="L1510" s="10">
        <f t="shared" si="140"/>
        <v>23.066667907915235</v>
      </c>
      <c r="M1510">
        <f t="shared" si="141"/>
        <v>28452</v>
      </c>
      <c r="N1510">
        <f t="shared" si="142"/>
        <v>121</v>
      </c>
      <c r="O1510">
        <f t="shared" si="143"/>
        <v>31.2</v>
      </c>
    </row>
    <row r="1511" spans="1:15">
      <c r="A1511" s="10" t="s">
        <v>68</v>
      </c>
      <c r="B1511" s="10">
        <v>6430</v>
      </c>
      <c r="C1511" s="60">
        <v>10.616826823</v>
      </c>
      <c r="D1511" s="11">
        <v>0.30299999999999999</v>
      </c>
      <c r="E1511" s="11">
        <v>48.29</v>
      </c>
      <c r="F1511" s="11">
        <v>0</v>
      </c>
      <c r="G1511" s="11">
        <v>0</v>
      </c>
      <c r="H1511" s="10">
        <v>1</v>
      </c>
      <c r="I1511" s="11">
        <f t="shared" si="138"/>
        <v>0</v>
      </c>
      <c r="J1511" s="11">
        <f t="shared" si="139"/>
        <v>0</v>
      </c>
      <c r="K1511" s="11">
        <v>4154</v>
      </c>
      <c r="L1511" s="10">
        <f t="shared" si="140"/>
        <v>12.945335823887417</v>
      </c>
      <c r="M1511">
        <f t="shared" si="141"/>
        <v>15968</v>
      </c>
      <c r="N1511">
        <f t="shared" si="142"/>
        <v>0</v>
      </c>
      <c r="O1511">
        <f t="shared" si="143"/>
        <v>0</v>
      </c>
    </row>
    <row r="1512" spans="1:15">
      <c r="A1512" s="10" t="s">
        <v>68</v>
      </c>
      <c r="B1512" s="10">
        <v>1400</v>
      </c>
      <c r="C1512" s="60">
        <v>2.3225615309999998</v>
      </c>
      <c r="D1512" s="11">
        <v>0.88700000000000001</v>
      </c>
      <c r="E1512" s="11">
        <v>48.29</v>
      </c>
      <c r="F1512" s="11">
        <v>1.93</v>
      </c>
      <c r="G1512" s="11">
        <v>0.497</v>
      </c>
      <c r="H1512" s="10">
        <v>1</v>
      </c>
      <c r="I1512" s="11">
        <f t="shared" si="138"/>
        <v>1.93</v>
      </c>
      <c r="J1512" s="11">
        <f t="shared" si="139"/>
        <v>0.497</v>
      </c>
      <c r="K1512" s="11">
        <v>2660.2</v>
      </c>
      <c r="L1512" s="10">
        <f t="shared" si="140"/>
        <v>8.2902343538729273</v>
      </c>
      <c r="M1512">
        <f t="shared" si="141"/>
        <v>10226</v>
      </c>
      <c r="N1512">
        <f t="shared" si="142"/>
        <v>44</v>
      </c>
      <c r="O1512">
        <f t="shared" si="143"/>
        <v>11.2</v>
      </c>
    </row>
    <row r="1513" spans="1:15">
      <c r="A1513" s="10" t="s">
        <v>68</v>
      </c>
      <c r="B1513" s="10">
        <v>1860</v>
      </c>
      <c r="C1513" s="60">
        <v>2.5578710880000002</v>
      </c>
      <c r="D1513" s="11">
        <v>0.16900000000000001</v>
      </c>
      <c r="E1513" s="11">
        <v>48.29</v>
      </c>
      <c r="F1513" s="11">
        <v>1.58</v>
      </c>
      <c r="G1513" s="11">
        <v>0.1</v>
      </c>
      <c r="H1513" s="10">
        <v>1</v>
      </c>
      <c r="I1513" s="11">
        <f t="shared" si="138"/>
        <v>1.58</v>
      </c>
      <c r="J1513" s="11">
        <f t="shared" si="139"/>
        <v>0.1</v>
      </c>
      <c r="K1513" s="11">
        <v>558.20000000000005</v>
      </c>
      <c r="L1513" s="10">
        <f t="shared" si="140"/>
        <v>1.7395676273232403</v>
      </c>
      <c r="M1513">
        <f t="shared" si="141"/>
        <v>2146</v>
      </c>
      <c r="N1513">
        <f t="shared" si="142"/>
        <v>7</v>
      </c>
      <c r="O1513">
        <f t="shared" si="143"/>
        <v>0.5</v>
      </c>
    </row>
    <row r="1514" spans="1:15">
      <c r="A1514" s="10" t="s">
        <v>68</v>
      </c>
      <c r="B1514" s="10">
        <v>1860</v>
      </c>
      <c r="C1514" s="60">
        <v>11.291712149</v>
      </c>
      <c r="D1514" s="11">
        <v>0.183</v>
      </c>
      <c r="E1514" s="11">
        <v>48.29</v>
      </c>
      <c r="F1514" s="11">
        <v>1.58</v>
      </c>
      <c r="G1514" s="11">
        <v>0.1</v>
      </c>
      <c r="H1514" s="10">
        <v>1</v>
      </c>
      <c r="I1514" s="11">
        <f t="shared" si="138"/>
        <v>1.58</v>
      </c>
      <c r="J1514" s="11">
        <f t="shared" si="139"/>
        <v>0.1</v>
      </c>
      <c r="K1514" s="11">
        <v>2668.3</v>
      </c>
      <c r="L1514" s="10">
        <f t="shared" si="140"/>
        <v>8.3154708900469512</v>
      </c>
      <c r="M1514">
        <f t="shared" si="141"/>
        <v>10257</v>
      </c>
      <c r="N1514">
        <f t="shared" si="142"/>
        <v>36</v>
      </c>
      <c r="O1514">
        <f t="shared" si="143"/>
        <v>2.2999999999999998</v>
      </c>
    </row>
    <row r="1515" spans="1:15">
      <c r="A1515" s="10" t="s">
        <v>68</v>
      </c>
      <c r="B1515" s="10">
        <v>1860</v>
      </c>
      <c r="C1515" s="60">
        <v>2.0380865140000002</v>
      </c>
      <c r="D1515" s="11">
        <v>0.182</v>
      </c>
      <c r="E1515" s="11">
        <v>48.29</v>
      </c>
      <c r="F1515" s="11">
        <v>1.58</v>
      </c>
      <c r="G1515" s="11">
        <v>0.1</v>
      </c>
      <c r="H1515" s="10">
        <v>1</v>
      </c>
      <c r="I1515" s="11">
        <f t="shared" si="138"/>
        <v>1.58</v>
      </c>
      <c r="J1515" s="11">
        <f t="shared" si="139"/>
        <v>0.1</v>
      </c>
      <c r="K1515" s="11">
        <v>479</v>
      </c>
      <c r="L1515" s="10">
        <f t="shared" si="140"/>
        <v>1.4926911660427431</v>
      </c>
      <c r="M1515">
        <f t="shared" si="141"/>
        <v>1841</v>
      </c>
      <c r="N1515">
        <f t="shared" si="142"/>
        <v>6</v>
      </c>
      <c r="O1515">
        <f t="shared" si="143"/>
        <v>0.4</v>
      </c>
    </row>
    <row r="1516" spans="1:15">
      <c r="A1516" s="10" t="s">
        <v>68</v>
      </c>
      <c r="B1516" s="10">
        <v>1820</v>
      </c>
      <c r="C1516" s="60">
        <v>0.44672068199999998</v>
      </c>
      <c r="D1516" s="11">
        <v>0.222</v>
      </c>
      <c r="E1516" s="11">
        <v>48.29</v>
      </c>
      <c r="F1516" s="11">
        <v>1.78</v>
      </c>
      <c r="G1516" s="11">
        <v>0.38</v>
      </c>
      <c r="H1516" s="10">
        <v>1</v>
      </c>
      <c r="I1516" s="11">
        <f t="shared" si="138"/>
        <v>1.78</v>
      </c>
      <c r="J1516" s="11">
        <f t="shared" si="139"/>
        <v>0.38</v>
      </c>
      <c r="K1516" s="11">
        <v>128.1</v>
      </c>
      <c r="L1516" s="10">
        <f t="shared" si="140"/>
        <v>0.39908462207493001</v>
      </c>
      <c r="M1516">
        <f t="shared" si="141"/>
        <v>492</v>
      </c>
      <c r="N1516">
        <f t="shared" si="142"/>
        <v>2</v>
      </c>
      <c r="O1516">
        <f t="shared" si="143"/>
        <v>0.4</v>
      </c>
    </row>
    <row r="1517" spans="1:15">
      <c r="A1517" s="10" t="s">
        <v>68</v>
      </c>
      <c r="B1517" s="10">
        <v>5300</v>
      </c>
      <c r="C1517" s="60">
        <v>6.7137159999999998E-3</v>
      </c>
      <c r="D1517" s="11">
        <v>0.5</v>
      </c>
      <c r="E1517" s="11">
        <v>48.29</v>
      </c>
      <c r="F1517" s="11">
        <v>0.6</v>
      </c>
      <c r="G1517" s="11">
        <v>0.13500000000000001</v>
      </c>
      <c r="H1517" s="10">
        <v>1</v>
      </c>
      <c r="I1517" s="11">
        <f t="shared" si="138"/>
        <v>0.6</v>
      </c>
      <c r="J1517" s="11">
        <f t="shared" si="139"/>
        <v>0.13500000000000001</v>
      </c>
      <c r="K1517" s="11">
        <v>4.3</v>
      </c>
      <c r="L1517" s="10">
        <f t="shared" si="140"/>
        <v>1.3508556068333332E-2</v>
      </c>
      <c r="M1517">
        <f t="shared" si="141"/>
        <v>17</v>
      </c>
      <c r="N1517">
        <f t="shared" si="142"/>
        <v>0</v>
      </c>
      <c r="O1517">
        <f t="shared" si="143"/>
        <v>0</v>
      </c>
    </row>
    <row r="1518" spans="1:15">
      <c r="A1518" s="10" t="s">
        <v>68</v>
      </c>
      <c r="B1518" s="10">
        <v>2210</v>
      </c>
      <c r="C1518" s="60">
        <v>24.658453831999999</v>
      </c>
      <c r="D1518" s="11">
        <v>0.28499999999999998</v>
      </c>
      <c r="E1518" s="11">
        <v>48.29</v>
      </c>
      <c r="F1518" s="11">
        <v>1.92</v>
      </c>
      <c r="G1518" s="11">
        <v>0.50600000000000001</v>
      </c>
      <c r="H1518" s="10">
        <v>1</v>
      </c>
      <c r="I1518" s="11">
        <f t="shared" si="138"/>
        <v>1.92</v>
      </c>
      <c r="J1518" s="11">
        <f t="shared" si="139"/>
        <v>0.50600000000000001</v>
      </c>
      <c r="K1518" s="11">
        <v>9074.7999999999993</v>
      </c>
      <c r="L1518" s="10">
        <f t="shared" si="140"/>
        <v>28.280472469247897</v>
      </c>
      <c r="M1518">
        <f t="shared" si="141"/>
        <v>34883</v>
      </c>
      <c r="N1518">
        <f t="shared" si="142"/>
        <v>148</v>
      </c>
      <c r="O1518">
        <f t="shared" si="143"/>
        <v>38.9</v>
      </c>
    </row>
    <row r="1519" spans="1:15">
      <c r="A1519" s="10" t="s">
        <v>68</v>
      </c>
      <c r="B1519" s="10">
        <v>8140</v>
      </c>
      <c r="C1519" s="60">
        <v>9.7324103999999995E-2</v>
      </c>
      <c r="D1519" s="11">
        <v>0.77700000000000002</v>
      </c>
      <c r="E1519" s="11">
        <v>48.29</v>
      </c>
      <c r="F1519" s="11">
        <v>1.2</v>
      </c>
      <c r="G1519" s="11">
        <v>0.48</v>
      </c>
      <c r="H1519" s="10">
        <v>1</v>
      </c>
      <c r="I1519" s="11">
        <f t="shared" si="138"/>
        <v>1.2</v>
      </c>
      <c r="J1519" s="11">
        <f t="shared" si="139"/>
        <v>0.48</v>
      </c>
      <c r="K1519" s="11">
        <v>97.6</v>
      </c>
      <c r="L1519" s="10">
        <f t="shared" si="140"/>
        <v>0.30431081859485998</v>
      </c>
      <c r="M1519">
        <f t="shared" si="141"/>
        <v>375</v>
      </c>
      <c r="N1519">
        <f t="shared" si="142"/>
        <v>1</v>
      </c>
      <c r="O1519">
        <f t="shared" si="143"/>
        <v>0.4</v>
      </c>
    </row>
    <row r="1520" spans="1:15">
      <c r="A1520" s="10" t="s">
        <v>68</v>
      </c>
      <c r="B1520" s="10">
        <v>6430</v>
      </c>
      <c r="C1520" s="60">
        <v>2.904936406</v>
      </c>
      <c r="D1520" s="11">
        <v>0.30299999999999999</v>
      </c>
      <c r="E1520" s="11">
        <v>48.29</v>
      </c>
      <c r="F1520" s="11">
        <v>0</v>
      </c>
      <c r="G1520" s="11">
        <v>0</v>
      </c>
      <c r="H1520" s="10">
        <v>1</v>
      </c>
      <c r="I1520" s="11">
        <f t="shared" si="138"/>
        <v>0</v>
      </c>
      <c r="J1520" s="11">
        <f t="shared" si="139"/>
        <v>0</v>
      </c>
      <c r="K1520" s="11">
        <v>3475.6</v>
      </c>
      <c r="L1520" s="10">
        <f t="shared" si="140"/>
        <v>3.5420543209049349</v>
      </c>
      <c r="M1520">
        <f t="shared" si="141"/>
        <v>4369</v>
      </c>
      <c r="N1520">
        <f t="shared" si="142"/>
        <v>0</v>
      </c>
      <c r="O1520">
        <f t="shared" si="143"/>
        <v>0</v>
      </c>
    </row>
    <row r="1521" spans="1:15">
      <c r="A1521" s="10" t="s">
        <v>68</v>
      </c>
      <c r="B1521" s="10">
        <v>6410</v>
      </c>
      <c r="C1521" s="60">
        <v>17.201899575999999</v>
      </c>
      <c r="D1521" s="11">
        <v>0.30299999999999999</v>
      </c>
      <c r="E1521" s="11">
        <v>48.29</v>
      </c>
      <c r="F1521" s="11">
        <v>0</v>
      </c>
      <c r="G1521" s="11">
        <v>0</v>
      </c>
      <c r="H1521" s="10">
        <v>1</v>
      </c>
      <c r="I1521" s="11">
        <f t="shared" si="138"/>
        <v>0</v>
      </c>
      <c r="J1521" s="11">
        <f t="shared" si="139"/>
        <v>0</v>
      </c>
      <c r="K1521" s="11">
        <v>20580.900000000001</v>
      </c>
      <c r="L1521" s="10">
        <f t="shared" si="140"/>
        <v>20.974663195757255</v>
      </c>
      <c r="M1521">
        <f t="shared" si="141"/>
        <v>25872</v>
      </c>
      <c r="N1521">
        <f t="shared" si="142"/>
        <v>0</v>
      </c>
      <c r="O1521">
        <f t="shared" si="143"/>
        <v>0</v>
      </c>
    </row>
    <row r="1522" spans="1:15">
      <c r="A1522" s="10" t="s">
        <v>68</v>
      </c>
      <c r="B1522" s="10">
        <v>6410</v>
      </c>
      <c r="C1522" s="60">
        <v>1.481971398</v>
      </c>
      <c r="D1522" s="11">
        <v>0.30299999999999999</v>
      </c>
      <c r="E1522" s="11">
        <v>48.29</v>
      </c>
      <c r="F1522" s="11">
        <v>0</v>
      </c>
      <c r="G1522" s="11">
        <v>0</v>
      </c>
      <c r="H1522" s="10">
        <v>1</v>
      </c>
      <c r="I1522" s="11">
        <f t="shared" si="138"/>
        <v>0</v>
      </c>
      <c r="J1522" s="11">
        <f t="shared" si="139"/>
        <v>0</v>
      </c>
      <c r="K1522" s="11">
        <v>1773.1</v>
      </c>
      <c r="L1522" s="10">
        <f t="shared" si="140"/>
        <v>1.8070010699378549</v>
      </c>
      <c r="M1522">
        <f t="shared" si="141"/>
        <v>2229</v>
      </c>
      <c r="N1522">
        <f t="shared" si="142"/>
        <v>0</v>
      </c>
      <c r="O1522">
        <f t="shared" si="143"/>
        <v>0</v>
      </c>
    </row>
    <row r="1523" spans="1:15">
      <c r="A1523" s="10" t="s">
        <v>68</v>
      </c>
      <c r="B1523" s="10">
        <v>6430</v>
      </c>
      <c r="C1523" s="60">
        <v>4.6433216640000001</v>
      </c>
      <c r="D1523" s="11">
        <v>0.30299999999999999</v>
      </c>
      <c r="E1523" s="11">
        <v>48.29</v>
      </c>
      <c r="F1523" s="11">
        <v>0</v>
      </c>
      <c r="G1523" s="11">
        <v>0</v>
      </c>
      <c r="H1523" s="10">
        <v>1</v>
      </c>
      <c r="I1523" s="11">
        <f t="shared" si="138"/>
        <v>0</v>
      </c>
      <c r="J1523" s="11">
        <f t="shared" si="139"/>
        <v>0</v>
      </c>
      <c r="K1523" s="11">
        <v>5555.4</v>
      </c>
      <c r="L1523" s="10">
        <f t="shared" si="140"/>
        <v>5.6617065796526402</v>
      </c>
      <c r="M1523">
        <f t="shared" si="141"/>
        <v>6984</v>
      </c>
      <c r="N1523">
        <f t="shared" si="142"/>
        <v>0</v>
      </c>
      <c r="O1523">
        <f t="shared" si="143"/>
        <v>0</v>
      </c>
    </row>
    <row r="1524" spans="1:15">
      <c r="A1524" s="10" t="s">
        <v>68</v>
      </c>
      <c r="B1524" s="10">
        <v>6430</v>
      </c>
      <c r="C1524" s="60">
        <v>3.4763659530000002</v>
      </c>
      <c r="D1524" s="11">
        <v>0.30299999999999999</v>
      </c>
      <c r="E1524" s="11">
        <v>48.29</v>
      </c>
      <c r="F1524" s="11">
        <v>0</v>
      </c>
      <c r="G1524" s="11">
        <v>0</v>
      </c>
      <c r="H1524" s="10">
        <v>1</v>
      </c>
      <c r="I1524" s="11">
        <f t="shared" si="138"/>
        <v>0</v>
      </c>
      <c r="J1524" s="11">
        <f t="shared" si="139"/>
        <v>0</v>
      </c>
      <c r="K1524" s="11">
        <v>4159.3</v>
      </c>
      <c r="L1524" s="10">
        <f t="shared" si="140"/>
        <v>4.2388112247268426</v>
      </c>
      <c r="M1524">
        <f t="shared" si="141"/>
        <v>5228</v>
      </c>
      <c r="N1524">
        <f t="shared" si="142"/>
        <v>0</v>
      </c>
      <c r="O1524">
        <f t="shared" si="143"/>
        <v>0</v>
      </c>
    </row>
    <row r="1525" spans="1:15">
      <c r="A1525" s="10" t="s">
        <v>68</v>
      </c>
      <c r="B1525" s="10">
        <v>3300</v>
      </c>
      <c r="C1525" s="60">
        <v>4.6285199060000002</v>
      </c>
      <c r="D1525" s="11">
        <v>0.4</v>
      </c>
      <c r="E1525" s="11">
        <v>48.29</v>
      </c>
      <c r="F1525" s="11">
        <v>1.2</v>
      </c>
      <c r="G1525" s="11">
        <v>6.4000000000000001E-2</v>
      </c>
      <c r="H1525" s="10">
        <v>1</v>
      </c>
      <c r="I1525" s="11">
        <f t="shared" si="138"/>
        <v>1.2</v>
      </c>
      <c r="J1525" s="11">
        <f t="shared" si="139"/>
        <v>6.4000000000000001E-2</v>
      </c>
      <c r="K1525" s="11">
        <v>2390.6999999999998</v>
      </c>
      <c r="L1525" s="10">
        <f t="shared" si="140"/>
        <v>7.4503742086913354</v>
      </c>
      <c r="M1525">
        <f t="shared" si="141"/>
        <v>9190</v>
      </c>
      <c r="N1525">
        <f t="shared" si="142"/>
        <v>24</v>
      </c>
      <c r="O1525">
        <f t="shared" si="143"/>
        <v>1.3</v>
      </c>
    </row>
    <row r="1526" spans="1:15">
      <c r="A1526" s="10" t="s">
        <v>68</v>
      </c>
      <c r="B1526" s="10">
        <v>3200</v>
      </c>
      <c r="C1526" s="60">
        <v>1.7637962110000001</v>
      </c>
      <c r="D1526" s="11">
        <v>0.4</v>
      </c>
      <c r="E1526" s="11">
        <v>48.29</v>
      </c>
      <c r="F1526" s="11">
        <v>1.2</v>
      </c>
      <c r="G1526" s="11">
        <v>6.4000000000000001E-2</v>
      </c>
      <c r="H1526" s="10">
        <v>1</v>
      </c>
      <c r="I1526" s="11">
        <f t="shared" si="138"/>
        <v>1.2</v>
      </c>
      <c r="J1526" s="11">
        <f t="shared" si="139"/>
        <v>6.4000000000000001E-2</v>
      </c>
      <c r="K1526" s="11">
        <v>2785.8</v>
      </c>
      <c r="L1526" s="10">
        <f t="shared" si="140"/>
        <v>2.8391239676396669</v>
      </c>
      <c r="M1526">
        <f t="shared" si="141"/>
        <v>3502</v>
      </c>
      <c r="N1526">
        <f t="shared" si="142"/>
        <v>9</v>
      </c>
      <c r="O1526">
        <f t="shared" si="143"/>
        <v>0.5</v>
      </c>
    </row>
    <row r="1527" spans="1:15">
      <c r="A1527" s="10" t="s">
        <v>68</v>
      </c>
      <c r="B1527" s="10">
        <v>1860</v>
      </c>
      <c r="C1527" s="60">
        <v>4.3703370110000002</v>
      </c>
      <c r="D1527" s="11">
        <v>0.16900000000000001</v>
      </c>
      <c r="E1527" s="11">
        <v>48.29</v>
      </c>
      <c r="F1527" s="11">
        <v>1.58</v>
      </c>
      <c r="G1527" s="11">
        <v>0.1</v>
      </c>
      <c r="H1527" s="10">
        <v>1</v>
      </c>
      <c r="I1527" s="11">
        <f t="shared" si="138"/>
        <v>1.58</v>
      </c>
      <c r="J1527" s="11">
        <f t="shared" si="139"/>
        <v>0.1</v>
      </c>
      <c r="K1527" s="11">
        <v>953.7</v>
      </c>
      <c r="L1527" s="10">
        <f t="shared" si="140"/>
        <v>2.972197004178426</v>
      </c>
      <c r="M1527">
        <f t="shared" si="141"/>
        <v>3666</v>
      </c>
      <c r="N1527">
        <f t="shared" si="142"/>
        <v>13</v>
      </c>
      <c r="O1527">
        <f t="shared" si="143"/>
        <v>0.8</v>
      </c>
    </row>
    <row r="1528" spans="1:15">
      <c r="A1528" s="10" t="s">
        <v>68</v>
      </c>
      <c r="B1528" s="10">
        <v>6460</v>
      </c>
      <c r="C1528" s="60">
        <v>0.61989397700000004</v>
      </c>
      <c r="D1528" s="11">
        <v>0.30299999999999999</v>
      </c>
      <c r="E1528" s="11">
        <v>48.29</v>
      </c>
      <c r="F1528" s="11">
        <v>0</v>
      </c>
      <c r="G1528" s="11">
        <v>0</v>
      </c>
      <c r="H1528" s="10">
        <v>1</v>
      </c>
      <c r="I1528" s="11">
        <f t="shared" si="138"/>
        <v>0</v>
      </c>
      <c r="J1528" s="11">
        <f t="shared" si="139"/>
        <v>0</v>
      </c>
      <c r="K1528" s="11">
        <v>242.5</v>
      </c>
      <c r="L1528" s="10">
        <f t="shared" si="140"/>
        <v>0.75585067377058257</v>
      </c>
      <c r="M1528">
        <f t="shared" si="141"/>
        <v>932</v>
      </c>
      <c r="N1528">
        <f t="shared" si="142"/>
        <v>0</v>
      </c>
      <c r="O1528">
        <f t="shared" si="143"/>
        <v>0</v>
      </c>
    </row>
    <row r="1529" spans="1:15">
      <c r="A1529" s="10" t="s">
        <v>68</v>
      </c>
      <c r="B1529" s="10">
        <v>3200</v>
      </c>
      <c r="C1529" s="60">
        <v>7.1843040690000004</v>
      </c>
      <c r="D1529" s="11">
        <v>0.4</v>
      </c>
      <c r="E1529" s="11">
        <v>48.29</v>
      </c>
      <c r="F1529" s="11">
        <v>1.2</v>
      </c>
      <c r="G1529" s="11">
        <v>6.4000000000000001E-2</v>
      </c>
      <c r="H1529" s="10">
        <v>1</v>
      </c>
      <c r="I1529" s="11">
        <f t="shared" si="138"/>
        <v>1.2</v>
      </c>
      <c r="J1529" s="11">
        <f t="shared" si="139"/>
        <v>6.4000000000000001E-2</v>
      </c>
      <c r="K1529" s="11">
        <v>11347.3</v>
      </c>
      <c r="L1529" s="10">
        <f t="shared" si="140"/>
        <v>11.564334783067002</v>
      </c>
      <c r="M1529">
        <f t="shared" si="141"/>
        <v>14264</v>
      </c>
      <c r="N1529">
        <f t="shared" si="142"/>
        <v>38</v>
      </c>
      <c r="O1529">
        <f t="shared" si="143"/>
        <v>2</v>
      </c>
    </row>
    <row r="1530" spans="1:15">
      <c r="A1530" s="10" t="s">
        <v>68</v>
      </c>
      <c r="B1530" s="10">
        <v>3300</v>
      </c>
      <c r="C1530" s="60">
        <v>8.3222065999999997E-2</v>
      </c>
      <c r="D1530" s="11">
        <v>0.4</v>
      </c>
      <c r="E1530" s="11">
        <v>48.29</v>
      </c>
      <c r="F1530" s="11">
        <v>1.2</v>
      </c>
      <c r="G1530" s="11">
        <v>6.4000000000000001E-2</v>
      </c>
      <c r="H1530" s="10">
        <v>1</v>
      </c>
      <c r="I1530" s="11">
        <f t="shared" si="138"/>
        <v>1.2</v>
      </c>
      <c r="J1530" s="11">
        <f t="shared" si="139"/>
        <v>6.4000000000000001E-2</v>
      </c>
      <c r="K1530" s="11">
        <v>43</v>
      </c>
      <c r="L1530" s="10">
        <f t="shared" si="140"/>
        <v>0.13395978557133334</v>
      </c>
      <c r="M1530">
        <f t="shared" si="141"/>
        <v>165</v>
      </c>
      <c r="N1530">
        <f t="shared" si="142"/>
        <v>0</v>
      </c>
      <c r="O1530">
        <f t="shared" si="143"/>
        <v>0</v>
      </c>
    </row>
    <row r="1531" spans="1:15">
      <c r="A1531" s="10" t="s">
        <v>68</v>
      </c>
      <c r="B1531" s="10">
        <v>5300</v>
      </c>
      <c r="C1531" s="60">
        <v>0.52659310800000003</v>
      </c>
      <c r="D1531" s="11">
        <v>0.5</v>
      </c>
      <c r="E1531" s="11">
        <v>48.29</v>
      </c>
      <c r="F1531" s="11">
        <v>0.6</v>
      </c>
      <c r="G1531" s="11">
        <v>0.13500000000000001</v>
      </c>
      <c r="H1531" s="10">
        <v>1</v>
      </c>
      <c r="I1531" s="11">
        <f t="shared" si="138"/>
        <v>0.6</v>
      </c>
      <c r="J1531" s="11">
        <f t="shared" si="139"/>
        <v>0.13500000000000001</v>
      </c>
      <c r="K1531" s="11">
        <v>340</v>
      </c>
      <c r="L1531" s="10">
        <f t="shared" si="140"/>
        <v>1.059549216055</v>
      </c>
      <c r="M1531">
        <f t="shared" si="141"/>
        <v>1307</v>
      </c>
      <c r="N1531">
        <f t="shared" si="142"/>
        <v>2</v>
      </c>
      <c r="O1531">
        <f t="shared" si="143"/>
        <v>0.4</v>
      </c>
    </row>
    <row r="1532" spans="1:15">
      <c r="A1532" s="10" t="s">
        <v>68</v>
      </c>
      <c r="B1532" s="10">
        <v>5300</v>
      </c>
      <c r="C1532" s="60">
        <v>1.586667958</v>
      </c>
      <c r="D1532" s="11">
        <v>0.5</v>
      </c>
      <c r="E1532" s="11">
        <v>48.29</v>
      </c>
      <c r="F1532" s="11">
        <v>0.6</v>
      </c>
      <c r="G1532" s="11">
        <v>0.13500000000000001</v>
      </c>
      <c r="H1532" s="10">
        <v>1</v>
      </c>
      <c r="I1532" s="11">
        <f t="shared" si="138"/>
        <v>0.6</v>
      </c>
      <c r="J1532" s="11">
        <f t="shared" si="139"/>
        <v>0.13500000000000001</v>
      </c>
      <c r="K1532" s="11">
        <v>1024.4000000000001</v>
      </c>
      <c r="L1532" s="10">
        <f t="shared" si="140"/>
        <v>3.1925081538258335</v>
      </c>
      <c r="M1532">
        <f t="shared" si="141"/>
        <v>3938</v>
      </c>
      <c r="N1532">
        <f t="shared" si="142"/>
        <v>5</v>
      </c>
      <c r="O1532">
        <f t="shared" si="143"/>
        <v>1.2</v>
      </c>
    </row>
    <row r="1533" spans="1:15">
      <c r="A1533" s="10" t="s">
        <v>68</v>
      </c>
      <c r="B1533" s="10">
        <v>5300</v>
      </c>
      <c r="C1533" s="60">
        <v>6.7125389540000002</v>
      </c>
      <c r="D1533" s="11">
        <v>0.5</v>
      </c>
      <c r="E1533" s="11">
        <v>48.29</v>
      </c>
      <c r="F1533" s="11">
        <v>0.6</v>
      </c>
      <c r="G1533" s="11">
        <v>0.13500000000000001</v>
      </c>
      <c r="H1533" s="10">
        <v>1</v>
      </c>
      <c r="I1533" s="11">
        <f t="shared" si="138"/>
        <v>0.6</v>
      </c>
      <c r="J1533" s="11">
        <f t="shared" si="139"/>
        <v>0.13500000000000001</v>
      </c>
      <c r="K1533" s="11">
        <v>4333.8999999999996</v>
      </c>
      <c r="L1533" s="10">
        <f t="shared" si="140"/>
        <v>13.506187753694165</v>
      </c>
      <c r="M1533">
        <f t="shared" si="141"/>
        <v>16660</v>
      </c>
      <c r="N1533">
        <f t="shared" si="142"/>
        <v>22</v>
      </c>
      <c r="O1533">
        <f t="shared" si="143"/>
        <v>5</v>
      </c>
    </row>
    <row r="1534" spans="1:15">
      <c r="A1534" s="10" t="s">
        <v>68</v>
      </c>
      <c r="B1534" s="10">
        <v>6430</v>
      </c>
      <c r="C1534" s="60">
        <v>2.0561331859999998</v>
      </c>
      <c r="D1534" s="11">
        <v>0.30299999999999999</v>
      </c>
      <c r="E1534" s="11">
        <v>48.29</v>
      </c>
      <c r="F1534" s="11">
        <v>0</v>
      </c>
      <c r="G1534" s="11">
        <v>0</v>
      </c>
      <c r="H1534" s="10">
        <v>1</v>
      </c>
      <c r="I1534" s="11">
        <f t="shared" si="138"/>
        <v>0</v>
      </c>
      <c r="J1534" s="11">
        <f t="shared" si="139"/>
        <v>0</v>
      </c>
      <c r="K1534" s="11">
        <v>2460</v>
      </c>
      <c r="L1534" s="10">
        <f t="shared" si="140"/>
        <v>2.5070894566864848</v>
      </c>
      <c r="M1534">
        <f t="shared" si="141"/>
        <v>3092</v>
      </c>
      <c r="N1534">
        <f t="shared" si="142"/>
        <v>0</v>
      </c>
      <c r="O1534">
        <f t="shared" si="143"/>
        <v>0</v>
      </c>
    </row>
    <row r="1535" spans="1:15">
      <c r="A1535" s="10" t="s">
        <v>68</v>
      </c>
      <c r="B1535" s="10">
        <v>2210</v>
      </c>
      <c r="C1535" s="60">
        <v>5.6666036230000003</v>
      </c>
      <c r="D1535" s="11">
        <v>0.26800000000000002</v>
      </c>
      <c r="E1535" s="11">
        <v>48.29</v>
      </c>
      <c r="F1535" s="11">
        <v>1.92</v>
      </c>
      <c r="G1535" s="11">
        <v>0.50600000000000001</v>
      </c>
      <c r="H1535" s="10">
        <v>1</v>
      </c>
      <c r="I1535" s="11">
        <f t="shared" si="138"/>
        <v>1.92</v>
      </c>
      <c r="J1535" s="11">
        <f t="shared" si="139"/>
        <v>0.50600000000000001</v>
      </c>
      <c r="K1535" s="11">
        <v>1961</v>
      </c>
      <c r="L1535" s="10">
        <f t="shared" si="140"/>
        <v>6.1112997866542971</v>
      </c>
      <c r="M1535">
        <f t="shared" si="141"/>
        <v>7538</v>
      </c>
      <c r="N1535">
        <f t="shared" si="142"/>
        <v>32</v>
      </c>
      <c r="O1535">
        <f t="shared" si="143"/>
        <v>8.4</v>
      </c>
    </row>
    <row r="1536" spans="1:15">
      <c r="A1536" s="10" t="s">
        <v>68</v>
      </c>
      <c r="B1536" s="10">
        <v>6430</v>
      </c>
      <c r="C1536" s="60">
        <v>2.4814145339999998</v>
      </c>
      <c r="D1536" s="11">
        <v>0.30299999999999999</v>
      </c>
      <c r="E1536" s="11">
        <v>48.29</v>
      </c>
      <c r="F1536" s="11">
        <v>0</v>
      </c>
      <c r="G1536" s="11">
        <v>0</v>
      </c>
      <c r="H1536" s="10">
        <v>1</v>
      </c>
      <c r="I1536" s="11">
        <f t="shared" si="138"/>
        <v>0</v>
      </c>
      <c r="J1536" s="11">
        <f t="shared" si="139"/>
        <v>0</v>
      </c>
      <c r="K1536" s="11">
        <v>2968.8</v>
      </c>
      <c r="L1536" s="10">
        <f t="shared" si="140"/>
        <v>3.0256445731332149</v>
      </c>
      <c r="M1536">
        <f t="shared" si="141"/>
        <v>3732</v>
      </c>
      <c r="N1536">
        <f t="shared" si="142"/>
        <v>0</v>
      </c>
      <c r="O1536">
        <f t="shared" si="143"/>
        <v>0</v>
      </c>
    </row>
    <row r="1537" spans="1:15">
      <c r="A1537" s="10" t="s">
        <v>68</v>
      </c>
      <c r="B1537" s="10">
        <v>6430</v>
      </c>
      <c r="C1537" s="60">
        <v>0.50156637199999998</v>
      </c>
      <c r="D1537" s="11">
        <v>0.30299999999999999</v>
      </c>
      <c r="E1537" s="11">
        <v>48.29</v>
      </c>
      <c r="F1537" s="11">
        <v>0</v>
      </c>
      <c r="G1537" s="11">
        <v>0</v>
      </c>
      <c r="H1537" s="10">
        <v>1</v>
      </c>
      <c r="I1537" s="11">
        <f t="shared" si="138"/>
        <v>0</v>
      </c>
      <c r="J1537" s="11">
        <f t="shared" si="139"/>
        <v>0</v>
      </c>
      <c r="K1537" s="11">
        <v>196.2</v>
      </c>
      <c r="L1537" s="10">
        <f t="shared" si="140"/>
        <v>0.61157116262296995</v>
      </c>
      <c r="M1537">
        <f t="shared" si="141"/>
        <v>754</v>
      </c>
      <c r="N1537">
        <f t="shared" si="142"/>
        <v>0</v>
      </c>
      <c r="O1537">
        <f t="shared" si="143"/>
        <v>0</v>
      </c>
    </row>
    <row r="1538" spans="1:15">
      <c r="A1538" s="10" t="s">
        <v>68</v>
      </c>
      <c r="B1538" s="10">
        <v>1300</v>
      </c>
      <c r="C1538" s="60">
        <v>0.20647425</v>
      </c>
      <c r="D1538" s="11">
        <v>0.66200000000000003</v>
      </c>
      <c r="E1538" s="11">
        <v>48.29</v>
      </c>
      <c r="F1538" s="11">
        <v>2.1</v>
      </c>
      <c r="G1538" s="11">
        <v>0.51600000000000001</v>
      </c>
      <c r="H1538" s="10">
        <v>1</v>
      </c>
      <c r="I1538" s="11">
        <f t="shared" si="138"/>
        <v>2.1</v>
      </c>
      <c r="J1538" s="11">
        <f t="shared" si="139"/>
        <v>0.51600000000000001</v>
      </c>
      <c r="K1538" s="11">
        <v>176.5</v>
      </c>
      <c r="L1538" s="10">
        <f t="shared" si="140"/>
        <v>0.55004705787625008</v>
      </c>
      <c r="M1538">
        <f t="shared" si="141"/>
        <v>678</v>
      </c>
      <c r="N1538">
        <f t="shared" si="142"/>
        <v>3</v>
      </c>
      <c r="O1538">
        <f t="shared" si="143"/>
        <v>0.8</v>
      </c>
    </row>
    <row r="1539" spans="1:15">
      <c r="A1539" s="10" t="s">
        <v>68</v>
      </c>
      <c r="B1539" s="10">
        <v>3200</v>
      </c>
      <c r="C1539" s="60">
        <v>3.2927519639999998</v>
      </c>
      <c r="D1539" s="11">
        <v>0.4</v>
      </c>
      <c r="E1539" s="11">
        <v>48.29</v>
      </c>
      <c r="F1539" s="11">
        <v>1.2</v>
      </c>
      <c r="G1539" s="11">
        <v>6.4000000000000001E-2</v>
      </c>
      <c r="H1539" s="10">
        <v>1</v>
      </c>
      <c r="I1539" s="11">
        <f t="shared" ref="I1539:I1602" si="144">F1539</f>
        <v>1.2</v>
      </c>
      <c r="J1539" s="11">
        <f t="shared" ref="J1539:J1602" si="145">G1539</f>
        <v>6.4000000000000001E-2</v>
      </c>
      <c r="K1539" s="11">
        <v>1700.8</v>
      </c>
      <c r="L1539" s="10">
        <f t="shared" ref="L1539:L1602" si="146">E1539*D1539*C1539/12</f>
        <v>5.3002330780519999</v>
      </c>
      <c r="M1539">
        <f t="shared" ref="M1539:M1602" si="147">ROUND(E1539*D1539*C1539*102.79,0)</f>
        <v>6538</v>
      </c>
      <c r="N1539">
        <f t="shared" ref="N1539:N1602" si="148">ROUND(I1539*M1539*0.002205,0)</f>
        <v>17</v>
      </c>
      <c r="O1539">
        <f t="shared" ref="O1539:O1602" si="149">ROUND(J1539*M1539*0.002205,1)</f>
        <v>0.9</v>
      </c>
    </row>
    <row r="1540" spans="1:15">
      <c r="A1540" s="10" t="s">
        <v>68</v>
      </c>
      <c r="B1540" s="10">
        <v>8140</v>
      </c>
      <c r="C1540" s="60">
        <v>0.85448734699999995</v>
      </c>
      <c r="D1540" s="11">
        <v>0.77700000000000002</v>
      </c>
      <c r="E1540" s="11">
        <v>48.29</v>
      </c>
      <c r="F1540" s="11">
        <v>1.2</v>
      </c>
      <c r="G1540" s="11">
        <v>0.48</v>
      </c>
      <c r="H1540" s="10">
        <v>1</v>
      </c>
      <c r="I1540" s="11">
        <f t="shared" si="144"/>
        <v>1.2</v>
      </c>
      <c r="J1540" s="11">
        <f t="shared" si="145"/>
        <v>0.48</v>
      </c>
      <c r="K1540" s="11">
        <v>857.3</v>
      </c>
      <c r="L1540" s="10">
        <f t="shared" si="146"/>
        <v>2.6717918106342924</v>
      </c>
      <c r="M1540">
        <f t="shared" si="147"/>
        <v>3296</v>
      </c>
      <c r="N1540">
        <f t="shared" si="148"/>
        <v>9</v>
      </c>
      <c r="O1540">
        <f t="shared" si="149"/>
        <v>3.5</v>
      </c>
    </row>
    <row r="1541" spans="1:15">
      <c r="A1541" s="10" t="s">
        <v>68</v>
      </c>
      <c r="B1541" s="10">
        <v>3200</v>
      </c>
      <c r="C1541" s="60">
        <v>0.14836464399999999</v>
      </c>
      <c r="D1541" s="11">
        <v>0.4</v>
      </c>
      <c r="E1541" s="11">
        <v>48.29</v>
      </c>
      <c r="F1541" s="11">
        <v>1.2</v>
      </c>
      <c r="G1541" s="11">
        <v>6.4000000000000001E-2</v>
      </c>
      <c r="H1541" s="10">
        <v>1</v>
      </c>
      <c r="I1541" s="11">
        <f t="shared" si="144"/>
        <v>1.2</v>
      </c>
      <c r="J1541" s="11">
        <f t="shared" si="145"/>
        <v>6.4000000000000001E-2</v>
      </c>
      <c r="K1541" s="11">
        <v>76.599999999999994</v>
      </c>
      <c r="L1541" s="10">
        <f t="shared" si="146"/>
        <v>0.23881762195866665</v>
      </c>
      <c r="M1541">
        <f t="shared" si="147"/>
        <v>295</v>
      </c>
      <c r="N1541">
        <f t="shared" si="148"/>
        <v>1</v>
      </c>
      <c r="O1541">
        <f t="shared" si="149"/>
        <v>0</v>
      </c>
    </row>
    <row r="1542" spans="1:15">
      <c r="A1542" s="10" t="s">
        <v>68</v>
      </c>
      <c r="B1542" s="10">
        <v>3200</v>
      </c>
      <c r="C1542" s="60">
        <v>3.9201748000000002E-2</v>
      </c>
      <c r="D1542" s="11">
        <v>0.4</v>
      </c>
      <c r="E1542" s="11">
        <v>48.29</v>
      </c>
      <c r="F1542" s="11">
        <v>1.2</v>
      </c>
      <c r="G1542" s="11">
        <v>6.4000000000000001E-2</v>
      </c>
      <c r="H1542" s="10">
        <v>1</v>
      </c>
      <c r="I1542" s="11">
        <f t="shared" si="144"/>
        <v>1.2</v>
      </c>
      <c r="J1542" s="11">
        <f t="shared" si="145"/>
        <v>6.4000000000000001E-2</v>
      </c>
      <c r="K1542" s="11">
        <v>20.2</v>
      </c>
      <c r="L1542" s="10">
        <f t="shared" si="146"/>
        <v>6.3101747030666677E-2</v>
      </c>
      <c r="M1542">
        <f t="shared" si="147"/>
        <v>78</v>
      </c>
      <c r="N1542">
        <f t="shared" si="148"/>
        <v>0</v>
      </c>
      <c r="O1542">
        <f t="shared" si="149"/>
        <v>0</v>
      </c>
    </row>
    <row r="1543" spans="1:15">
      <c r="A1543" s="10" t="s">
        <v>68</v>
      </c>
      <c r="B1543" s="10">
        <v>6460</v>
      </c>
      <c r="C1543" s="60">
        <v>0.26315879399999997</v>
      </c>
      <c r="D1543" s="11">
        <v>0.30299999999999999</v>
      </c>
      <c r="E1543" s="11">
        <v>48.29</v>
      </c>
      <c r="F1543" s="11">
        <v>0</v>
      </c>
      <c r="G1543" s="11">
        <v>0</v>
      </c>
      <c r="H1543" s="10">
        <v>1</v>
      </c>
      <c r="I1543" s="11">
        <f t="shared" si="144"/>
        <v>0</v>
      </c>
      <c r="J1543" s="11">
        <f t="shared" si="145"/>
        <v>0</v>
      </c>
      <c r="K1543" s="11">
        <v>103</v>
      </c>
      <c r="L1543" s="10">
        <f t="shared" si="146"/>
        <v>0.32087543859706497</v>
      </c>
      <c r="M1543">
        <f t="shared" si="147"/>
        <v>396</v>
      </c>
      <c r="N1543">
        <f t="shared" si="148"/>
        <v>0</v>
      </c>
      <c r="O1543">
        <f t="shared" si="149"/>
        <v>0</v>
      </c>
    </row>
    <row r="1544" spans="1:15">
      <c r="A1544" s="10" t="s">
        <v>68</v>
      </c>
      <c r="B1544" s="10">
        <v>3100</v>
      </c>
      <c r="C1544" s="60">
        <v>8.9124749999999996E-3</v>
      </c>
      <c r="D1544" s="11">
        <v>0.41099999999999998</v>
      </c>
      <c r="E1544" s="11">
        <v>48.29</v>
      </c>
      <c r="F1544" s="11">
        <v>1.2</v>
      </c>
      <c r="G1544" s="11">
        <v>6.4000000000000001E-2</v>
      </c>
      <c r="H1544" s="10">
        <v>1</v>
      </c>
      <c r="I1544" s="11">
        <f t="shared" si="144"/>
        <v>1.2</v>
      </c>
      <c r="J1544" s="11">
        <f t="shared" si="145"/>
        <v>6.4000000000000001E-2</v>
      </c>
      <c r="K1544" s="11">
        <v>4.7</v>
      </c>
      <c r="L1544" s="10">
        <f t="shared" si="146"/>
        <v>1.4740632057937499E-2</v>
      </c>
      <c r="M1544">
        <f t="shared" si="147"/>
        <v>18</v>
      </c>
      <c r="N1544">
        <f t="shared" si="148"/>
        <v>0</v>
      </c>
      <c r="O1544">
        <f t="shared" si="149"/>
        <v>0</v>
      </c>
    </row>
    <row r="1545" spans="1:15">
      <c r="A1545" s="10" t="s">
        <v>68</v>
      </c>
      <c r="B1545" s="10">
        <v>3200</v>
      </c>
      <c r="C1545" s="60">
        <v>0.115063569</v>
      </c>
      <c r="D1545" s="11">
        <v>0.4</v>
      </c>
      <c r="E1545" s="11">
        <v>48.29</v>
      </c>
      <c r="F1545" s="11">
        <v>1.2</v>
      </c>
      <c r="G1545" s="11">
        <v>6.4000000000000001E-2</v>
      </c>
      <c r="H1545" s="10">
        <v>1</v>
      </c>
      <c r="I1545" s="11">
        <f t="shared" si="144"/>
        <v>1.2</v>
      </c>
      <c r="J1545" s="11">
        <f t="shared" si="145"/>
        <v>6.4000000000000001E-2</v>
      </c>
      <c r="K1545" s="11">
        <v>181.7</v>
      </c>
      <c r="L1545" s="10">
        <f t="shared" si="146"/>
        <v>0.18521399156700002</v>
      </c>
      <c r="M1545">
        <f t="shared" si="147"/>
        <v>228</v>
      </c>
      <c r="N1545">
        <f t="shared" si="148"/>
        <v>1</v>
      </c>
      <c r="O1545">
        <f t="shared" si="149"/>
        <v>0</v>
      </c>
    </row>
    <row r="1546" spans="1:15">
      <c r="A1546" s="10" t="s">
        <v>68</v>
      </c>
      <c r="B1546" s="10">
        <v>2210</v>
      </c>
      <c r="C1546" s="60">
        <v>4.5441577950000003</v>
      </c>
      <c r="D1546" s="11">
        <v>0.26800000000000002</v>
      </c>
      <c r="E1546" s="11">
        <v>48.29</v>
      </c>
      <c r="F1546" s="11">
        <v>1.92</v>
      </c>
      <c r="G1546" s="11">
        <v>0.50600000000000001</v>
      </c>
      <c r="H1546" s="10">
        <v>1</v>
      </c>
      <c r="I1546" s="11">
        <f t="shared" si="144"/>
        <v>1.92</v>
      </c>
      <c r="J1546" s="11">
        <f t="shared" si="145"/>
        <v>0.50600000000000001</v>
      </c>
      <c r="K1546" s="11">
        <v>1572.6</v>
      </c>
      <c r="L1546" s="10">
        <f t="shared" si="146"/>
        <v>4.9007681515589505</v>
      </c>
      <c r="M1546">
        <f t="shared" si="147"/>
        <v>6045</v>
      </c>
      <c r="N1546">
        <f t="shared" si="148"/>
        <v>26</v>
      </c>
      <c r="O1546">
        <f t="shared" si="149"/>
        <v>6.7</v>
      </c>
    </row>
    <row r="1547" spans="1:15">
      <c r="A1547" s="10" t="s">
        <v>68</v>
      </c>
      <c r="B1547" s="10">
        <v>3200</v>
      </c>
      <c r="C1547" s="60">
        <v>0.56992696799999998</v>
      </c>
      <c r="D1547" s="11">
        <v>0.4</v>
      </c>
      <c r="E1547" s="11">
        <v>48.29</v>
      </c>
      <c r="F1547" s="11">
        <v>1.2</v>
      </c>
      <c r="G1547" s="11">
        <v>6.4000000000000001E-2</v>
      </c>
      <c r="H1547" s="10">
        <v>1</v>
      </c>
      <c r="I1547" s="11">
        <f t="shared" si="144"/>
        <v>1.2</v>
      </c>
      <c r="J1547" s="11">
        <f t="shared" si="145"/>
        <v>6.4000000000000001E-2</v>
      </c>
      <c r="K1547" s="11">
        <v>294.39999999999998</v>
      </c>
      <c r="L1547" s="10">
        <f t="shared" si="146"/>
        <v>0.91739244282400012</v>
      </c>
      <c r="M1547">
        <f t="shared" si="147"/>
        <v>1132</v>
      </c>
      <c r="N1547">
        <f t="shared" si="148"/>
        <v>3</v>
      </c>
      <c r="O1547">
        <f t="shared" si="149"/>
        <v>0.2</v>
      </c>
    </row>
    <row r="1548" spans="1:15">
      <c r="A1548" s="10" t="s">
        <v>68</v>
      </c>
      <c r="B1548" s="10">
        <v>6430</v>
      </c>
      <c r="C1548" s="60">
        <v>0.28114679100000001</v>
      </c>
      <c r="D1548" s="11">
        <v>0.30299999999999999</v>
      </c>
      <c r="E1548" s="11">
        <v>48.29</v>
      </c>
      <c r="F1548" s="11">
        <v>0</v>
      </c>
      <c r="G1548" s="11">
        <v>0</v>
      </c>
      <c r="H1548" s="10">
        <v>1</v>
      </c>
      <c r="I1548" s="11">
        <f t="shared" si="144"/>
        <v>0</v>
      </c>
      <c r="J1548" s="11">
        <f t="shared" si="145"/>
        <v>0</v>
      </c>
      <c r="K1548" s="11">
        <v>336.4</v>
      </c>
      <c r="L1548" s="10">
        <f t="shared" si="146"/>
        <v>0.34280860806909752</v>
      </c>
      <c r="M1548">
        <f t="shared" si="147"/>
        <v>423</v>
      </c>
      <c r="N1548">
        <f t="shared" si="148"/>
        <v>0</v>
      </c>
      <c r="O1548">
        <f t="shared" si="149"/>
        <v>0</v>
      </c>
    </row>
    <row r="1549" spans="1:15">
      <c r="A1549" s="10" t="s">
        <v>68</v>
      </c>
      <c r="B1549" s="10">
        <v>1180</v>
      </c>
      <c r="C1549" s="60">
        <v>6.0304928000000001E-2</v>
      </c>
      <c r="D1549" s="11">
        <v>0.39</v>
      </c>
      <c r="E1549" s="11">
        <v>48.29</v>
      </c>
      <c r="F1549" s="11">
        <v>1.05</v>
      </c>
      <c r="G1549" s="11">
        <v>0.22</v>
      </c>
      <c r="H1549" s="10">
        <v>1</v>
      </c>
      <c r="I1549" s="11">
        <f t="shared" si="144"/>
        <v>1.05</v>
      </c>
      <c r="J1549" s="11">
        <f t="shared" si="145"/>
        <v>0.22</v>
      </c>
      <c r="K1549" s="11">
        <v>30.4</v>
      </c>
      <c r="L1549" s="10">
        <f t="shared" si="146"/>
        <v>9.4644061626400003E-2</v>
      </c>
      <c r="M1549">
        <f t="shared" si="147"/>
        <v>117</v>
      </c>
      <c r="N1549">
        <f t="shared" si="148"/>
        <v>0</v>
      </c>
      <c r="O1549">
        <f t="shared" si="149"/>
        <v>0.1</v>
      </c>
    </row>
    <row r="1550" spans="1:15">
      <c r="A1550" s="10" t="s">
        <v>68</v>
      </c>
      <c r="B1550" s="10">
        <v>1400</v>
      </c>
      <c r="C1550" s="60">
        <v>3.0871293000000001E-2</v>
      </c>
      <c r="D1550" s="11">
        <v>0.88700000000000001</v>
      </c>
      <c r="E1550" s="11">
        <v>48.29</v>
      </c>
      <c r="F1550" s="11">
        <v>1.93</v>
      </c>
      <c r="G1550" s="11">
        <v>0.497</v>
      </c>
      <c r="H1550" s="10">
        <v>1</v>
      </c>
      <c r="I1550" s="11">
        <f t="shared" si="144"/>
        <v>1.93</v>
      </c>
      <c r="J1550" s="11">
        <f t="shared" si="145"/>
        <v>0.497</v>
      </c>
      <c r="K1550" s="11">
        <v>35.4</v>
      </c>
      <c r="L1550" s="10">
        <f t="shared" si="146"/>
        <v>0.1101930994555325</v>
      </c>
      <c r="M1550">
        <f t="shared" si="147"/>
        <v>136</v>
      </c>
      <c r="N1550">
        <f t="shared" si="148"/>
        <v>1</v>
      </c>
      <c r="O1550">
        <f t="shared" si="149"/>
        <v>0.1</v>
      </c>
    </row>
    <row r="1551" spans="1:15">
      <c r="A1551" s="10" t="s">
        <v>68</v>
      </c>
      <c r="B1551" s="10">
        <v>1300</v>
      </c>
      <c r="C1551" s="60">
        <v>5.0601955999999997E-2</v>
      </c>
      <c r="D1551" s="11">
        <v>0.67700000000000005</v>
      </c>
      <c r="E1551" s="11">
        <v>48.29</v>
      </c>
      <c r="F1551" s="11">
        <v>2.1</v>
      </c>
      <c r="G1551" s="11">
        <v>0.51600000000000001</v>
      </c>
      <c r="H1551" s="10">
        <v>1</v>
      </c>
      <c r="I1551" s="11">
        <f t="shared" si="144"/>
        <v>2.1</v>
      </c>
      <c r="J1551" s="11">
        <f t="shared" si="145"/>
        <v>0.51600000000000001</v>
      </c>
      <c r="K1551" s="11">
        <v>44.2</v>
      </c>
      <c r="L1551" s="10">
        <f t="shared" si="146"/>
        <v>0.13785798701645666</v>
      </c>
      <c r="M1551">
        <f t="shared" si="147"/>
        <v>170</v>
      </c>
      <c r="N1551">
        <f t="shared" si="148"/>
        <v>1</v>
      </c>
      <c r="O1551">
        <f t="shared" si="149"/>
        <v>0.2</v>
      </c>
    </row>
    <row r="1552" spans="1:15">
      <c r="A1552" s="10" t="s">
        <v>68</v>
      </c>
      <c r="B1552" s="10">
        <v>4110</v>
      </c>
      <c r="C1552" s="60">
        <v>0.65661296999999996</v>
      </c>
      <c r="D1552" s="11">
        <v>0.41299999999999998</v>
      </c>
      <c r="E1552" s="11">
        <v>48.29</v>
      </c>
      <c r="F1552" s="11">
        <v>0.7</v>
      </c>
      <c r="G1552" s="11">
        <v>0.09</v>
      </c>
      <c r="H1552" s="10">
        <v>1</v>
      </c>
      <c r="I1552" s="11">
        <f t="shared" si="144"/>
        <v>0.7</v>
      </c>
      <c r="J1552" s="11">
        <f t="shared" si="145"/>
        <v>0.09</v>
      </c>
      <c r="K1552" s="11">
        <v>1070.8</v>
      </c>
      <c r="L1552" s="10">
        <f t="shared" si="146"/>
        <v>1.0912781710580748</v>
      </c>
      <c r="M1552">
        <f t="shared" si="147"/>
        <v>1346</v>
      </c>
      <c r="N1552">
        <f t="shared" si="148"/>
        <v>2</v>
      </c>
      <c r="O1552">
        <f t="shared" si="149"/>
        <v>0.3</v>
      </c>
    </row>
    <row r="1553" spans="1:15">
      <c r="A1553" s="10" t="s">
        <v>68</v>
      </c>
      <c r="B1553" s="10">
        <v>6300</v>
      </c>
      <c r="C1553" s="60">
        <v>9.7938839350000002</v>
      </c>
      <c r="D1553" s="11">
        <v>0.30299999999999999</v>
      </c>
      <c r="E1553" s="11">
        <v>48.29</v>
      </c>
      <c r="F1553" s="11">
        <v>0</v>
      </c>
      <c r="G1553" s="11">
        <v>0</v>
      </c>
      <c r="H1553" s="10">
        <v>1</v>
      </c>
      <c r="I1553" s="11">
        <f t="shared" si="144"/>
        <v>0</v>
      </c>
      <c r="J1553" s="11">
        <f t="shared" si="145"/>
        <v>0</v>
      </c>
      <c r="K1553" s="11">
        <v>3832</v>
      </c>
      <c r="L1553" s="10">
        <f t="shared" si="146"/>
        <v>11.941903044334039</v>
      </c>
      <c r="M1553">
        <f t="shared" si="147"/>
        <v>14730</v>
      </c>
      <c r="N1553">
        <f t="shared" si="148"/>
        <v>0</v>
      </c>
      <c r="O1553">
        <f t="shared" si="149"/>
        <v>0</v>
      </c>
    </row>
    <row r="1554" spans="1:15">
      <c r="A1554" s="10" t="s">
        <v>68</v>
      </c>
      <c r="B1554" s="10">
        <v>3200</v>
      </c>
      <c r="C1554" s="60">
        <v>2.5316853E-2</v>
      </c>
      <c r="D1554" s="11">
        <v>0.4</v>
      </c>
      <c r="E1554" s="11">
        <v>48.29</v>
      </c>
      <c r="F1554" s="11">
        <v>1.2</v>
      </c>
      <c r="G1554" s="11">
        <v>6.4000000000000001E-2</v>
      </c>
      <c r="H1554" s="10">
        <v>1</v>
      </c>
      <c r="I1554" s="11">
        <f t="shared" si="144"/>
        <v>1.2</v>
      </c>
      <c r="J1554" s="11">
        <f t="shared" si="145"/>
        <v>6.4000000000000001E-2</v>
      </c>
      <c r="K1554" s="11">
        <v>13.1</v>
      </c>
      <c r="L1554" s="10">
        <f t="shared" si="146"/>
        <v>4.075169437900001E-2</v>
      </c>
      <c r="M1554">
        <f t="shared" si="147"/>
        <v>50</v>
      </c>
      <c r="N1554">
        <f t="shared" si="148"/>
        <v>0</v>
      </c>
      <c r="O1554">
        <f t="shared" si="149"/>
        <v>0</v>
      </c>
    </row>
    <row r="1555" spans="1:15">
      <c r="A1555" s="10" t="s">
        <v>68</v>
      </c>
      <c r="B1555" s="10">
        <v>6250</v>
      </c>
      <c r="C1555" s="60">
        <v>1.9617644780000001</v>
      </c>
      <c r="D1555" s="11">
        <v>0.30299999999999999</v>
      </c>
      <c r="E1555" s="11">
        <v>48.29</v>
      </c>
      <c r="F1555" s="11">
        <v>0</v>
      </c>
      <c r="G1555" s="11">
        <v>0</v>
      </c>
      <c r="H1555" s="10">
        <v>1</v>
      </c>
      <c r="I1555" s="11">
        <f t="shared" si="144"/>
        <v>0</v>
      </c>
      <c r="J1555" s="11">
        <f t="shared" si="145"/>
        <v>0</v>
      </c>
      <c r="K1555" s="11">
        <v>2347.1</v>
      </c>
      <c r="L1555" s="10">
        <f t="shared" si="146"/>
        <v>2.392023567726155</v>
      </c>
      <c r="M1555">
        <f t="shared" si="147"/>
        <v>2951</v>
      </c>
      <c r="N1555">
        <f t="shared" si="148"/>
        <v>0</v>
      </c>
      <c r="O1555">
        <f t="shared" si="149"/>
        <v>0</v>
      </c>
    </row>
    <row r="1556" spans="1:15">
      <c r="A1556" s="10" t="s">
        <v>68</v>
      </c>
      <c r="B1556" s="10">
        <v>1300</v>
      </c>
      <c r="C1556" s="60">
        <v>2.7922274E-2</v>
      </c>
      <c r="D1556" s="11">
        <v>0.66200000000000003</v>
      </c>
      <c r="E1556" s="11">
        <v>48.29</v>
      </c>
      <c r="F1556" s="11">
        <v>2.1</v>
      </c>
      <c r="G1556" s="11">
        <v>0.51600000000000001</v>
      </c>
      <c r="H1556" s="10">
        <v>1</v>
      </c>
      <c r="I1556" s="11">
        <f t="shared" si="144"/>
        <v>2.1</v>
      </c>
      <c r="J1556" s="11">
        <f t="shared" si="145"/>
        <v>0.51600000000000001</v>
      </c>
      <c r="K1556" s="11">
        <v>23.9</v>
      </c>
      <c r="L1556" s="10">
        <f t="shared" si="146"/>
        <v>7.4384891398876676E-2</v>
      </c>
      <c r="M1556">
        <f t="shared" si="147"/>
        <v>92</v>
      </c>
      <c r="N1556">
        <f t="shared" si="148"/>
        <v>0</v>
      </c>
      <c r="O1556">
        <f t="shared" si="149"/>
        <v>0.1</v>
      </c>
    </row>
    <row r="1557" spans="1:15">
      <c r="A1557" s="10" t="s">
        <v>68</v>
      </c>
      <c r="B1557" s="10">
        <v>1300</v>
      </c>
      <c r="C1557" s="60">
        <v>6.3933232569999996</v>
      </c>
      <c r="D1557" s="11">
        <v>0.66200000000000003</v>
      </c>
      <c r="E1557" s="11">
        <v>48.29</v>
      </c>
      <c r="F1557" s="11">
        <v>2.1</v>
      </c>
      <c r="G1557" s="11">
        <v>0.51600000000000001</v>
      </c>
      <c r="H1557" s="10">
        <v>1</v>
      </c>
      <c r="I1557" s="11">
        <f t="shared" si="144"/>
        <v>2.1</v>
      </c>
      <c r="J1557" s="11">
        <f t="shared" si="145"/>
        <v>0.51600000000000001</v>
      </c>
      <c r="K1557" s="11">
        <v>5465.3</v>
      </c>
      <c r="L1557" s="10">
        <f t="shared" si="146"/>
        <v>17.031802501109237</v>
      </c>
      <c r="M1557">
        <f t="shared" si="147"/>
        <v>21008</v>
      </c>
      <c r="N1557">
        <f t="shared" si="148"/>
        <v>97</v>
      </c>
      <c r="O1557">
        <f t="shared" si="149"/>
        <v>23.9</v>
      </c>
    </row>
    <row r="1558" spans="1:15">
      <c r="A1558" s="10" t="s">
        <v>68</v>
      </c>
      <c r="B1558" s="10">
        <v>6460</v>
      </c>
      <c r="C1558" s="60">
        <v>1.630186183</v>
      </c>
      <c r="D1558" s="11">
        <v>0.30299999999999999</v>
      </c>
      <c r="E1558" s="11">
        <v>48.29</v>
      </c>
      <c r="F1558" s="11">
        <v>0</v>
      </c>
      <c r="G1558" s="11">
        <v>0</v>
      </c>
      <c r="H1558" s="10">
        <v>1</v>
      </c>
      <c r="I1558" s="11">
        <f t="shared" si="144"/>
        <v>0</v>
      </c>
      <c r="J1558" s="11">
        <f t="shared" si="145"/>
        <v>0</v>
      </c>
      <c r="K1558" s="11">
        <v>1950.4</v>
      </c>
      <c r="L1558" s="10">
        <f t="shared" si="146"/>
        <v>1.9877226921210174</v>
      </c>
      <c r="M1558">
        <f t="shared" si="147"/>
        <v>2452</v>
      </c>
      <c r="N1558">
        <f t="shared" si="148"/>
        <v>0</v>
      </c>
      <c r="O1558">
        <f t="shared" si="149"/>
        <v>0</v>
      </c>
    </row>
    <row r="1559" spans="1:15">
      <c r="A1559" s="10" t="s">
        <v>68</v>
      </c>
      <c r="B1559" s="10">
        <v>1300</v>
      </c>
      <c r="C1559" s="60">
        <v>4.8930412999999999E-2</v>
      </c>
      <c r="D1559" s="11">
        <v>0.66200000000000003</v>
      </c>
      <c r="E1559" s="11">
        <v>48.29</v>
      </c>
      <c r="F1559" s="11">
        <v>2.1</v>
      </c>
      <c r="G1559" s="11">
        <v>0.51600000000000001</v>
      </c>
      <c r="H1559" s="10">
        <v>1</v>
      </c>
      <c r="I1559" s="11">
        <f t="shared" si="144"/>
        <v>2.1</v>
      </c>
      <c r="J1559" s="11">
        <f t="shared" si="145"/>
        <v>0.51600000000000001</v>
      </c>
      <c r="K1559" s="11">
        <v>41.8</v>
      </c>
      <c r="L1559" s="10">
        <f t="shared" si="146"/>
        <v>0.13035053868131166</v>
      </c>
      <c r="M1559">
        <f t="shared" si="147"/>
        <v>161</v>
      </c>
      <c r="N1559">
        <f t="shared" si="148"/>
        <v>1</v>
      </c>
      <c r="O1559">
        <f t="shared" si="149"/>
        <v>0.2</v>
      </c>
    </row>
    <row r="1560" spans="1:15">
      <c r="A1560" s="10" t="s">
        <v>68</v>
      </c>
      <c r="B1560" s="10">
        <v>1100</v>
      </c>
      <c r="C1560" s="60">
        <v>0.103493506</v>
      </c>
      <c r="D1560" s="11">
        <v>0.28599999999999998</v>
      </c>
      <c r="E1560" s="11">
        <v>48.29</v>
      </c>
      <c r="F1560" s="11">
        <v>1.85</v>
      </c>
      <c r="G1560" s="11">
        <v>0.22</v>
      </c>
      <c r="H1560" s="10">
        <v>1</v>
      </c>
      <c r="I1560" s="11">
        <f t="shared" si="144"/>
        <v>1.85</v>
      </c>
      <c r="J1560" s="11">
        <f t="shared" si="145"/>
        <v>0.22</v>
      </c>
      <c r="K1560" s="11">
        <v>42.3</v>
      </c>
      <c r="L1560" s="10">
        <f t="shared" si="146"/>
        <v>0.11911188347963665</v>
      </c>
      <c r="M1560">
        <f t="shared" si="147"/>
        <v>147</v>
      </c>
      <c r="N1560">
        <f t="shared" si="148"/>
        <v>1</v>
      </c>
      <c r="O1560">
        <f t="shared" si="149"/>
        <v>0.1</v>
      </c>
    </row>
    <row r="1561" spans="1:15">
      <c r="A1561" s="10" t="s">
        <v>68</v>
      </c>
      <c r="B1561" s="10">
        <v>6460</v>
      </c>
      <c r="C1561" s="60">
        <v>0.51826182300000001</v>
      </c>
      <c r="D1561" s="11">
        <v>0.30299999999999999</v>
      </c>
      <c r="E1561" s="11">
        <v>48.29</v>
      </c>
      <c r="F1561" s="11">
        <v>0</v>
      </c>
      <c r="G1561" s="11">
        <v>0</v>
      </c>
      <c r="H1561" s="10">
        <v>1</v>
      </c>
      <c r="I1561" s="11">
        <f t="shared" si="144"/>
        <v>0</v>
      </c>
      <c r="J1561" s="11">
        <f t="shared" si="145"/>
        <v>0</v>
      </c>
      <c r="K1561" s="11">
        <v>620.1</v>
      </c>
      <c r="L1561" s="10">
        <f t="shared" si="146"/>
        <v>0.63192830167491743</v>
      </c>
      <c r="M1561">
        <f t="shared" si="147"/>
        <v>779</v>
      </c>
      <c r="N1561">
        <f t="shared" si="148"/>
        <v>0</v>
      </c>
      <c r="O1561">
        <f t="shared" si="149"/>
        <v>0</v>
      </c>
    </row>
    <row r="1562" spans="1:15">
      <c r="A1562" s="10" t="s">
        <v>68</v>
      </c>
      <c r="B1562" s="10">
        <v>6430</v>
      </c>
      <c r="C1562" s="60">
        <v>2.1707155999999998E-2</v>
      </c>
      <c r="D1562" s="11">
        <v>0.30299999999999999</v>
      </c>
      <c r="E1562" s="11">
        <v>48.29</v>
      </c>
      <c r="F1562" s="11">
        <v>0</v>
      </c>
      <c r="G1562" s="11">
        <v>0</v>
      </c>
      <c r="H1562" s="10">
        <v>1</v>
      </c>
      <c r="I1562" s="11">
        <f t="shared" si="144"/>
        <v>0</v>
      </c>
      <c r="J1562" s="11">
        <f t="shared" si="145"/>
        <v>0</v>
      </c>
      <c r="K1562" s="11">
        <v>26</v>
      </c>
      <c r="L1562" s="10">
        <f t="shared" si="146"/>
        <v>2.6468023721809997E-2</v>
      </c>
      <c r="M1562">
        <f t="shared" si="147"/>
        <v>33</v>
      </c>
      <c r="N1562">
        <f t="shared" si="148"/>
        <v>0</v>
      </c>
      <c r="O1562">
        <f t="shared" si="149"/>
        <v>0</v>
      </c>
    </row>
    <row r="1563" spans="1:15">
      <c r="A1563" s="10" t="s">
        <v>68</v>
      </c>
      <c r="B1563" s="10">
        <v>6250</v>
      </c>
      <c r="C1563" s="60">
        <v>23.400003266999999</v>
      </c>
      <c r="D1563" s="11">
        <v>0.30299999999999999</v>
      </c>
      <c r="E1563" s="11">
        <v>48.29</v>
      </c>
      <c r="F1563" s="11">
        <v>0</v>
      </c>
      <c r="G1563" s="11">
        <v>0</v>
      </c>
      <c r="H1563" s="10">
        <v>1</v>
      </c>
      <c r="I1563" s="11">
        <f t="shared" si="144"/>
        <v>0</v>
      </c>
      <c r="J1563" s="11">
        <f t="shared" si="145"/>
        <v>0</v>
      </c>
      <c r="K1563" s="11">
        <v>27996.6</v>
      </c>
      <c r="L1563" s="10">
        <f t="shared" si="146"/>
        <v>28.532150483526607</v>
      </c>
      <c r="M1563">
        <f t="shared" si="147"/>
        <v>35194</v>
      </c>
      <c r="N1563">
        <f t="shared" si="148"/>
        <v>0</v>
      </c>
      <c r="O1563">
        <f t="shared" si="149"/>
        <v>0</v>
      </c>
    </row>
    <row r="1564" spans="1:15">
      <c r="A1564" s="10" t="s">
        <v>68</v>
      </c>
      <c r="B1564" s="10">
        <v>5300</v>
      </c>
      <c r="C1564" s="60">
        <v>8.4509869460000004</v>
      </c>
      <c r="D1564" s="11">
        <v>0.5</v>
      </c>
      <c r="E1564" s="11">
        <v>48.29</v>
      </c>
      <c r="F1564" s="11">
        <v>0.6</v>
      </c>
      <c r="G1564" s="11">
        <v>0.13500000000000001</v>
      </c>
      <c r="H1564" s="10">
        <v>1</v>
      </c>
      <c r="I1564" s="11">
        <f t="shared" si="144"/>
        <v>0.6</v>
      </c>
      <c r="J1564" s="11">
        <f t="shared" si="145"/>
        <v>0.13500000000000001</v>
      </c>
      <c r="K1564" s="11">
        <v>5456.4</v>
      </c>
      <c r="L1564" s="10">
        <f t="shared" si="146"/>
        <v>17.004089984264166</v>
      </c>
      <c r="M1564">
        <f t="shared" si="147"/>
        <v>20974</v>
      </c>
      <c r="N1564">
        <f t="shared" si="148"/>
        <v>28</v>
      </c>
      <c r="O1564">
        <f t="shared" si="149"/>
        <v>6.2</v>
      </c>
    </row>
    <row r="1565" spans="1:15">
      <c r="A1565" s="10" t="s">
        <v>68</v>
      </c>
      <c r="B1565" s="10">
        <v>6430</v>
      </c>
      <c r="C1565" s="60">
        <v>7.304707541</v>
      </c>
      <c r="D1565" s="11">
        <v>0.30299999999999999</v>
      </c>
      <c r="E1565" s="11">
        <v>48.29</v>
      </c>
      <c r="F1565" s="11">
        <v>0</v>
      </c>
      <c r="G1565" s="11">
        <v>0</v>
      </c>
      <c r="H1565" s="10">
        <v>1</v>
      </c>
      <c r="I1565" s="11">
        <f t="shared" si="144"/>
        <v>0</v>
      </c>
      <c r="J1565" s="11">
        <f t="shared" si="145"/>
        <v>0</v>
      </c>
      <c r="K1565" s="11">
        <v>8739.6</v>
      </c>
      <c r="L1565" s="10">
        <f t="shared" si="146"/>
        <v>8.9067942606609716</v>
      </c>
      <c r="M1565">
        <f t="shared" si="147"/>
        <v>10986</v>
      </c>
      <c r="N1565">
        <f t="shared" si="148"/>
        <v>0</v>
      </c>
      <c r="O1565">
        <f t="shared" si="149"/>
        <v>0</v>
      </c>
    </row>
    <row r="1566" spans="1:15">
      <c r="A1566" s="10" t="s">
        <v>68</v>
      </c>
      <c r="B1566" s="10">
        <v>6430</v>
      </c>
      <c r="C1566" s="60">
        <v>0.167500809</v>
      </c>
      <c r="D1566" s="11">
        <v>0.30299999999999999</v>
      </c>
      <c r="E1566" s="11">
        <v>48.29</v>
      </c>
      <c r="F1566" s="11">
        <v>0</v>
      </c>
      <c r="G1566" s="11">
        <v>0</v>
      </c>
      <c r="H1566" s="10">
        <v>1</v>
      </c>
      <c r="I1566" s="11">
        <f t="shared" si="144"/>
        <v>0</v>
      </c>
      <c r="J1566" s="11">
        <f t="shared" si="145"/>
        <v>0</v>
      </c>
      <c r="K1566" s="11">
        <v>200.4</v>
      </c>
      <c r="L1566" s="10">
        <f t="shared" si="146"/>
        <v>0.20423750518190251</v>
      </c>
      <c r="M1566">
        <f t="shared" si="147"/>
        <v>252</v>
      </c>
      <c r="N1566">
        <f t="shared" si="148"/>
        <v>0</v>
      </c>
      <c r="O1566">
        <f t="shared" si="149"/>
        <v>0</v>
      </c>
    </row>
    <row r="1567" spans="1:15">
      <c r="A1567" s="10" t="s">
        <v>68</v>
      </c>
      <c r="B1567" s="10">
        <v>3200</v>
      </c>
      <c r="C1567" s="60">
        <v>0.17421308699999999</v>
      </c>
      <c r="D1567" s="11">
        <v>0.4</v>
      </c>
      <c r="E1567" s="11">
        <v>48.29</v>
      </c>
      <c r="F1567" s="11">
        <v>1.2</v>
      </c>
      <c r="G1567" s="11">
        <v>6.4000000000000001E-2</v>
      </c>
      <c r="H1567" s="10">
        <v>1</v>
      </c>
      <c r="I1567" s="11">
        <f t="shared" si="144"/>
        <v>1.2</v>
      </c>
      <c r="J1567" s="11">
        <f t="shared" si="145"/>
        <v>6.4000000000000001E-2</v>
      </c>
      <c r="K1567" s="11">
        <v>90</v>
      </c>
      <c r="L1567" s="10">
        <f t="shared" si="146"/>
        <v>0.28042499904099999</v>
      </c>
      <c r="M1567">
        <f t="shared" si="147"/>
        <v>346</v>
      </c>
      <c r="N1567">
        <f t="shared" si="148"/>
        <v>1</v>
      </c>
      <c r="O1567">
        <f t="shared" si="149"/>
        <v>0</v>
      </c>
    </row>
    <row r="1568" spans="1:15">
      <c r="A1568" s="10" t="s">
        <v>68</v>
      </c>
      <c r="B1568" s="10">
        <v>6430</v>
      </c>
      <c r="C1568" s="60">
        <v>1.8844368140000001</v>
      </c>
      <c r="D1568" s="11">
        <v>0.30299999999999999</v>
      </c>
      <c r="E1568" s="11">
        <v>48.29</v>
      </c>
      <c r="F1568" s="11">
        <v>0</v>
      </c>
      <c r="G1568" s="11">
        <v>0</v>
      </c>
      <c r="H1568" s="10">
        <v>1</v>
      </c>
      <c r="I1568" s="11">
        <f t="shared" si="144"/>
        <v>0</v>
      </c>
      <c r="J1568" s="11">
        <f t="shared" si="145"/>
        <v>0</v>
      </c>
      <c r="K1568" s="11">
        <v>2254.6</v>
      </c>
      <c r="L1568" s="10">
        <f t="shared" si="146"/>
        <v>2.2977362071385152</v>
      </c>
      <c r="M1568">
        <f t="shared" si="147"/>
        <v>2834</v>
      </c>
      <c r="N1568">
        <f t="shared" si="148"/>
        <v>0</v>
      </c>
      <c r="O1568">
        <f t="shared" si="149"/>
        <v>0</v>
      </c>
    </row>
    <row r="1569" spans="1:15">
      <c r="A1569" s="10" t="s">
        <v>68</v>
      </c>
      <c r="B1569" s="10">
        <v>3200</v>
      </c>
      <c r="C1569" s="60">
        <v>0.19941937300000001</v>
      </c>
      <c r="D1569" s="11">
        <v>0.4</v>
      </c>
      <c r="E1569" s="11">
        <v>48.29</v>
      </c>
      <c r="F1569" s="11">
        <v>1.2</v>
      </c>
      <c r="G1569" s="11">
        <v>6.4000000000000001E-2</v>
      </c>
      <c r="H1569" s="10">
        <v>1</v>
      </c>
      <c r="I1569" s="11">
        <f t="shared" si="144"/>
        <v>1.2</v>
      </c>
      <c r="J1569" s="11">
        <f t="shared" si="145"/>
        <v>6.4000000000000001E-2</v>
      </c>
      <c r="K1569" s="11">
        <v>315</v>
      </c>
      <c r="L1569" s="10">
        <f t="shared" si="146"/>
        <v>0.32099871740566671</v>
      </c>
      <c r="M1569">
        <f t="shared" si="147"/>
        <v>396</v>
      </c>
      <c r="N1569">
        <f t="shared" si="148"/>
        <v>1</v>
      </c>
      <c r="O1569">
        <f t="shared" si="149"/>
        <v>0.1</v>
      </c>
    </row>
    <row r="1570" spans="1:15">
      <c r="A1570" s="10" t="s">
        <v>68</v>
      </c>
      <c r="B1570" s="10">
        <v>4340</v>
      </c>
      <c r="C1570" s="60">
        <v>0.29050942899999999</v>
      </c>
      <c r="D1570" s="11">
        <v>0.309</v>
      </c>
      <c r="E1570" s="11">
        <v>48.29</v>
      </c>
      <c r="F1570" s="11">
        <v>0.7</v>
      </c>
      <c r="G1570" s="11">
        <v>0.09</v>
      </c>
      <c r="H1570" s="10">
        <v>1</v>
      </c>
      <c r="I1570" s="11">
        <f t="shared" si="144"/>
        <v>0.7</v>
      </c>
      <c r="J1570" s="11">
        <f t="shared" si="145"/>
        <v>0.09</v>
      </c>
      <c r="K1570" s="11">
        <v>340.2</v>
      </c>
      <c r="L1570" s="10">
        <f t="shared" si="146"/>
        <v>0.36123903340505747</v>
      </c>
      <c r="M1570">
        <f t="shared" si="147"/>
        <v>446</v>
      </c>
      <c r="N1570">
        <f t="shared" si="148"/>
        <v>1</v>
      </c>
      <c r="O1570">
        <f t="shared" si="149"/>
        <v>0.1</v>
      </c>
    </row>
    <row r="1571" spans="1:15">
      <c r="A1571" s="10" t="s">
        <v>68</v>
      </c>
      <c r="B1571" s="10">
        <v>6430</v>
      </c>
      <c r="C1571" s="60">
        <v>2.9650765999999999E-2</v>
      </c>
      <c r="D1571" s="11">
        <v>0.30299999999999999</v>
      </c>
      <c r="E1571" s="11">
        <v>48.29</v>
      </c>
      <c r="F1571" s="11">
        <v>0</v>
      </c>
      <c r="G1571" s="11">
        <v>0</v>
      </c>
      <c r="H1571" s="10">
        <v>1</v>
      </c>
      <c r="I1571" s="11">
        <f t="shared" si="144"/>
        <v>0</v>
      </c>
      <c r="J1571" s="11">
        <f t="shared" si="145"/>
        <v>0</v>
      </c>
      <c r="K1571" s="11">
        <v>35.5</v>
      </c>
      <c r="L1571" s="10">
        <f t="shared" si="146"/>
        <v>3.6153846126034998E-2</v>
      </c>
      <c r="M1571">
        <f t="shared" si="147"/>
        <v>45</v>
      </c>
      <c r="N1571">
        <f t="shared" si="148"/>
        <v>0</v>
      </c>
      <c r="O1571">
        <f t="shared" si="149"/>
        <v>0</v>
      </c>
    </row>
    <row r="1572" spans="1:15">
      <c r="A1572" s="10" t="s">
        <v>68</v>
      </c>
      <c r="B1572" s="10">
        <v>4340</v>
      </c>
      <c r="C1572" s="60">
        <v>5.0278459999999999E-3</v>
      </c>
      <c r="D1572" s="11">
        <v>0.309</v>
      </c>
      <c r="E1572" s="11">
        <v>48.29</v>
      </c>
      <c r="F1572" s="11">
        <v>0.7</v>
      </c>
      <c r="G1572" s="11">
        <v>0.09</v>
      </c>
      <c r="H1572" s="10">
        <v>1</v>
      </c>
      <c r="I1572" s="11">
        <f t="shared" si="144"/>
        <v>0.7</v>
      </c>
      <c r="J1572" s="11">
        <f t="shared" si="145"/>
        <v>0.09</v>
      </c>
      <c r="K1572" s="11">
        <v>114.7</v>
      </c>
      <c r="L1572" s="10">
        <f t="shared" si="146"/>
        <v>6.2519630960049992E-3</v>
      </c>
      <c r="M1572">
        <f t="shared" si="147"/>
        <v>8</v>
      </c>
      <c r="N1572">
        <f t="shared" si="148"/>
        <v>0</v>
      </c>
      <c r="O1572">
        <f t="shared" si="149"/>
        <v>0</v>
      </c>
    </row>
    <row r="1573" spans="1:15">
      <c r="A1573" s="10" t="s">
        <v>68</v>
      </c>
      <c r="B1573" s="10">
        <v>3300</v>
      </c>
      <c r="C1573" s="60">
        <v>0.24597172</v>
      </c>
      <c r="D1573" s="11">
        <v>0.4</v>
      </c>
      <c r="E1573" s="11">
        <v>48.29</v>
      </c>
      <c r="F1573" s="11">
        <v>1.2</v>
      </c>
      <c r="G1573" s="11">
        <v>6.4000000000000001E-2</v>
      </c>
      <c r="H1573" s="10">
        <v>1</v>
      </c>
      <c r="I1573" s="11">
        <f t="shared" si="144"/>
        <v>1.2</v>
      </c>
      <c r="J1573" s="11">
        <f t="shared" si="145"/>
        <v>6.4000000000000001E-2</v>
      </c>
      <c r="K1573" s="11">
        <v>127.1</v>
      </c>
      <c r="L1573" s="10">
        <f t="shared" si="146"/>
        <v>0.3959324786266667</v>
      </c>
      <c r="M1573">
        <f t="shared" si="147"/>
        <v>488</v>
      </c>
      <c r="N1573">
        <f t="shared" si="148"/>
        <v>1</v>
      </c>
      <c r="O1573">
        <f t="shared" si="149"/>
        <v>0.1</v>
      </c>
    </row>
    <row r="1574" spans="1:15">
      <c r="A1574" s="10" t="s">
        <v>68</v>
      </c>
      <c r="B1574" s="10">
        <v>4340</v>
      </c>
      <c r="C1574" s="60">
        <v>0.10671923899999999</v>
      </c>
      <c r="D1574" s="11">
        <v>0.309</v>
      </c>
      <c r="E1574" s="11">
        <v>48.29</v>
      </c>
      <c r="F1574" s="11">
        <v>0.7</v>
      </c>
      <c r="G1574" s="11">
        <v>0.09</v>
      </c>
      <c r="H1574" s="10">
        <v>1</v>
      </c>
      <c r="I1574" s="11">
        <f t="shared" si="144"/>
        <v>0.7</v>
      </c>
      <c r="J1574" s="11">
        <f t="shared" si="145"/>
        <v>0.09</v>
      </c>
      <c r="K1574" s="11">
        <v>42.6</v>
      </c>
      <c r="L1574" s="10">
        <f t="shared" si="146"/>
        <v>0.13270190532123249</v>
      </c>
      <c r="M1574">
        <f t="shared" si="147"/>
        <v>164</v>
      </c>
      <c r="N1574">
        <f t="shared" si="148"/>
        <v>0</v>
      </c>
      <c r="O1574">
        <f t="shared" si="149"/>
        <v>0</v>
      </c>
    </row>
    <row r="1575" spans="1:15">
      <c r="A1575" s="10" t="s">
        <v>68</v>
      </c>
      <c r="B1575" s="10">
        <v>1300</v>
      </c>
      <c r="C1575" s="60">
        <v>3.0401886249999999</v>
      </c>
      <c r="D1575" s="11">
        <v>0.63100000000000001</v>
      </c>
      <c r="E1575" s="11">
        <v>48.29</v>
      </c>
      <c r="F1575" s="11">
        <v>2.1</v>
      </c>
      <c r="G1575" s="11">
        <v>0.51600000000000001</v>
      </c>
      <c r="H1575" s="10">
        <v>1</v>
      </c>
      <c r="I1575" s="11">
        <f t="shared" si="144"/>
        <v>2.1</v>
      </c>
      <c r="J1575" s="11">
        <f t="shared" si="145"/>
        <v>0.51600000000000001</v>
      </c>
      <c r="K1575" s="11">
        <v>2477.1999999999998</v>
      </c>
      <c r="L1575" s="10">
        <f t="shared" si="146"/>
        <v>7.7197964325407291</v>
      </c>
      <c r="M1575">
        <f t="shared" si="147"/>
        <v>9522</v>
      </c>
      <c r="N1575">
        <f t="shared" si="148"/>
        <v>44</v>
      </c>
      <c r="O1575">
        <f t="shared" si="149"/>
        <v>10.8</v>
      </c>
    </row>
    <row r="1576" spans="1:15">
      <c r="A1576" s="10" t="s">
        <v>68</v>
      </c>
      <c r="B1576" s="10">
        <v>3200</v>
      </c>
      <c r="C1576" s="60">
        <v>49.493171361999998</v>
      </c>
      <c r="D1576" s="11">
        <v>0.4</v>
      </c>
      <c r="E1576" s="11">
        <v>48.29</v>
      </c>
      <c r="F1576" s="11">
        <v>1.2</v>
      </c>
      <c r="G1576" s="11">
        <v>6.4000000000000001E-2</v>
      </c>
      <c r="H1576" s="10">
        <v>1</v>
      </c>
      <c r="I1576" s="11">
        <f t="shared" si="144"/>
        <v>1.2</v>
      </c>
      <c r="J1576" s="11">
        <f t="shared" si="145"/>
        <v>6.4000000000000001E-2</v>
      </c>
      <c r="K1576" s="11">
        <v>78172.100000000006</v>
      </c>
      <c r="L1576" s="10">
        <f t="shared" si="146"/>
        <v>79.667508169032672</v>
      </c>
      <c r="M1576">
        <f t="shared" si="147"/>
        <v>98268</v>
      </c>
      <c r="N1576">
        <f t="shared" si="148"/>
        <v>260</v>
      </c>
      <c r="O1576">
        <f t="shared" si="149"/>
        <v>13.9</v>
      </c>
    </row>
    <row r="1577" spans="1:15">
      <c r="A1577" s="10" t="s">
        <v>68</v>
      </c>
      <c r="B1577" s="10">
        <v>4110</v>
      </c>
      <c r="C1577" s="60">
        <v>5.2393354000000003E-2</v>
      </c>
      <c r="D1577" s="11">
        <v>0.41299999999999998</v>
      </c>
      <c r="E1577" s="11">
        <v>48.29</v>
      </c>
      <c r="F1577" s="11">
        <v>0.7</v>
      </c>
      <c r="G1577" s="11">
        <v>0.09</v>
      </c>
      <c r="H1577" s="10">
        <v>1</v>
      </c>
      <c r="I1577" s="11">
        <f t="shared" si="144"/>
        <v>0.7</v>
      </c>
      <c r="J1577" s="11">
        <f t="shared" si="145"/>
        <v>0.09</v>
      </c>
      <c r="K1577" s="11">
        <v>85.4</v>
      </c>
      <c r="L1577" s="10">
        <f t="shared" si="146"/>
        <v>8.7076750142048312E-2</v>
      </c>
      <c r="M1577">
        <f t="shared" si="147"/>
        <v>107</v>
      </c>
      <c r="N1577">
        <f t="shared" si="148"/>
        <v>0</v>
      </c>
      <c r="O1577">
        <f t="shared" si="149"/>
        <v>0</v>
      </c>
    </row>
    <row r="1578" spans="1:15">
      <c r="A1578" s="10" t="s">
        <v>68</v>
      </c>
      <c r="B1578" s="10">
        <v>5300</v>
      </c>
      <c r="C1578" s="60">
        <v>0.438992251</v>
      </c>
      <c r="D1578" s="11">
        <v>0.5</v>
      </c>
      <c r="E1578" s="11">
        <v>48.29</v>
      </c>
      <c r="F1578" s="11">
        <v>0.6</v>
      </c>
      <c r="G1578" s="11">
        <v>0.13500000000000001</v>
      </c>
      <c r="H1578" s="10">
        <v>1</v>
      </c>
      <c r="I1578" s="11">
        <f t="shared" si="144"/>
        <v>0.6</v>
      </c>
      <c r="J1578" s="11">
        <f t="shared" si="145"/>
        <v>0.13500000000000001</v>
      </c>
      <c r="K1578" s="11">
        <v>283.39999999999998</v>
      </c>
      <c r="L1578" s="10">
        <f t="shared" si="146"/>
        <v>0.8832889916995833</v>
      </c>
      <c r="M1578">
        <f t="shared" si="147"/>
        <v>1090</v>
      </c>
      <c r="N1578">
        <f t="shared" si="148"/>
        <v>1</v>
      </c>
      <c r="O1578">
        <f t="shared" si="149"/>
        <v>0.3</v>
      </c>
    </row>
    <row r="1579" spans="1:15">
      <c r="A1579" s="10" t="s">
        <v>68</v>
      </c>
      <c r="B1579" s="10">
        <v>6460</v>
      </c>
      <c r="C1579" s="60">
        <v>23.403584209000002</v>
      </c>
      <c r="D1579" s="11">
        <v>0.30299999999999999</v>
      </c>
      <c r="E1579" s="11">
        <v>48.29</v>
      </c>
      <c r="F1579" s="11">
        <v>0</v>
      </c>
      <c r="G1579" s="11">
        <v>0</v>
      </c>
      <c r="H1579" s="10">
        <v>1</v>
      </c>
      <c r="I1579" s="11">
        <f t="shared" si="144"/>
        <v>0</v>
      </c>
      <c r="J1579" s="11">
        <f t="shared" si="145"/>
        <v>0</v>
      </c>
      <c r="K1579" s="11">
        <v>9157</v>
      </c>
      <c r="L1579" s="10">
        <f t="shared" si="146"/>
        <v>28.536516806678403</v>
      </c>
      <c r="M1579">
        <f t="shared" si="147"/>
        <v>35199</v>
      </c>
      <c r="N1579">
        <f t="shared" si="148"/>
        <v>0</v>
      </c>
      <c r="O1579">
        <f t="shared" si="149"/>
        <v>0</v>
      </c>
    </row>
    <row r="1580" spans="1:15">
      <c r="A1580" s="10" t="s">
        <v>68</v>
      </c>
      <c r="B1580" s="10">
        <v>6430</v>
      </c>
      <c r="C1580" s="60">
        <v>2.1907991949999999</v>
      </c>
      <c r="D1580" s="11">
        <v>0.30299999999999999</v>
      </c>
      <c r="E1580" s="11">
        <v>48.29</v>
      </c>
      <c r="F1580" s="11">
        <v>0</v>
      </c>
      <c r="G1580" s="11">
        <v>0</v>
      </c>
      <c r="H1580" s="10">
        <v>1</v>
      </c>
      <c r="I1580" s="11">
        <f t="shared" si="144"/>
        <v>0</v>
      </c>
      <c r="J1580" s="11">
        <f t="shared" si="145"/>
        <v>0</v>
      </c>
      <c r="K1580" s="11">
        <v>857.2</v>
      </c>
      <c r="L1580" s="10">
        <f t="shared" si="146"/>
        <v>2.6712907514453872</v>
      </c>
      <c r="M1580">
        <f t="shared" si="147"/>
        <v>3295</v>
      </c>
      <c r="N1580">
        <f t="shared" si="148"/>
        <v>0</v>
      </c>
      <c r="O1580">
        <f t="shared" si="149"/>
        <v>0</v>
      </c>
    </row>
    <row r="1581" spans="1:15">
      <c r="A1581" s="10" t="s">
        <v>68</v>
      </c>
      <c r="B1581" s="10">
        <v>6410</v>
      </c>
      <c r="C1581" s="60">
        <v>1.2960016009999999</v>
      </c>
      <c r="D1581" s="11">
        <v>0.30299999999999999</v>
      </c>
      <c r="E1581" s="11">
        <v>48.29</v>
      </c>
      <c r="F1581" s="11">
        <v>0</v>
      </c>
      <c r="G1581" s="11">
        <v>0</v>
      </c>
      <c r="H1581" s="10">
        <v>1</v>
      </c>
      <c r="I1581" s="11">
        <f t="shared" si="144"/>
        <v>0</v>
      </c>
      <c r="J1581" s="11">
        <f t="shared" si="145"/>
        <v>0</v>
      </c>
      <c r="K1581" s="11">
        <v>1550.6</v>
      </c>
      <c r="L1581" s="10">
        <f t="shared" si="146"/>
        <v>1.5802439121353222</v>
      </c>
      <c r="M1581">
        <f t="shared" si="147"/>
        <v>1949</v>
      </c>
      <c r="N1581">
        <f t="shared" si="148"/>
        <v>0</v>
      </c>
      <c r="O1581">
        <f t="shared" si="149"/>
        <v>0</v>
      </c>
    </row>
    <row r="1582" spans="1:15">
      <c r="A1582" s="10" t="s">
        <v>68</v>
      </c>
      <c r="B1582" s="10">
        <v>6460</v>
      </c>
      <c r="C1582" s="60">
        <v>0.53476476799999995</v>
      </c>
      <c r="D1582" s="11">
        <v>0.30299999999999999</v>
      </c>
      <c r="E1582" s="11">
        <v>48.29</v>
      </c>
      <c r="F1582" s="11">
        <v>0</v>
      </c>
      <c r="G1582" s="11">
        <v>0</v>
      </c>
      <c r="H1582" s="10">
        <v>1</v>
      </c>
      <c r="I1582" s="11">
        <f t="shared" si="144"/>
        <v>0</v>
      </c>
      <c r="J1582" s="11">
        <f t="shared" si="145"/>
        <v>0</v>
      </c>
      <c r="K1582" s="11">
        <v>209.2</v>
      </c>
      <c r="L1582" s="10">
        <f t="shared" si="146"/>
        <v>0.65205071382967994</v>
      </c>
      <c r="M1582">
        <f t="shared" si="147"/>
        <v>804</v>
      </c>
      <c r="N1582">
        <f t="shared" si="148"/>
        <v>0</v>
      </c>
      <c r="O1582">
        <f t="shared" si="149"/>
        <v>0</v>
      </c>
    </row>
    <row r="1583" spans="1:15">
      <c r="A1583" s="10" t="s">
        <v>68</v>
      </c>
      <c r="B1583" s="10">
        <v>5300</v>
      </c>
      <c r="C1583" s="60">
        <v>0.190733615</v>
      </c>
      <c r="D1583" s="11">
        <v>0.5</v>
      </c>
      <c r="E1583" s="11">
        <v>48.29</v>
      </c>
      <c r="F1583" s="11">
        <v>0.6</v>
      </c>
      <c r="G1583" s="11">
        <v>0.13500000000000001</v>
      </c>
      <c r="H1583" s="10">
        <v>1</v>
      </c>
      <c r="I1583" s="11">
        <f t="shared" si="144"/>
        <v>0.6</v>
      </c>
      <c r="J1583" s="11">
        <f t="shared" si="145"/>
        <v>0.13500000000000001</v>
      </c>
      <c r="K1583" s="11">
        <v>123.2</v>
      </c>
      <c r="L1583" s="10">
        <f t="shared" si="146"/>
        <v>0.38377192784791664</v>
      </c>
      <c r="M1583">
        <f t="shared" si="147"/>
        <v>473</v>
      </c>
      <c r="N1583">
        <f t="shared" si="148"/>
        <v>1</v>
      </c>
      <c r="O1583">
        <f t="shared" si="149"/>
        <v>0.1</v>
      </c>
    </row>
    <row r="1584" spans="1:15">
      <c r="A1584" s="10" t="s">
        <v>68</v>
      </c>
      <c r="B1584" s="10">
        <v>3200</v>
      </c>
      <c r="C1584" s="60">
        <v>0.145391516</v>
      </c>
      <c r="D1584" s="11">
        <v>0.4</v>
      </c>
      <c r="E1584" s="11">
        <v>48.29</v>
      </c>
      <c r="F1584" s="11">
        <v>1.2</v>
      </c>
      <c r="G1584" s="11">
        <v>6.4000000000000001E-2</v>
      </c>
      <c r="H1584" s="10">
        <v>1</v>
      </c>
      <c r="I1584" s="11">
        <f t="shared" si="144"/>
        <v>1.2</v>
      </c>
      <c r="J1584" s="11">
        <f t="shared" si="145"/>
        <v>6.4000000000000001E-2</v>
      </c>
      <c r="K1584" s="11">
        <v>75.099999999999994</v>
      </c>
      <c r="L1584" s="10">
        <f t="shared" si="146"/>
        <v>0.23403187692133334</v>
      </c>
      <c r="M1584">
        <f t="shared" si="147"/>
        <v>289</v>
      </c>
      <c r="N1584">
        <f t="shared" si="148"/>
        <v>1</v>
      </c>
      <c r="O1584">
        <f t="shared" si="149"/>
        <v>0</v>
      </c>
    </row>
    <row r="1585" spans="1:15">
      <c r="A1585" s="10" t="s">
        <v>68</v>
      </c>
      <c r="B1585" s="10">
        <v>3100</v>
      </c>
      <c r="C1585" s="60">
        <v>2.7425959999999999E-3</v>
      </c>
      <c r="D1585" s="11">
        <v>0.41099999999999998</v>
      </c>
      <c r="E1585" s="11">
        <v>48.29</v>
      </c>
      <c r="F1585" s="11">
        <v>1.2</v>
      </c>
      <c r="G1585" s="11">
        <v>6.4000000000000001E-2</v>
      </c>
      <c r="H1585" s="10">
        <v>1</v>
      </c>
      <c r="I1585" s="11">
        <f t="shared" si="144"/>
        <v>1.2</v>
      </c>
      <c r="J1585" s="11">
        <f t="shared" si="145"/>
        <v>6.4000000000000001E-2</v>
      </c>
      <c r="K1585" s="11">
        <v>1.5</v>
      </c>
      <c r="L1585" s="10">
        <f t="shared" si="146"/>
        <v>4.5360686587699994E-3</v>
      </c>
      <c r="M1585">
        <f t="shared" si="147"/>
        <v>6</v>
      </c>
      <c r="N1585">
        <f t="shared" si="148"/>
        <v>0</v>
      </c>
      <c r="O1585">
        <f t="shared" si="149"/>
        <v>0</v>
      </c>
    </row>
    <row r="1586" spans="1:15">
      <c r="A1586" s="10" t="s">
        <v>68</v>
      </c>
      <c r="B1586" s="10">
        <v>4110</v>
      </c>
      <c r="C1586" s="60">
        <v>5.5300822999999999E-2</v>
      </c>
      <c r="D1586" s="11">
        <v>0.41299999999999998</v>
      </c>
      <c r="E1586" s="11">
        <v>48.29</v>
      </c>
      <c r="F1586" s="11">
        <v>0.7</v>
      </c>
      <c r="G1586" s="11">
        <v>0.09</v>
      </c>
      <c r="H1586" s="10">
        <v>1</v>
      </c>
      <c r="I1586" s="11">
        <f t="shared" si="144"/>
        <v>0.7</v>
      </c>
      <c r="J1586" s="11">
        <f t="shared" si="145"/>
        <v>0.09</v>
      </c>
      <c r="K1586" s="11">
        <v>90.2</v>
      </c>
      <c r="L1586" s="10">
        <f t="shared" si="146"/>
        <v>9.1908907893559155E-2</v>
      </c>
      <c r="M1586">
        <f t="shared" si="147"/>
        <v>113</v>
      </c>
      <c r="N1586">
        <f t="shared" si="148"/>
        <v>0</v>
      </c>
      <c r="O1586">
        <f t="shared" si="149"/>
        <v>0</v>
      </c>
    </row>
    <row r="1587" spans="1:15">
      <c r="A1587" s="10" t="s">
        <v>68</v>
      </c>
      <c r="B1587" s="10">
        <v>6460</v>
      </c>
      <c r="C1587" s="60">
        <v>0.58690644199999997</v>
      </c>
      <c r="D1587" s="11">
        <v>0.30299999999999999</v>
      </c>
      <c r="E1587" s="11">
        <v>48.29</v>
      </c>
      <c r="F1587" s="11">
        <v>0</v>
      </c>
      <c r="G1587" s="11">
        <v>0</v>
      </c>
      <c r="H1587" s="10">
        <v>1</v>
      </c>
      <c r="I1587" s="11">
        <f t="shared" si="144"/>
        <v>0</v>
      </c>
      <c r="J1587" s="11">
        <f t="shared" si="145"/>
        <v>0</v>
      </c>
      <c r="K1587" s="11">
        <v>229.6</v>
      </c>
      <c r="L1587" s="10">
        <f t="shared" si="146"/>
        <v>0.715628230125545</v>
      </c>
      <c r="M1587">
        <f t="shared" si="147"/>
        <v>883</v>
      </c>
      <c r="N1587">
        <f t="shared" si="148"/>
        <v>0</v>
      </c>
      <c r="O1587">
        <f t="shared" si="149"/>
        <v>0</v>
      </c>
    </row>
    <row r="1588" spans="1:15">
      <c r="A1588" s="10" t="s">
        <v>68</v>
      </c>
      <c r="B1588" s="10">
        <v>1300</v>
      </c>
      <c r="C1588" s="60">
        <v>1.534281E-3</v>
      </c>
      <c r="D1588" s="11">
        <v>0.69199999999999995</v>
      </c>
      <c r="E1588" s="11">
        <v>48.29</v>
      </c>
      <c r="F1588" s="11">
        <v>2.1</v>
      </c>
      <c r="G1588" s="11">
        <v>0.51600000000000001</v>
      </c>
      <c r="H1588" s="10">
        <v>1</v>
      </c>
      <c r="I1588" s="11">
        <f t="shared" si="144"/>
        <v>2.1</v>
      </c>
      <c r="J1588" s="11">
        <f t="shared" si="145"/>
        <v>0.51600000000000001</v>
      </c>
      <c r="K1588" s="11">
        <v>1.4</v>
      </c>
      <c r="L1588" s="10">
        <f t="shared" si="146"/>
        <v>4.27254810059E-3</v>
      </c>
      <c r="M1588">
        <f t="shared" si="147"/>
        <v>5</v>
      </c>
      <c r="N1588">
        <f t="shared" si="148"/>
        <v>0</v>
      </c>
      <c r="O1588">
        <f t="shared" si="149"/>
        <v>0</v>
      </c>
    </row>
    <row r="1589" spans="1:15">
      <c r="A1589" s="10" t="s">
        <v>68</v>
      </c>
      <c r="B1589" s="10">
        <v>6300</v>
      </c>
      <c r="C1589" s="60">
        <v>5.5725491260000002</v>
      </c>
      <c r="D1589" s="11">
        <v>0.30299999999999999</v>
      </c>
      <c r="E1589" s="11">
        <v>48.29</v>
      </c>
      <c r="F1589" s="11">
        <v>0</v>
      </c>
      <c r="G1589" s="11">
        <v>0</v>
      </c>
      <c r="H1589" s="10">
        <v>1</v>
      </c>
      <c r="I1589" s="11">
        <f t="shared" si="144"/>
        <v>0</v>
      </c>
      <c r="J1589" s="11">
        <f t="shared" si="145"/>
        <v>0</v>
      </c>
      <c r="K1589" s="11">
        <v>2180.3000000000002</v>
      </c>
      <c r="L1589" s="10">
        <f t="shared" si="146"/>
        <v>6.7947345316871344</v>
      </c>
      <c r="M1589">
        <f t="shared" si="147"/>
        <v>8381</v>
      </c>
      <c r="N1589">
        <f t="shared" si="148"/>
        <v>0</v>
      </c>
      <c r="O1589">
        <f t="shared" si="149"/>
        <v>0</v>
      </c>
    </row>
    <row r="1590" spans="1:15">
      <c r="A1590" s="10" t="s">
        <v>68</v>
      </c>
      <c r="B1590" s="10">
        <v>6460</v>
      </c>
      <c r="C1590" s="60">
        <v>41.500988124999999</v>
      </c>
      <c r="D1590" s="11">
        <v>0.30299999999999999</v>
      </c>
      <c r="E1590" s="11">
        <v>48.29</v>
      </c>
      <c r="F1590" s="11">
        <v>0</v>
      </c>
      <c r="G1590" s="11">
        <v>0</v>
      </c>
      <c r="H1590" s="10">
        <v>1</v>
      </c>
      <c r="I1590" s="11">
        <f t="shared" si="144"/>
        <v>0</v>
      </c>
      <c r="J1590" s="11">
        <f t="shared" si="145"/>
        <v>0</v>
      </c>
      <c r="K1590" s="11">
        <v>16237.8</v>
      </c>
      <c r="L1590" s="10">
        <f t="shared" si="146"/>
        <v>50.603088593045307</v>
      </c>
      <c r="M1590">
        <f t="shared" si="147"/>
        <v>62418</v>
      </c>
      <c r="N1590">
        <f t="shared" si="148"/>
        <v>0</v>
      </c>
      <c r="O1590">
        <f t="shared" si="149"/>
        <v>0</v>
      </c>
    </row>
    <row r="1591" spans="1:15">
      <c r="A1591" s="10" t="s">
        <v>68</v>
      </c>
      <c r="B1591" s="10">
        <v>6430</v>
      </c>
      <c r="C1591" s="60">
        <v>0.36938552800000002</v>
      </c>
      <c r="D1591" s="11">
        <v>0.30299999999999999</v>
      </c>
      <c r="E1591" s="11">
        <v>48.29</v>
      </c>
      <c r="F1591" s="11">
        <v>0</v>
      </c>
      <c r="G1591" s="11">
        <v>0</v>
      </c>
      <c r="H1591" s="10">
        <v>1</v>
      </c>
      <c r="I1591" s="11">
        <f t="shared" si="144"/>
        <v>0</v>
      </c>
      <c r="J1591" s="11">
        <f t="shared" si="145"/>
        <v>0</v>
      </c>
      <c r="K1591" s="11">
        <v>441.9</v>
      </c>
      <c r="L1591" s="10">
        <f t="shared" si="146"/>
        <v>0.45040008546478</v>
      </c>
      <c r="M1591">
        <f t="shared" si="147"/>
        <v>556</v>
      </c>
      <c r="N1591">
        <f t="shared" si="148"/>
        <v>0</v>
      </c>
      <c r="O1591">
        <f t="shared" si="149"/>
        <v>0</v>
      </c>
    </row>
    <row r="1592" spans="1:15">
      <c r="A1592" s="10" t="s">
        <v>68</v>
      </c>
      <c r="B1592" s="10">
        <v>4340</v>
      </c>
      <c r="C1592" s="60">
        <v>1.2814242090000001</v>
      </c>
      <c r="D1592" s="11">
        <v>0.41299999999999998</v>
      </c>
      <c r="E1592" s="11">
        <v>48.29</v>
      </c>
      <c r="F1592" s="11">
        <v>0.7</v>
      </c>
      <c r="G1592" s="11">
        <v>0.09</v>
      </c>
      <c r="H1592" s="10">
        <v>1</v>
      </c>
      <c r="I1592" s="11">
        <f t="shared" si="144"/>
        <v>0.7</v>
      </c>
      <c r="J1592" s="11">
        <f t="shared" si="145"/>
        <v>0.09</v>
      </c>
      <c r="K1592" s="11">
        <v>683.4</v>
      </c>
      <c r="L1592" s="10">
        <f t="shared" si="146"/>
        <v>2.1297024747273272</v>
      </c>
      <c r="M1592">
        <f t="shared" si="147"/>
        <v>2627</v>
      </c>
      <c r="N1592">
        <f t="shared" si="148"/>
        <v>4</v>
      </c>
      <c r="O1592">
        <f t="shared" si="149"/>
        <v>0.5</v>
      </c>
    </row>
    <row r="1593" spans="1:15">
      <c r="A1593" s="10" t="s">
        <v>68</v>
      </c>
      <c r="B1593" s="10">
        <v>1300</v>
      </c>
      <c r="C1593" s="60">
        <v>4.7331539999999998E-3</v>
      </c>
      <c r="D1593" s="11">
        <v>0.66200000000000003</v>
      </c>
      <c r="E1593" s="11">
        <v>48.29</v>
      </c>
      <c r="F1593" s="11">
        <v>2.1</v>
      </c>
      <c r="G1593" s="11">
        <v>0.51600000000000001</v>
      </c>
      <c r="H1593" s="10">
        <v>1</v>
      </c>
      <c r="I1593" s="11">
        <f t="shared" si="144"/>
        <v>2.1</v>
      </c>
      <c r="J1593" s="11">
        <f t="shared" si="145"/>
        <v>0.51600000000000001</v>
      </c>
      <c r="K1593" s="11">
        <v>4</v>
      </c>
      <c r="L1593" s="10">
        <f t="shared" si="146"/>
        <v>1.2609114367410001E-2</v>
      </c>
      <c r="M1593">
        <f t="shared" si="147"/>
        <v>16</v>
      </c>
      <c r="N1593">
        <f t="shared" si="148"/>
        <v>0</v>
      </c>
      <c r="O1593">
        <f t="shared" si="149"/>
        <v>0</v>
      </c>
    </row>
    <row r="1594" spans="1:15">
      <c r="A1594" s="10" t="s">
        <v>68</v>
      </c>
      <c r="B1594" s="10">
        <v>3200</v>
      </c>
      <c r="C1594" s="60">
        <v>1.3599848590000001</v>
      </c>
      <c r="D1594" s="11">
        <v>0.4</v>
      </c>
      <c r="E1594" s="11">
        <v>48.29</v>
      </c>
      <c r="F1594" s="11">
        <v>1.2</v>
      </c>
      <c r="G1594" s="11">
        <v>6.4000000000000001E-2</v>
      </c>
      <c r="H1594" s="10">
        <v>1</v>
      </c>
      <c r="I1594" s="11">
        <f t="shared" si="144"/>
        <v>1.2</v>
      </c>
      <c r="J1594" s="11">
        <f t="shared" si="145"/>
        <v>6.4000000000000001E-2</v>
      </c>
      <c r="K1594" s="11">
        <v>702.5</v>
      </c>
      <c r="L1594" s="10">
        <f t="shared" si="146"/>
        <v>2.189122294703667</v>
      </c>
      <c r="M1594">
        <f t="shared" si="147"/>
        <v>2700</v>
      </c>
      <c r="N1594">
        <f t="shared" si="148"/>
        <v>7</v>
      </c>
      <c r="O1594">
        <f t="shared" si="149"/>
        <v>0.4</v>
      </c>
    </row>
    <row r="1595" spans="1:15">
      <c r="A1595" s="10" t="s">
        <v>68</v>
      </c>
      <c r="B1595" s="10">
        <v>6300</v>
      </c>
      <c r="C1595" s="60">
        <v>0.79958143000000004</v>
      </c>
      <c r="D1595" s="11">
        <v>0.30299999999999999</v>
      </c>
      <c r="E1595" s="11">
        <v>48.29</v>
      </c>
      <c r="F1595" s="11">
        <v>0</v>
      </c>
      <c r="G1595" s="11">
        <v>0</v>
      </c>
      <c r="H1595" s="10">
        <v>1</v>
      </c>
      <c r="I1595" s="11">
        <f t="shared" si="144"/>
        <v>0</v>
      </c>
      <c r="J1595" s="11">
        <f t="shared" si="145"/>
        <v>0</v>
      </c>
      <c r="K1595" s="11">
        <v>312.8</v>
      </c>
      <c r="L1595" s="10">
        <f t="shared" si="146"/>
        <v>0.97494762818117497</v>
      </c>
      <c r="M1595">
        <f t="shared" si="147"/>
        <v>1203</v>
      </c>
      <c r="N1595">
        <f t="shared" si="148"/>
        <v>0</v>
      </c>
      <c r="O1595">
        <f t="shared" si="149"/>
        <v>0</v>
      </c>
    </row>
    <row r="1596" spans="1:15">
      <c r="A1596" s="10" t="s">
        <v>68</v>
      </c>
      <c r="B1596" s="10">
        <v>3200</v>
      </c>
      <c r="C1596" s="60">
        <v>1.9260076000000001E-2</v>
      </c>
      <c r="D1596" s="11">
        <v>0.4</v>
      </c>
      <c r="E1596" s="11">
        <v>48.29</v>
      </c>
      <c r="F1596" s="11">
        <v>1.2</v>
      </c>
      <c r="G1596" s="11">
        <v>6.4000000000000001E-2</v>
      </c>
      <c r="H1596" s="10">
        <v>1</v>
      </c>
      <c r="I1596" s="11">
        <f t="shared" si="144"/>
        <v>1.2</v>
      </c>
      <c r="J1596" s="11">
        <f t="shared" si="145"/>
        <v>6.4000000000000001E-2</v>
      </c>
      <c r="K1596" s="11">
        <v>9.9</v>
      </c>
      <c r="L1596" s="10">
        <f t="shared" si="146"/>
        <v>3.1002302334666675E-2</v>
      </c>
      <c r="M1596">
        <f t="shared" si="147"/>
        <v>38</v>
      </c>
      <c r="N1596">
        <f t="shared" si="148"/>
        <v>0</v>
      </c>
      <c r="O1596">
        <f t="shared" si="149"/>
        <v>0</v>
      </c>
    </row>
    <row r="1597" spans="1:15">
      <c r="A1597" s="10" t="s">
        <v>68</v>
      </c>
      <c r="B1597" s="10">
        <v>3200</v>
      </c>
      <c r="C1597" s="60">
        <v>15.360533665</v>
      </c>
      <c r="D1597" s="11">
        <v>0.4</v>
      </c>
      <c r="E1597" s="11">
        <v>48.29</v>
      </c>
      <c r="F1597" s="11">
        <v>1.2</v>
      </c>
      <c r="G1597" s="11">
        <v>6.4000000000000001E-2</v>
      </c>
      <c r="H1597" s="10">
        <v>1</v>
      </c>
      <c r="I1597" s="11">
        <f t="shared" si="144"/>
        <v>1.2</v>
      </c>
      <c r="J1597" s="11">
        <f t="shared" si="145"/>
        <v>6.4000000000000001E-2</v>
      </c>
      <c r="K1597" s="11">
        <v>7934</v>
      </c>
      <c r="L1597" s="10">
        <f t="shared" si="146"/>
        <v>24.72533902276167</v>
      </c>
      <c r="M1597">
        <f t="shared" si="147"/>
        <v>30498</v>
      </c>
      <c r="N1597">
        <f t="shared" si="148"/>
        <v>81</v>
      </c>
      <c r="O1597">
        <f t="shared" si="149"/>
        <v>4.3</v>
      </c>
    </row>
    <row r="1598" spans="1:15">
      <c r="A1598" s="10" t="s">
        <v>68</v>
      </c>
      <c r="B1598" s="10">
        <v>6430</v>
      </c>
      <c r="C1598" s="60">
        <v>0.100439652</v>
      </c>
      <c r="D1598" s="11">
        <v>0.30299999999999999</v>
      </c>
      <c r="E1598" s="11">
        <v>48.29</v>
      </c>
      <c r="F1598" s="11">
        <v>0</v>
      </c>
      <c r="G1598" s="11">
        <v>0</v>
      </c>
      <c r="H1598" s="10">
        <v>1</v>
      </c>
      <c r="I1598" s="11">
        <f t="shared" si="144"/>
        <v>0</v>
      </c>
      <c r="J1598" s="11">
        <f t="shared" si="145"/>
        <v>0</v>
      </c>
      <c r="K1598" s="11">
        <v>39.299999999999997</v>
      </c>
      <c r="L1598" s="10">
        <f t="shared" si="146"/>
        <v>0.12246832757576999</v>
      </c>
      <c r="M1598">
        <f t="shared" si="147"/>
        <v>151</v>
      </c>
      <c r="N1598">
        <f t="shared" si="148"/>
        <v>0</v>
      </c>
      <c r="O1598">
        <f t="shared" si="149"/>
        <v>0</v>
      </c>
    </row>
    <row r="1599" spans="1:15">
      <c r="A1599" s="10" t="s">
        <v>68</v>
      </c>
      <c r="B1599" s="10">
        <v>3200</v>
      </c>
      <c r="C1599" s="60">
        <v>1.0731248369999999</v>
      </c>
      <c r="D1599" s="11">
        <v>0.4</v>
      </c>
      <c r="E1599" s="11">
        <v>48.29</v>
      </c>
      <c r="F1599" s="11">
        <v>1.2</v>
      </c>
      <c r="G1599" s="11">
        <v>6.4000000000000001E-2</v>
      </c>
      <c r="H1599" s="10">
        <v>1</v>
      </c>
      <c r="I1599" s="11">
        <f t="shared" si="144"/>
        <v>1.2</v>
      </c>
      <c r="J1599" s="11">
        <f t="shared" si="145"/>
        <v>6.4000000000000001E-2</v>
      </c>
      <c r="K1599" s="11">
        <v>1695</v>
      </c>
      <c r="L1599" s="10">
        <f t="shared" si="146"/>
        <v>1.7273732792910002</v>
      </c>
      <c r="M1599">
        <f t="shared" si="147"/>
        <v>2131</v>
      </c>
      <c r="N1599">
        <f t="shared" si="148"/>
        <v>6</v>
      </c>
      <c r="O1599">
        <f t="shared" si="149"/>
        <v>0.3</v>
      </c>
    </row>
    <row r="1600" spans="1:15">
      <c r="A1600" s="10" t="s">
        <v>68</v>
      </c>
      <c r="B1600" s="10">
        <v>4340</v>
      </c>
      <c r="C1600" s="60">
        <v>1.823643911</v>
      </c>
      <c r="D1600" s="11">
        <v>0.41299999999999998</v>
      </c>
      <c r="E1600" s="11">
        <v>48.29</v>
      </c>
      <c r="F1600" s="11">
        <v>0.7</v>
      </c>
      <c r="G1600" s="11">
        <v>0.09</v>
      </c>
      <c r="H1600" s="10">
        <v>1</v>
      </c>
      <c r="I1600" s="11">
        <f t="shared" si="144"/>
        <v>0.7</v>
      </c>
      <c r="J1600" s="11">
        <f t="shared" si="145"/>
        <v>0.09</v>
      </c>
      <c r="K1600" s="11">
        <v>1944.9</v>
      </c>
      <c r="L1600" s="10">
        <f t="shared" si="146"/>
        <v>3.0308612269070387</v>
      </c>
      <c r="M1600">
        <f t="shared" si="147"/>
        <v>3739</v>
      </c>
      <c r="N1600">
        <f t="shared" si="148"/>
        <v>6</v>
      </c>
      <c r="O1600">
        <f t="shared" si="149"/>
        <v>0.7</v>
      </c>
    </row>
    <row r="1601" spans="1:15">
      <c r="A1601" s="10" t="s">
        <v>68</v>
      </c>
      <c r="B1601" s="10">
        <v>8140</v>
      </c>
      <c r="C1601" s="60">
        <v>1.034454438</v>
      </c>
      <c r="D1601" s="11">
        <v>0.77700000000000002</v>
      </c>
      <c r="E1601" s="11">
        <v>48.29</v>
      </c>
      <c r="F1601" s="11">
        <v>1.2</v>
      </c>
      <c r="G1601" s="11">
        <v>0.48</v>
      </c>
      <c r="H1601" s="10">
        <v>1</v>
      </c>
      <c r="I1601" s="11">
        <f t="shared" si="144"/>
        <v>1.2</v>
      </c>
      <c r="J1601" s="11">
        <f t="shared" si="145"/>
        <v>0.48</v>
      </c>
      <c r="K1601" s="11">
        <v>1037.9000000000001</v>
      </c>
      <c r="L1601" s="10">
        <f t="shared" si="146"/>
        <v>3.2345088615135449</v>
      </c>
      <c r="M1601">
        <f t="shared" si="147"/>
        <v>3990</v>
      </c>
      <c r="N1601">
        <f t="shared" si="148"/>
        <v>11</v>
      </c>
      <c r="O1601">
        <f t="shared" si="149"/>
        <v>4.2</v>
      </c>
    </row>
    <row r="1602" spans="1:15">
      <c r="A1602" s="10" t="s">
        <v>68</v>
      </c>
      <c r="B1602" s="10">
        <v>3100</v>
      </c>
      <c r="C1602" s="60">
        <v>17.774410341999999</v>
      </c>
      <c r="D1602" s="11">
        <v>0.41099999999999998</v>
      </c>
      <c r="E1602" s="11">
        <v>48.29</v>
      </c>
      <c r="F1602" s="11">
        <v>1.2</v>
      </c>
      <c r="G1602" s="11">
        <v>6.4000000000000001E-2</v>
      </c>
      <c r="H1602" s="10">
        <v>1</v>
      </c>
      <c r="I1602" s="11">
        <f t="shared" si="144"/>
        <v>1.2</v>
      </c>
      <c r="J1602" s="11">
        <f t="shared" si="145"/>
        <v>6.4000000000000001E-2</v>
      </c>
      <c r="K1602" s="11">
        <v>28845.8</v>
      </c>
      <c r="L1602" s="10">
        <f t="shared" si="146"/>
        <v>29.39767493296991</v>
      </c>
      <c r="M1602">
        <f t="shared" si="147"/>
        <v>36261</v>
      </c>
      <c r="N1602">
        <f t="shared" si="148"/>
        <v>96</v>
      </c>
      <c r="O1602">
        <f t="shared" si="149"/>
        <v>5.0999999999999996</v>
      </c>
    </row>
    <row r="1603" spans="1:15">
      <c r="A1603" s="10" t="s">
        <v>68</v>
      </c>
      <c r="B1603" s="10">
        <v>6430</v>
      </c>
      <c r="C1603" s="60">
        <v>0.258942956</v>
      </c>
      <c r="D1603" s="11">
        <v>0.30299999999999999</v>
      </c>
      <c r="E1603" s="11">
        <v>48.29</v>
      </c>
      <c r="F1603" s="11">
        <v>0</v>
      </c>
      <c r="G1603" s="11">
        <v>0</v>
      </c>
      <c r="H1603" s="10">
        <v>1</v>
      </c>
      <c r="I1603" s="11">
        <f t="shared" ref="I1603:I1666" si="150">F1603</f>
        <v>0</v>
      </c>
      <c r="J1603" s="11">
        <f t="shared" ref="J1603:J1666" si="151">G1603</f>
        <v>0</v>
      </c>
      <c r="K1603" s="11">
        <v>309.8</v>
      </c>
      <c r="L1603" s="10">
        <f t="shared" ref="L1603:L1666" si="152">E1603*D1603*C1603/12</f>
        <v>0.31573497246730997</v>
      </c>
      <c r="M1603">
        <f t="shared" ref="M1603:M1666" si="153">ROUND(E1603*D1603*C1603*102.79,0)</f>
        <v>389</v>
      </c>
      <c r="N1603">
        <f t="shared" ref="N1603:N1666" si="154">ROUND(I1603*M1603*0.002205,0)</f>
        <v>0</v>
      </c>
      <c r="O1603">
        <f t="shared" ref="O1603:O1666" si="155">ROUND(J1603*M1603*0.002205,1)</f>
        <v>0</v>
      </c>
    </row>
    <row r="1604" spans="1:15">
      <c r="A1604" s="10" t="s">
        <v>68</v>
      </c>
      <c r="B1604" s="10">
        <v>1400</v>
      </c>
      <c r="C1604" s="60">
        <v>1.6294968620000001</v>
      </c>
      <c r="D1604" s="11">
        <v>0.88700000000000001</v>
      </c>
      <c r="E1604" s="11">
        <v>48.29</v>
      </c>
      <c r="F1604" s="11">
        <v>1.93</v>
      </c>
      <c r="G1604" s="11">
        <v>0.497</v>
      </c>
      <c r="H1604" s="10">
        <v>1</v>
      </c>
      <c r="I1604" s="11">
        <f t="shared" si="150"/>
        <v>1.93</v>
      </c>
      <c r="J1604" s="11">
        <f t="shared" si="151"/>
        <v>0.497</v>
      </c>
      <c r="K1604" s="11">
        <v>1866.4</v>
      </c>
      <c r="L1604" s="10">
        <f t="shared" si="152"/>
        <v>5.8163844895270218</v>
      </c>
      <c r="M1604">
        <f t="shared" si="153"/>
        <v>7174</v>
      </c>
      <c r="N1604">
        <f t="shared" si="154"/>
        <v>31</v>
      </c>
      <c r="O1604">
        <f t="shared" si="155"/>
        <v>7.9</v>
      </c>
    </row>
    <row r="1605" spans="1:15">
      <c r="A1605" s="10" t="s">
        <v>68</v>
      </c>
      <c r="B1605" s="10">
        <v>3200</v>
      </c>
      <c r="C1605" s="60">
        <v>1.659169809</v>
      </c>
      <c r="D1605" s="11">
        <v>0.4</v>
      </c>
      <c r="E1605" s="11">
        <v>48.29</v>
      </c>
      <c r="F1605" s="11">
        <v>1.2</v>
      </c>
      <c r="G1605" s="11">
        <v>6.4000000000000001E-2</v>
      </c>
      <c r="H1605" s="10">
        <v>1</v>
      </c>
      <c r="I1605" s="11">
        <f t="shared" si="150"/>
        <v>1.2</v>
      </c>
      <c r="J1605" s="11">
        <f t="shared" si="151"/>
        <v>6.4000000000000001E-2</v>
      </c>
      <c r="K1605" s="11">
        <v>857</v>
      </c>
      <c r="L1605" s="10">
        <f t="shared" si="152"/>
        <v>2.6707103358870001</v>
      </c>
      <c r="M1605">
        <f t="shared" si="153"/>
        <v>3294</v>
      </c>
      <c r="N1605">
        <f t="shared" si="154"/>
        <v>9</v>
      </c>
      <c r="O1605">
        <f t="shared" si="155"/>
        <v>0.5</v>
      </c>
    </row>
    <row r="1606" spans="1:15">
      <c r="A1606" s="10" t="s">
        <v>68</v>
      </c>
      <c r="B1606" s="10">
        <v>6430</v>
      </c>
      <c r="C1606" s="60">
        <v>1.6775202999999999E-2</v>
      </c>
      <c r="D1606" s="11">
        <v>0.30299999999999999</v>
      </c>
      <c r="E1606" s="11">
        <v>48.29</v>
      </c>
      <c r="F1606" s="11">
        <v>0</v>
      </c>
      <c r="G1606" s="11">
        <v>0</v>
      </c>
      <c r="H1606" s="10">
        <v>1</v>
      </c>
      <c r="I1606" s="11">
        <f t="shared" si="150"/>
        <v>0</v>
      </c>
      <c r="J1606" s="11">
        <f t="shared" si="151"/>
        <v>0</v>
      </c>
      <c r="K1606" s="11">
        <v>20.100000000000001</v>
      </c>
      <c r="L1606" s="10">
        <f t="shared" si="152"/>
        <v>2.0454382459967498E-2</v>
      </c>
      <c r="M1606">
        <f t="shared" si="153"/>
        <v>25</v>
      </c>
      <c r="N1606">
        <f t="shared" si="154"/>
        <v>0</v>
      </c>
      <c r="O1606">
        <f t="shared" si="155"/>
        <v>0</v>
      </c>
    </row>
    <row r="1607" spans="1:15">
      <c r="A1607" s="10" t="s">
        <v>68</v>
      </c>
      <c r="B1607" s="10">
        <v>6460</v>
      </c>
      <c r="C1607" s="60">
        <v>0.36562188099999998</v>
      </c>
      <c r="D1607" s="11">
        <v>0.30299999999999999</v>
      </c>
      <c r="E1607" s="11">
        <v>48.29</v>
      </c>
      <c r="F1607" s="11">
        <v>0</v>
      </c>
      <c r="G1607" s="11">
        <v>0</v>
      </c>
      <c r="H1607" s="10">
        <v>1</v>
      </c>
      <c r="I1607" s="11">
        <f t="shared" si="150"/>
        <v>0</v>
      </c>
      <c r="J1607" s="11">
        <f t="shared" si="151"/>
        <v>0</v>
      </c>
      <c r="K1607" s="11">
        <v>143.1</v>
      </c>
      <c r="L1607" s="10">
        <f t="shared" si="152"/>
        <v>0.44581098599562247</v>
      </c>
      <c r="M1607">
        <f t="shared" si="153"/>
        <v>550</v>
      </c>
      <c r="N1607">
        <f t="shared" si="154"/>
        <v>0</v>
      </c>
      <c r="O1607">
        <f t="shared" si="155"/>
        <v>0</v>
      </c>
    </row>
    <row r="1608" spans="1:15">
      <c r="A1608" s="10" t="s">
        <v>68</v>
      </c>
      <c r="B1608" s="10">
        <v>4340</v>
      </c>
      <c r="C1608" s="60">
        <v>9.1132269999999998E-3</v>
      </c>
      <c r="D1608" s="11">
        <v>0.41299999999999998</v>
      </c>
      <c r="E1608" s="11">
        <v>48.29</v>
      </c>
      <c r="F1608" s="11">
        <v>0.7</v>
      </c>
      <c r="G1608" s="11">
        <v>0.09</v>
      </c>
      <c r="H1608" s="10">
        <v>1</v>
      </c>
      <c r="I1608" s="11">
        <f t="shared" si="150"/>
        <v>0.7</v>
      </c>
      <c r="J1608" s="11">
        <f t="shared" si="151"/>
        <v>0.09</v>
      </c>
      <c r="K1608" s="11">
        <v>4.9000000000000004</v>
      </c>
      <c r="L1608" s="10">
        <f t="shared" si="152"/>
        <v>1.5146008603815831E-2</v>
      </c>
      <c r="M1608">
        <f t="shared" si="153"/>
        <v>19</v>
      </c>
      <c r="N1608">
        <f t="shared" si="154"/>
        <v>0</v>
      </c>
      <c r="O1608">
        <f t="shared" si="155"/>
        <v>0</v>
      </c>
    </row>
    <row r="1609" spans="1:15">
      <c r="A1609" s="10" t="s">
        <v>68</v>
      </c>
      <c r="B1609" s="10">
        <v>6430</v>
      </c>
      <c r="C1609" s="60">
        <v>0.104181937</v>
      </c>
      <c r="D1609" s="11">
        <v>0.30299999999999999</v>
      </c>
      <c r="E1609" s="11">
        <v>48.29</v>
      </c>
      <c r="F1609" s="11">
        <v>0</v>
      </c>
      <c r="G1609" s="11">
        <v>0</v>
      </c>
      <c r="H1609" s="10">
        <v>1</v>
      </c>
      <c r="I1609" s="11">
        <f t="shared" si="150"/>
        <v>0</v>
      </c>
      <c r="J1609" s="11">
        <f t="shared" si="151"/>
        <v>0</v>
      </c>
      <c r="K1609" s="11">
        <v>124.6</v>
      </c>
      <c r="L1609" s="10">
        <f t="shared" si="152"/>
        <v>0.12703137987768251</v>
      </c>
      <c r="M1609">
        <f t="shared" si="153"/>
        <v>157</v>
      </c>
      <c r="N1609">
        <f t="shared" si="154"/>
        <v>0</v>
      </c>
      <c r="O1609">
        <f t="shared" si="155"/>
        <v>0</v>
      </c>
    </row>
    <row r="1610" spans="1:15">
      <c r="A1610" s="10" t="s">
        <v>68</v>
      </c>
      <c r="B1610" s="10">
        <v>1860</v>
      </c>
      <c r="C1610" s="60">
        <v>3.69622816</v>
      </c>
      <c r="D1610" s="11">
        <v>0.16900000000000001</v>
      </c>
      <c r="E1610" s="11">
        <v>48.29</v>
      </c>
      <c r="F1610" s="11">
        <v>1.58</v>
      </c>
      <c r="G1610" s="11">
        <v>0.1</v>
      </c>
      <c r="H1610" s="10">
        <v>1</v>
      </c>
      <c r="I1610" s="11">
        <f t="shared" si="150"/>
        <v>1.58</v>
      </c>
      <c r="J1610" s="11">
        <f t="shared" si="151"/>
        <v>0.1</v>
      </c>
      <c r="K1610" s="11">
        <v>806.6</v>
      </c>
      <c r="L1610" s="10">
        <f t="shared" si="152"/>
        <v>2.5137462480034669</v>
      </c>
      <c r="M1610">
        <f t="shared" si="153"/>
        <v>3101</v>
      </c>
      <c r="N1610">
        <f t="shared" si="154"/>
        <v>11</v>
      </c>
      <c r="O1610">
        <f t="shared" si="155"/>
        <v>0.7</v>
      </c>
    </row>
    <row r="1611" spans="1:15">
      <c r="A1611" s="10" t="s">
        <v>68</v>
      </c>
      <c r="B1611" s="10">
        <v>6430</v>
      </c>
      <c r="C1611" s="60">
        <v>4.6793793E-2</v>
      </c>
      <c r="D1611" s="11">
        <v>0.30299999999999999</v>
      </c>
      <c r="E1611" s="11">
        <v>48.29</v>
      </c>
      <c r="F1611" s="11">
        <v>0</v>
      </c>
      <c r="G1611" s="11">
        <v>0</v>
      </c>
      <c r="H1611" s="10">
        <v>1</v>
      </c>
      <c r="I1611" s="11">
        <f t="shared" si="150"/>
        <v>0</v>
      </c>
      <c r="J1611" s="11">
        <f t="shared" si="151"/>
        <v>0</v>
      </c>
      <c r="K1611" s="11">
        <v>18.3</v>
      </c>
      <c r="L1611" s="10">
        <f t="shared" si="152"/>
        <v>5.7056724665242496E-2</v>
      </c>
      <c r="M1611">
        <f t="shared" si="153"/>
        <v>70</v>
      </c>
      <c r="N1611">
        <f t="shared" si="154"/>
        <v>0</v>
      </c>
      <c r="O1611">
        <f t="shared" si="155"/>
        <v>0</v>
      </c>
    </row>
    <row r="1612" spans="1:15">
      <c r="A1612" s="10" t="s">
        <v>68</v>
      </c>
      <c r="B1612" s="10">
        <v>3100</v>
      </c>
      <c r="C1612" s="60">
        <v>3.0309418579999998</v>
      </c>
      <c r="D1612" s="11">
        <v>0.41099999999999998</v>
      </c>
      <c r="E1612" s="11">
        <v>48.29</v>
      </c>
      <c r="F1612" s="11">
        <v>1.2</v>
      </c>
      <c r="G1612" s="11">
        <v>6.4000000000000001E-2</v>
      </c>
      <c r="H1612" s="10">
        <v>1</v>
      </c>
      <c r="I1612" s="11">
        <f t="shared" si="150"/>
        <v>1.2</v>
      </c>
      <c r="J1612" s="11">
        <f t="shared" si="151"/>
        <v>6.4000000000000001E-2</v>
      </c>
      <c r="K1612" s="11">
        <v>4918.8999999999996</v>
      </c>
      <c r="L1612" s="10">
        <f t="shared" si="152"/>
        <v>5.0129732445565844</v>
      </c>
      <c r="M1612">
        <f t="shared" si="153"/>
        <v>6183</v>
      </c>
      <c r="N1612">
        <f t="shared" si="154"/>
        <v>16</v>
      </c>
      <c r="O1612">
        <f t="shared" si="155"/>
        <v>0.9</v>
      </c>
    </row>
    <row r="1613" spans="1:15">
      <c r="A1613" s="10" t="s">
        <v>68</v>
      </c>
      <c r="B1613" s="10">
        <v>6430</v>
      </c>
      <c r="C1613" s="60">
        <v>9.8406937E-2</v>
      </c>
      <c r="D1613" s="11">
        <v>0.30299999999999999</v>
      </c>
      <c r="E1613" s="11">
        <v>48.29</v>
      </c>
      <c r="F1613" s="11">
        <v>0</v>
      </c>
      <c r="G1613" s="11">
        <v>0</v>
      </c>
      <c r="H1613" s="10">
        <v>1</v>
      </c>
      <c r="I1613" s="11">
        <f t="shared" si="150"/>
        <v>0</v>
      </c>
      <c r="J1613" s="11">
        <f t="shared" si="151"/>
        <v>0</v>
      </c>
      <c r="K1613" s="11">
        <v>117.7</v>
      </c>
      <c r="L1613" s="10">
        <f t="shared" si="152"/>
        <v>0.11998979244018249</v>
      </c>
      <c r="M1613">
        <f t="shared" si="153"/>
        <v>148</v>
      </c>
      <c r="N1613">
        <f t="shared" si="154"/>
        <v>0</v>
      </c>
      <c r="O1613">
        <f t="shared" si="155"/>
        <v>0</v>
      </c>
    </row>
    <row r="1614" spans="1:15">
      <c r="A1614" s="10" t="s">
        <v>68</v>
      </c>
      <c r="B1614" s="10">
        <v>6430</v>
      </c>
      <c r="C1614" s="60">
        <v>5.0558864000000002E-2</v>
      </c>
      <c r="D1614" s="11">
        <v>0.30299999999999999</v>
      </c>
      <c r="E1614" s="11">
        <v>48.29</v>
      </c>
      <c r="F1614" s="11">
        <v>0</v>
      </c>
      <c r="G1614" s="11">
        <v>0</v>
      </c>
      <c r="H1614" s="10">
        <v>1</v>
      </c>
      <c r="I1614" s="11">
        <f t="shared" si="150"/>
        <v>0</v>
      </c>
      <c r="J1614" s="11">
        <f t="shared" si="151"/>
        <v>0</v>
      </c>
      <c r="K1614" s="11">
        <v>60.5</v>
      </c>
      <c r="L1614" s="10">
        <f t="shared" si="152"/>
        <v>6.1647560449640003E-2</v>
      </c>
      <c r="M1614">
        <f t="shared" si="153"/>
        <v>76</v>
      </c>
      <c r="N1614">
        <f t="shared" si="154"/>
        <v>0</v>
      </c>
      <c r="O1614">
        <f t="shared" si="155"/>
        <v>0</v>
      </c>
    </row>
    <row r="1615" spans="1:15">
      <c r="A1615" s="10" t="s">
        <v>68</v>
      </c>
      <c r="B1615" s="10">
        <v>4430</v>
      </c>
      <c r="C1615" s="60">
        <v>57.324332505000001</v>
      </c>
      <c r="D1615" s="11">
        <v>0.41299999999999998</v>
      </c>
      <c r="E1615" s="11">
        <v>48.29</v>
      </c>
      <c r="F1615" s="11">
        <v>0.7</v>
      </c>
      <c r="G1615" s="11">
        <v>0.09</v>
      </c>
      <c r="H1615" s="10">
        <v>1</v>
      </c>
      <c r="I1615" s="11">
        <f t="shared" si="150"/>
        <v>0.7</v>
      </c>
      <c r="J1615" s="11">
        <f t="shared" si="151"/>
        <v>0.09</v>
      </c>
      <c r="K1615" s="11">
        <v>93483.6</v>
      </c>
      <c r="L1615" s="10">
        <f t="shared" si="152"/>
        <v>95.271941906936988</v>
      </c>
      <c r="M1615">
        <f t="shared" si="153"/>
        <v>117516</v>
      </c>
      <c r="N1615">
        <f t="shared" si="154"/>
        <v>181</v>
      </c>
      <c r="O1615">
        <f t="shared" si="155"/>
        <v>23.3</v>
      </c>
    </row>
    <row r="1616" spans="1:15">
      <c r="A1616" s="10" t="s">
        <v>68</v>
      </c>
      <c r="B1616" s="10">
        <v>4430</v>
      </c>
      <c r="C1616" s="60">
        <v>0.21612395500000001</v>
      </c>
      <c r="D1616" s="11">
        <v>0.41299999999999998</v>
      </c>
      <c r="E1616" s="11">
        <v>48.29</v>
      </c>
      <c r="F1616" s="11">
        <v>0.7</v>
      </c>
      <c r="G1616" s="11">
        <v>0.09</v>
      </c>
      <c r="H1616" s="10">
        <v>1</v>
      </c>
      <c r="I1616" s="11">
        <f t="shared" si="150"/>
        <v>0.7</v>
      </c>
      <c r="J1616" s="11">
        <f t="shared" si="151"/>
        <v>0.09</v>
      </c>
      <c r="K1616" s="11">
        <v>352.4</v>
      </c>
      <c r="L1616" s="10">
        <f t="shared" si="152"/>
        <v>0.35919387083419579</v>
      </c>
      <c r="M1616">
        <f t="shared" si="153"/>
        <v>443</v>
      </c>
      <c r="N1616">
        <f t="shared" si="154"/>
        <v>1</v>
      </c>
      <c r="O1616">
        <f t="shared" si="155"/>
        <v>0.1</v>
      </c>
    </row>
    <row r="1617" spans="1:15">
      <c r="A1617" s="10" t="s">
        <v>68</v>
      </c>
      <c r="B1617" s="10">
        <v>1300</v>
      </c>
      <c r="C1617" s="60">
        <v>5.7026589999999997E-3</v>
      </c>
      <c r="D1617" s="11">
        <v>0.67700000000000005</v>
      </c>
      <c r="E1617" s="11">
        <v>48.29</v>
      </c>
      <c r="F1617" s="11">
        <v>2.1</v>
      </c>
      <c r="G1617" s="11">
        <v>0.51600000000000001</v>
      </c>
      <c r="H1617" s="10">
        <v>1</v>
      </c>
      <c r="I1617" s="11">
        <f t="shared" si="150"/>
        <v>2.1</v>
      </c>
      <c r="J1617" s="11">
        <f t="shared" si="151"/>
        <v>0.51600000000000001</v>
      </c>
      <c r="K1617" s="11">
        <v>5</v>
      </c>
      <c r="L1617" s="10">
        <f t="shared" si="152"/>
        <v>1.5536100825455833E-2</v>
      </c>
      <c r="M1617">
        <f t="shared" si="153"/>
        <v>19</v>
      </c>
      <c r="N1617">
        <f t="shared" si="154"/>
        <v>0</v>
      </c>
      <c r="O1617">
        <f t="shared" si="155"/>
        <v>0</v>
      </c>
    </row>
    <row r="1618" spans="1:15">
      <c r="A1618" s="10" t="s">
        <v>68</v>
      </c>
      <c r="B1618" s="10">
        <v>4110</v>
      </c>
      <c r="C1618" s="60">
        <v>0.110597629</v>
      </c>
      <c r="D1618" s="11">
        <v>0.41299999999999998</v>
      </c>
      <c r="E1618" s="11">
        <v>48.29</v>
      </c>
      <c r="F1618" s="11">
        <v>0.7</v>
      </c>
      <c r="G1618" s="11">
        <v>0.09</v>
      </c>
      <c r="H1618" s="10">
        <v>1</v>
      </c>
      <c r="I1618" s="11">
        <f t="shared" si="150"/>
        <v>0.7</v>
      </c>
      <c r="J1618" s="11">
        <f t="shared" si="151"/>
        <v>0.09</v>
      </c>
      <c r="K1618" s="11">
        <v>180.4</v>
      </c>
      <c r="L1618" s="10">
        <f t="shared" si="152"/>
        <v>0.18381113961011084</v>
      </c>
      <c r="M1618">
        <f t="shared" si="153"/>
        <v>227</v>
      </c>
      <c r="N1618">
        <f t="shared" si="154"/>
        <v>0</v>
      </c>
      <c r="O1618">
        <f t="shared" si="155"/>
        <v>0</v>
      </c>
    </row>
    <row r="1619" spans="1:15">
      <c r="A1619" s="10" t="s">
        <v>68</v>
      </c>
      <c r="B1619" s="10">
        <v>3200</v>
      </c>
      <c r="C1619" s="60">
        <v>1.798279765</v>
      </c>
      <c r="D1619" s="11">
        <v>0.4</v>
      </c>
      <c r="E1619" s="11">
        <v>48.29</v>
      </c>
      <c r="F1619" s="11">
        <v>1.2</v>
      </c>
      <c r="G1619" s="11">
        <v>6.4000000000000001E-2</v>
      </c>
      <c r="H1619" s="10">
        <v>1</v>
      </c>
      <c r="I1619" s="11">
        <f t="shared" si="150"/>
        <v>1.2</v>
      </c>
      <c r="J1619" s="11">
        <f t="shared" si="151"/>
        <v>6.4000000000000001E-2</v>
      </c>
      <c r="K1619" s="11">
        <v>928.8</v>
      </c>
      <c r="L1619" s="10">
        <f t="shared" si="152"/>
        <v>2.8946309950616667</v>
      </c>
      <c r="M1619">
        <f t="shared" si="153"/>
        <v>3570</v>
      </c>
      <c r="N1619">
        <f t="shared" si="154"/>
        <v>9</v>
      </c>
      <c r="O1619">
        <f t="shared" si="155"/>
        <v>0.5</v>
      </c>
    </row>
    <row r="1620" spans="1:15">
      <c r="A1620" s="10" t="s">
        <v>68</v>
      </c>
      <c r="B1620" s="10">
        <v>4110</v>
      </c>
      <c r="C1620" s="60">
        <v>0.386955722</v>
      </c>
      <c r="D1620" s="11">
        <v>0.41299999999999998</v>
      </c>
      <c r="E1620" s="11">
        <v>48.29</v>
      </c>
      <c r="F1620" s="11">
        <v>0.7</v>
      </c>
      <c r="G1620" s="11">
        <v>0.09</v>
      </c>
      <c r="H1620" s="10">
        <v>1</v>
      </c>
      <c r="I1620" s="11">
        <f t="shared" si="150"/>
        <v>0.7</v>
      </c>
      <c r="J1620" s="11">
        <f t="shared" si="151"/>
        <v>0.09</v>
      </c>
      <c r="K1620" s="11">
        <v>631.1</v>
      </c>
      <c r="L1620" s="10">
        <f t="shared" si="152"/>
        <v>0.64311299331266158</v>
      </c>
      <c r="M1620">
        <f t="shared" si="153"/>
        <v>793</v>
      </c>
      <c r="N1620">
        <f t="shared" si="154"/>
        <v>1</v>
      </c>
      <c r="O1620">
        <f t="shared" si="155"/>
        <v>0.2</v>
      </c>
    </row>
    <row r="1621" spans="1:15">
      <c r="A1621" s="10" t="s">
        <v>68</v>
      </c>
      <c r="B1621" s="10">
        <v>3200</v>
      </c>
      <c r="C1621" s="60">
        <v>3.5852750580000001</v>
      </c>
      <c r="D1621" s="11">
        <v>0.4</v>
      </c>
      <c r="E1621" s="11">
        <v>48.29</v>
      </c>
      <c r="F1621" s="11">
        <v>1.2</v>
      </c>
      <c r="G1621" s="11">
        <v>6.4000000000000001E-2</v>
      </c>
      <c r="H1621" s="10">
        <v>1</v>
      </c>
      <c r="I1621" s="11">
        <f t="shared" si="150"/>
        <v>1.2</v>
      </c>
      <c r="J1621" s="11">
        <f t="shared" si="151"/>
        <v>6.4000000000000001E-2</v>
      </c>
      <c r="K1621" s="11">
        <v>1851.9</v>
      </c>
      <c r="L1621" s="10">
        <f t="shared" si="152"/>
        <v>5.7710977516940005</v>
      </c>
      <c r="M1621">
        <f t="shared" si="153"/>
        <v>7119</v>
      </c>
      <c r="N1621">
        <f t="shared" si="154"/>
        <v>19</v>
      </c>
      <c r="O1621">
        <f t="shared" si="155"/>
        <v>1</v>
      </c>
    </row>
    <row r="1622" spans="1:15">
      <c r="A1622" s="10" t="s">
        <v>68</v>
      </c>
      <c r="B1622" s="10">
        <v>6430</v>
      </c>
      <c r="C1622" s="60">
        <v>0.98494916799999999</v>
      </c>
      <c r="D1622" s="11">
        <v>0.30299999999999999</v>
      </c>
      <c r="E1622" s="11">
        <v>48.29</v>
      </c>
      <c r="F1622" s="11">
        <v>0</v>
      </c>
      <c r="G1622" s="11">
        <v>0</v>
      </c>
      <c r="H1622" s="10">
        <v>1</v>
      </c>
      <c r="I1622" s="11">
        <f t="shared" si="150"/>
        <v>0</v>
      </c>
      <c r="J1622" s="11">
        <f t="shared" si="151"/>
        <v>0</v>
      </c>
      <c r="K1622" s="11">
        <v>385.4</v>
      </c>
      <c r="L1622" s="10">
        <f t="shared" si="152"/>
        <v>1.2009706818986798</v>
      </c>
      <c r="M1622">
        <f t="shared" si="153"/>
        <v>1481</v>
      </c>
      <c r="N1622">
        <f t="shared" si="154"/>
        <v>0</v>
      </c>
      <c r="O1622">
        <f t="shared" si="155"/>
        <v>0</v>
      </c>
    </row>
    <row r="1623" spans="1:15">
      <c r="A1623" s="10" t="s">
        <v>68</v>
      </c>
      <c r="B1623" s="10">
        <v>4430</v>
      </c>
      <c r="C1623" s="60">
        <v>2.1440584459999998</v>
      </c>
      <c r="D1623" s="11">
        <v>0.41299999999999998</v>
      </c>
      <c r="E1623" s="11">
        <v>48.29</v>
      </c>
      <c r="F1623" s="11">
        <v>0.7</v>
      </c>
      <c r="G1623" s="11">
        <v>0.09</v>
      </c>
      <c r="H1623" s="10">
        <v>1</v>
      </c>
      <c r="I1623" s="11">
        <f t="shared" si="150"/>
        <v>0.7</v>
      </c>
      <c r="J1623" s="11">
        <f t="shared" si="151"/>
        <v>0.09</v>
      </c>
      <c r="K1623" s="11">
        <v>3496.5</v>
      </c>
      <c r="L1623" s="10">
        <f t="shared" si="152"/>
        <v>3.5633840427984507</v>
      </c>
      <c r="M1623">
        <f t="shared" si="153"/>
        <v>4395</v>
      </c>
      <c r="N1623">
        <f t="shared" si="154"/>
        <v>7</v>
      </c>
      <c r="O1623">
        <f t="shared" si="155"/>
        <v>0.9</v>
      </c>
    </row>
    <row r="1624" spans="1:15">
      <c r="A1624" s="10" t="s">
        <v>68</v>
      </c>
      <c r="B1624" s="10">
        <v>2210</v>
      </c>
      <c r="C1624" s="60">
        <v>5.5723263000000002E-2</v>
      </c>
      <c r="D1624" s="11">
        <v>0.28499999999999998</v>
      </c>
      <c r="E1624" s="11">
        <v>48.29</v>
      </c>
      <c r="F1624" s="11">
        <v>1.92</v>
      </c>
      <c r="G1624" s="11">
        <v>0.50600000000000001</v>
      </c>
      <c r="H1624" s="10">
        <v>1</v>
      </c>
      <c r="I1624" s="11">
        <f t="shared" si="150"/>
        <v>1.92</v>
      </c>
      <c r="J1624" s="11">
        <f t="shared" si="151"/>
        <v>0.50600000000000001</v>
      </c>
      <c r="K1624" s="11">
        <v>20.5</v>
      </c>
      <c r="L1624" s="10">
        <f t="shared" si="152"/>
        <v>6.39083137939125E-2</v>
      </c>
      <c r="M1624">
        <f t="shared" si="153"/>
        <v>79</v>
      </c>
      <c r="N1624">
        <f t="shared" si="154"/>
        <v>0</v>
      </c>
      <c r="O1624">
        <f t="shared" si="155"/>
        <v>0.1</v>
      </c>
    </row>
    <row r="1625" spans="1:15">
      <c r="A1625" s="10" t="s">
        <v>68</v>
      </c>
      <c r="B1625" s="10">
        <v>2210</v>
      </c>
      <c r="C1625" s="60">
        <v>9.6036510000000005E-2</v>
      </c>
      <c r="D1625" s="11">
        <v>0.26800000000000002</v>
      </c>
      <c r="E1625" s="11">
        <v>48.29</v>
      </c>
      <c r="F1625" s="11">
        <v>1.92</v>
      </c>
      <c r="G1625" s="11">
        <v>0.50600000000000001</v>
      </c>
      <c r="H1625" s="10">
        <v>1</v>
      </c>
      <c r="I1625" s="11">
        <f t="shared" si="150"/>
        <v>1.92</v>
      </c>
      <c r="J1625" s="11">
        <f t="shared" si="151"/>
        <v>0.50600000000000001</v>
      </c>
      <c r="K1625" s="11">
        <v>33.200000000000003</v>
      </c>
      <c r="L1625" s="10">
        <f t="shared" si="152"/>
        <v>0.1035731351831</v>
      </c>
      <c r="M1625">
        <f t="shared" si="153"/>
        <v>128</v>
      </c>
      <c r="N1625">
        <f t="shared" si="154"/>
        <v>1</v>
      </c>
      <c r="O1625">
        <f t="shared" si="155"/>
        <v>0.1</v>
      </c>
    </row>
    <row r="1626" spans="1:15">
      <c r="A1626" s="10" t="s">
        <v>68</v>
      </c>
      <c r="B1626" s="10">
        <v>3100</v>
      </c>
      <c r="C1626" s="60">
        <v>5.8509683529999998</v>
      </c>
      <c r="D1626" s="11">
        <v>0.41099999999999998</v>
      </c>
      <c r="E1626" s="11">
        <v>48.29</v>
      </c>
      <c r="F1626" s="11">
        <v>1.2</v>
      </c>
      <c r="G1626" s="11">
        <v>6.4000000000000001E-2</v>
      </c>
      <c r="H1626" s="10">
        <v>1</v>
      </c>
      <c r="I1626" s="11">
        <f t="shared" si="150"/>
        <v>1.2</v>
      </c>
      <c r="J1626" s="11">
        <f t="shared" si="151"/>
        <v>6.4000000000000001E-2</v>
      </c>
      <c r="K1626" s="11">
        <v>3105.2</v>
      </c>
      <c r="L1626" s="10">
        <f t="shared" si="152"/>
        <v>9.6771067154981711</v>
      </c>
      <c r="M1626">
        <f t="shared" si="153"/>
        <v>11937</v>
      </c>
      <c r="N1626">
        <f t="shared" si="154"/>
        <v>32</v>
      </c>
      <c r="O1626">
        <f t="shared" si="155"/>
        <v>1.7</v>
      </c>
    </row>
    <row r="1627" spans="1:15">
      <c r="A1627" s="10" t="s">
        <v>68</v>
      </c>
      <c r="B1627" s="10">
        <v>3300</v>
      </c>
      <c r="C1627" s="60">
        <v>0.88821094</v>
      </c>
      <c r="D1627" s="11">
        <v>0.4</v>
      </c>
      <c r="E1627" s="11">
        <v>48.29</v>
      </c>
      <c r="F1627" s="11">
        <v>1.2</v>
      </c>
      <c r="G1627" s="11">
        <v>6.4000000000000001E-2</v>
      </c>
      <c r="H1627" s="10">
        <v>1</v>
      </c>
      <c r="I1627" s="11">
        <f t="shared" si="150"/>
        <v>1.2</v>
      </c>
      <c r="J1627" s="11">
        <f t="shared" si="151"/>
        <v>6.4000000000000001E-2</v>
      </c>
      <c r="K1627" s="11">
        <v>1402.9</v>
      </c>
      <c r="L1627" s="10">
        <f t="shared" si="152"/>
        <v>1.429723543086667</v>
      </c>
      <c r="M1627">
        <f t="shared" si="153"/>
        <v>1764</v>
      </c>
      <c r="N1627">
        <f t="shared" si="154"/>
        <v>5</v>
      </c>
      <c r="O1627">
        <f t="shared" si="155"/>
        <v>0.2</v>
      </c>
    </row>
    <row r="1628" spans="1:15">
      <c r="A1628" s="10" t="s">
        <v>68</v>
      </c>
      <c r="B1628" s="10">
        <v>3200</v>
      </c>
      <c r="C1628" s="60">
        <v>1.6554573999999999E-2</v>
      </c>
      <c r="D1628" s="11">
        <v>0.4</v>
      </c>
      <c r="E1628" s="11">
        <v>48.29</v>
      </c>
      <c r="F1628" s="11">
        <v>1.2</v>
      </c>
      <c r="G1628" s="11">
        <v>6.4000000000000001E-2</v>
      </c>
      <c r="H1628" s="10">
        <v>1</v>
      </c>
      <c r="I1628" s="11">
        <f t="shared" si="150"/>
        <v>1.2</v>
      </c>
      <c r="J1628" s="11">
        <f t="shared" si="151"/>
        <v>6.4000000000000001E-2</v>
      </c>
      <c r="K1628" s="11">
        <v>26.1</v>
      </c>
      <c r="L1628" s="10">
        <f t="shared" si="152"/>
        <v>2.6647345948666665E-2</v>
      </c>
      <c r="M1628">
        <f t="shared" si="153"/>
        <v>33</v>
      </c>
      <c r="N1628">
        <f t="shared" si="154"/>
        <v>0</v>
      </c>
      <c r="O1628">
        <f t="shared" si="155"/>
        <v>0</v>
      </c>
    </row>
    <row r="1629" spans="1:15">
      <c r="A1629" s="10" t="s">
        <v>68</v>
      </c>
      <c r="B1629" s="10">
        <v>2210</v>
      </c>
      <c r="C1629" s="60">
        <v>35.895863038999998</v>
      </c>
      <c r="D1629" s="11">
        <v>0.26800000000000002</v>
      </c>
      <c r="E1629" s="11">
        <v>48.29</v>
      </c>
      <c r="F1629" s="11">
        <v>1.92</v>
      </c>
      <c r="G1629" s="11">
        <v>0.50600000000000001</v>
      </c>
      <c r="H1629" s="10">
        <v>1</v>
      </c>
      <c r="I1629" s="11">
        <f t="shared" si="150"/>
        <v>1.92</v>
      </c>
      <c r="J1629" s="11">
        <f t="shared" si="151"/>
        <v>0.50600000000000001</v>
      </c>
      <c r="K1629" s="11">
        <v>12422.4</v>
      </c>
      <c r="L1629" s="10">
        <f t="shared" si="152"/>
        <v>38.712850717423926</v>
      </c>
      <c r="M1629">
        <f t="shared" si="153"/>
        <v>47752</v>
      </c>
      <c r="N1629">
        <f t="shared" si="154"/>
        <v>202</v>
      </c>
      <c r="O1629">
        <f t="shared" si="155"/>
        <v>53.3</v>
      </c>
    </row>
    <row r="1630" spans="1:15">
      <c r="A1630" s="10" t="s">
        <v>68</v>
      </c>
      <c r="B1630" s="10">
        <v>4110</v>
      </c>
      <c r="C1630" s="60">
        <v>1.6326694669999999</v>
      </c>
      <c r="D1630" s="11">
        <v>0.41299999999999998</v>
      </c>
      <c r="E1630" s="11">
        <v>48.29</v>
      </c>
      <c r="F1630" s="11">
        <v>0.7</v>
      </c>
      <c r="G1630" s="11">
        <v>0.09</v>
      </c>
      <c r="H1630" s="10">
        <v>1</v>
      </c>
      <c r="I1630" s="11">
        <f t="shared" si="150"/>
        <v>0.7</v>
      </c>
      <c r="J1630" s="11">
        <f t="shared" si="151"/>
        <v>0.09</v>
      </c>
      <c r="K1630" s="11">
        <v>2662.6</v>
      </c>
      <c r="L1630" s="10">
        <f t="shared" si="152"/>
        <v>2.7134653613225486</v>
      </c>
      <c r="M1630">
        <f t="shared" si="153"/>
        <v>3347</v>
      </c>
      <c r="N1630">
        <f t="shared" si="154"/>
        <v>5</v>
      </c>
      <c r="O1630">
        <f t="shared" si="155"/>
        <v>0.7</v>
      </c>
    </row>
    <row r="1631" spans="1:15">
      <c r="A1631" s="10" t="s">
        <v>68</v>
      </c>
      <c r="B1631" s="10">
        <v>3200</v>
      </c>
      <c r="C1631" s="60">
        <v>2.0491397000000001E-2</v>
      </c>
      <c r="D1631" s="11">
        <v>0.4</v>
      </c>
      <c r="E1631" s="11">
        <v>48.29</v>
      </c>
      <c r="F1631" s="11">
        <v>1.2</v>
      </c>
      <c r="G1631" s="11">
        <v>6.4000000000000001E-2</v>
      </c>
      <c r="H1631" s="10">
        <v>1</v>
      </c>
      <c r="I1631" s="11">
        <f t="shared" si="150"/>
        <v>1.2</v>
      </c>
      <c r="J1631" s="11">
        <f t="shared" si="151"/>
        <v>6.4000000000000001E-2</v>
      </c>
      <c r="K1631" s="11">
        <v>10.6</v>
      </c>
      <c r="L1631" s="10">
        <f t="shared" si="152"/>
        <v>3.298431870433334E-2</v>
      </c>
      <c r="M1631">
        <f t="shared" si="153"/>
        <v>41</v>
      </c>
      <c r="N1631">
        <f t="shared" si="154"/>
        <v>0</v>
      </c>
      <c r="O1631">
        <f t="shared" si="155"/>
        <v>0</v>
      </c>
    </row>
    <row r="1632" spans="1:15">
      <c r="A1632" s="10" t="s">
        <v>68</v>
      </c>
      <c r="B1632" s="10">
        <v>1860</v>
      </c>
      <c r="C1632" s="60">
        <v>2.3307358370000002</v>
      </c>
      <c r="D1632" s="11">
        <v>0.182</v>
      </c>
      <c r="E1632" s="11">
        <v>48.29</v>
      </c>
      <c r="F1632" s="11">
        <v>1.58</v>
      </c>
      <c r="G1632" s="11">
        <v>0.1</v>
      </c>
      <c r="H1632" s="10">
        <v>1</v>
      </c>
      <c r="I1632" s="11">
        <f t="shared" si="150"/>
        <v>1.58</v>
      </c>
      <c r="J1632" s="11">
        <f t="shared" si="151"/>
        <v>0.1</v>
      </c>
      <c r="K1632" s="11">
        <v>547.79999999999995</v>
      </c>
      <c r="L1632" s="10">
        <f t="shared" si="152"/>
        <v>1.7070270424590717</v>
      </c>
      <c r="M1632">
        <f t="shared" si="153"/>
        <v>2106</v>
      </c>
      <c r="N1632">
        <f t="shared" si="154"/>
        <v>7</v>
      </c>
      <c r="O1632">
        <f t="shared" si="155"/>
        <v>0.5</v>
      </c>
    </row>
    <row r="1633" spans="1:15">
      <c r="A1633" s="10" t="s">
        <v>68</v>
      </c>
      <c r="B1633" s="10">
        <v>6430</v>
      </c>
      <c r="C1633" s="60">
        <v>1.8319884000000002E-2</v>
      </c>
      <c r="D1633" s="11">
        <v>0.30299999999999999</v>
      </c>
      <c r="E1633" s="11">
        <v>48.29</v>
      </c>
      <c r="F1633" s="11">
        <v>0</v>
      </c>
      <c r="G1633" s="11">
        <v>0</v>
      </c>
      <c r="H1633" s="10">
        <v>1</v>
      </c>
      <c r="I1633" s="11">
        <f t="shared" si="150"/>
        <v>0</v>
      </c>
      <c r="J1633" s="11">
        <f t="shared" si="151"/>
        <v>0</v>
      </c>
      <c r="K1633" s="11">
        <v>7.2</v>
      </c>
      <c r="L1633" s="10">
        <f t="shared" si="152"/>
        <v>2.2337846758590001E-2</v>
      </c>
      <c r="M1633">
        <f t="shared" si="153"/>
        <v>28</v>
      </c>
      <c r="N1633">
        <f t="shared" si="154"/>
        <v>0</v>
      </c>
      <c r="O1633">
        <f t="shared" si="155"/>
        <v>0</v>
      </c>
    </row>
    <row r="1634" spans="1:15">
      <c r="A1634" s="10" t="s">
        <v>68</v>
      </c>
      <c r="B1634" s="10">
        <v>4340</v>
      </c>
      <c r="C1634" s="60">
        <v>5.595442E-3</v>
      </c>
      <c r="D1634" s="11">
        <v>0.10199999999999999</v>
      </c>
      <c r="E1634" s="11">
        <v>48.29</v>
      </c>
      <c r="F1634" s="11">
        <v>0.7</v>
      </c>
      <c r="G1634" s="11">
        <v>0.09</v>
      </c>
      <c r="H1634" s="10">
        <v>1</v>
      </c>
      <c r="I1634" s="11">
        <f t="shared" si="150"/>
        <v>0.7</v>
      </c>
      <c r="J1634" s="11">
        <f t="shared" si="151"/>
        <v>0.09</v>
      </c>
      <c r="K1634" s="11">
        <v>0.7</v>
      </c>
      <c r="L1634" s="10">
        <f t="shared" si="152"/>
        <v>2.2967331005299997E-3</v>
      </c>
      <c r="M1634">
        <f t="shared" si="153"/>
        <v>3</v>
      </c>
      <c r="N1634">
        <f t="shared" si="154"/>
        <v>0</v>
      </c>
      <c r="O1634">
        <f t="shared" si="155"/>
        <v>0</v>
      </c>
    </row>
    <row r="1635" spans="1:15">
      <c r="A1635" s="10" t="s">
        <v>68</v>
      </c>
      <c r="B1635" s="10">
        <v>8320</v>
      </c>
      <c r="C1635" s="60">
        <v>1.7361670890000001</v>
      </c>
      <c r="D1635" s="11">
        <v>0.21</v>
      </c>
      <c r="E1635" s="11">
        <v>48.29</v>
      </c>
      <c r="F1635" s="11">
        <v>1.25</v>
      </c>
      <c r="G1635" s="11">
        <v>7.5999999999999998E-2</v>
      </c>
      <c r="H1635" s="10">
        <v>1</v>
      </c>
      <c r="I1635" s="11">
        <f t="shared" si="150"/>
        <v>1.25</v>
      </c>
      <c r="J1635" s="11">
        <f t="shared" si="151"/>
        <v>7.5999999999999998E-2</v>
      </c>
      <c r="K1635" s="11">
        <v>1439.6</v>
      </c>
      <c r="L1635" s="10">
        <f t="shared" si="152"/>
        <v>1.467191402736675</v>
      </c>
      <c r="M1635">
        <f t="shared" si="153"/>
        <v>1810</v>
      </c>
      <c r="N1635">
        <f t="shared" si="154"/>
        <v>5</v>
      </c>
      <c r="O1635">
        <f t="shared" si="155"/>
        <v>0.3</v>
      </c>
    </row>
    <row r="1636" spans="1:15">
      <c r="A1636" s="10" t="s">
        <v>68</v>
      </c>
      <c r="B1636" s="10">
        <v>1180</v>
      </c>
      <c r="C1636" s="60">
        <v>3.3290277E-2</v>
      </c>
      <c r="D1636" s="11">
        <v>0.39</v>
      </c>
      <c r="E1636" s="11">
        <v>48.29</v>
      </c>
      <c r="F1636" s="11">
        <v>1.05</v>
      </c>
      <c r="G1636" s="11">
        <v>0.22</v>
      </c>
      <c r="H1636" s="10">
        <v>1</v>
      </c>
      <c r="I1636" s="11">
        <f t="shared" si="150"/>
        <v>1.05</v>
      </c>
      <c r="J1636" s="11">
        <f t="shared" si="151"/>
        <v>0.22</v>
      </c>
      <c r="K1636" s="11">
        <v>16.8</v>
      </c>
      <c r="L1636" s="10">
        <f t="shared" si="152"/>
        <v>5.2246592980725003E-2</v>
      </c>
      <c r="M1636">
        <f t="shared" si="153"/>
        <v>64</v>
      </c>
      <c r="N1636">
        <f t="shared" si="154"/>
        <v>0</v>
      </c>
      <c r="O1636">
        <f t="shared" si="155"/>
        <v>0</v>
      </c>
    </row>
    <row r="1637" spans="1:15">
      <c r="A1637" s="10" t="s">
        <v>68</v>
      </c>
      <c r="B1637" s="10">
        <v>6460</v>
      </c>
      <c r="C1637" s="60">
        <v>0.81980395900000003</v>
      </c>
      <c r="D1637" s="11">
        <v>0.30299999999999999</v>
      </c>
      <c r="E1637" s="11">
        <v>48.29</v>
      </c>
      <c r="F1637" s="11">
        <v>0</v>
      </c>
      <c r="G1637" s="11">
        <v>0</v>
      </c>
      <c r="H1637" s="10">
        <v>1</v>
      </c>
      <c r="I1637" s="11">
        <f t="shared" si="150"/>
        <v>0</v>
      </c>
      <c r="J1637" s="11">
        <f t="shared" si="151"/>
        <v>0</v>
      </c>
      <c r="K1637" s="11">
        <v>320.8</v>
      </c>
      <c r="L1637" s="10">
        <f t="shared" si="152"/>
        <v>0.99960541279777748</v>
      </c>
      <c r="M1637">
        <f t="shared" si="153"/>
        <v>1233</v>
      </c>
      <c r="N1637">
        <f t="shared" si="154"/>
        <v>0</v>
      </c>
      <c r="O1637">
        <f t="shared" si="155"/>
        <v>0</v>
      </c>
    </row>
    <row r="1638" spans="1:15">
      <c r="A1638" s="10" t="s">
        <v>68</v>
      </c>
      <c r="B1638" s="10">
        <v>4340</v>
      </c>
      <c r="C1638" s="60">
        <v>6.2434002000000002E-2</v>
      </c>
      <c r="D1638" s="11">
        <v>0.10199999999999999</v>
      </c>
      <c r="E1638" s="11">
        <v>48.29</v>
      </c>
      <c r="F1638" s="11">
        <v>0.7</v>
      </c>
      <c r="G1638" s="11">
        <v>0.09</v>
      </c>
      <c r="H1638" s="10">
        <v>1</v>
      </c>
      <c r="I1638" s="11">
        <f t="shared" si="150"/>
        <v>0.7</v>
      </c>
      <c r="J1638" s="11">
        <f t="shared" si="151"/>
        <v>0.09</v>
      </c>
      <c r="K1638" s="11">
        <v>8.1999999999999993</v>
      </c>
      <c r="L1638" s="10">
        <f t="shared" si="152"/>
        <v>2.5626972630929997E-2</v>
      </c>
      <c r="M1638">
        <f t="shared" si="153"/>
        <v>32</v>
      </c>
      <c r="N1638">
        <f t="shared" si="154"/>
        <v>0</v>
      </c>
      <c r="O1638">
        <f t="shared" si="155"/>
        <v>0</v>
      </c>
    </row>
    <row r="1639" spans="1:15">
      <c r="A1639" s="10" t="s">
        <v>68</v>
      </c>
      <c r="B1639" s="10">
        <v>3200</v>
      </c>
      <c r="C1639" s="60">
        <v>0.99750951700000001</v>
      </c>
      <c r="D1639" s="11">
        <v>0.4</v>
      </c>
      <c r="E1639" s="11">
        <v>48.29</v>
      </c>
      <c r="F1639" s="11">
        <v>1.2</v>
      </c>
      <c r="G1639" s="11">
        <v>6.4000000000000001E-2</v>
      </c>
      <c r="H1639" s="10">
        <v>1</v>
      </c>
      <c r="I1639" s="11">
        <f t="shared" si="150"/>
        <v>1.2</v>
      </c>
      <c r="J1639" s="11">
        <f t="shared" si="151"/>
        <v>6.4000000000000001E-2</v>
      </c>
      <c r="K1639" s="11">
        <v>1575.5</v>
      </c>
      <c r="L1639" s="10">
        <f t="shared" si="152"/>
        <v>1.6056578191976669</v>
      </c>
      <c r="M1639">
        <f t="shared" si="153"/>
        <v>1981</v>
      </c>
      <c r="N1639">
        <f t="shared" si="154"/>
        <v>5</v>
      </c>
      <c r="O1639">
        <f t="shared" si="155"/>
        <v>0.3</v>
      </c>
    </row>
    <row r="1640" spans="1:15">
      <c r="A1640" s="10" t="s">
        <v>68</v>
      </c>
      <c r="B1640" s="10">
        <v>4110</v>
      </c>
      <c r="C1640" s="60">
        <v>6.6012631000000002E-2</v>
      </c>
      <c r="D1640" s="11">
        <v>0.41299999999999998</v>
      </c>
      <c r="E1640" s="11">
        <v>48.29</v>
      </c>
      <c r="F1640" s="11">
        <v>0.7</v>
      </c>
      <c r="G1640" s="11">
        <v>0.09</v>
      </c>
      <c r="H1640" s="10">
        <v>1</v>
      </c>
      <c r="I1640" s="11">
        <f t="shared" si="150"/>
        <v>0.7</v>
      </c>
      <c r="J1640" s="11">
        <f t="shared" si="151"/>
        <v>0.09</v>
      </c>
      <c r="K1640" s="11">
        <v>107.7</v>
      </c>
      <c r="L1640" s="10">
        <f t="shared" si="152"/>
        <v>0.10971172747990582</v>
      </c>
      <c r="M1640">
        <f t="shared" si="153"/>
        <v>135</v>
      </c>
      <c r="N1640">
        <f t="shared" si="154"/>
        <v>0</v>
      </c>
      <c r="O1640">
        <f t="shared" si="155"/>
        <v>0</v>
      </c>
    </row>
    <row r="1641" spans="1:15">
      <c r="A1641" s="10" t="s">
        <v>68</v>
      </c>
      <c r="B1641" s="10">
        <v>6410</v>
      </c>
      <c r="C1641" s="60">
        <v>0.87004053599999998</v>
      </c>
      <c r="D1641" s="11">
        <v>0.30299999999999999</v>
      </c>
      <c r="E1641" s="11">
        <v>48.29</v>
      </c>
      <c r="F1641" s="11">
        <v>0</v>
      </c>
      <c r="G1641" s="11">
        <v>0</v>
      </c>
      <c r="H1641" s="10">
        <v>1</v>
      </c>
      <c r="I1641" s="11">
        <f t="shared" si="150"/>
        <v>0</v>
      </c>
      <c r="J1641" s="11">
        <f t="shared" si="151"/>
        <v>0</v>
      </c>
      <c r="K1641" s="11">
        <v>1040.9000000000001</v>
      </c>
      <c r="L1641" s="10">
        <f t="shared" si="152"/>
        <v>1.0608600014568599</v>
      </c>
      <c r="M1641">
        <f t="shared" si="153"/>
        <v>1309</v>
      </c>
      <c r="N1641">
        <f t="shared" si="154"/>
        <v>0</v>
      </c>
      <c r="O1641">
        <f t="shared" si="155"/>
        <v>0</v>
      </c>
    </row>
    <row r="1642" spans="1:15">
      <c r="A1642" s="10" t="s">
        <v>68</v>
      </c>
      <c r="B1642" s="10">
        <v>1180</v>
      </c>
      <c r="C1642" s="60">
        <v>3.7076069999999999E-3</v>
      </c>
      <c r="D1642" s="11">
        <v>0.39</v>
      </c>
      <c r="E1642" s="11">
        <v>48.29</v>
      </c>
      <c r="F1642" s="11">
        <v>1.05</v>
      </c>
      <c r="G1642" s="11">
        <v>0.22</v>
      </c>
      <c r="H1642" s="10">
        <v>1</v>
      </c>
      <c r="I1642" s="11">
        <f t="shared" si="150"/>
        <v>1.05</v>
      </c>
      <c r="J1642" s="11">
        <f t="shared" si="151"/>
        <v>0.22</v>
      </c>
      <c r="K1642" s="11">
        <v>1.9</v>
      </c>
      <c r="L1642" s="10">
        <f t="shared" si="152"/>
        <v>5.8188111159750006E-3</v>
      </c>
      <c r="M1642">
        <f t="shared" si="153"/>
        <v>7</v>
      </c>
      <c r="N1642">
        <f t="shared" si="154"/>
        <v>0</v>
      </c>
      <c r="O1642">
        <f t="shared" si="155"/>
        <v>0</v>
      </c>
    </row>
    <row r="1643" spans="1:15">
      <c r="A1643" s="10" t="s">
        <v>68</v>
      </c>
      <c r="B1643" s="10">
        <v>3300</v>
      </c>
      <c r="C1643" s="60">
        <v>5.3463545449999996</v>
      </c>
      <c r="D1643" s="11">
        <v>0.4</v>
      </c>
      <c r="E1643" s="11">
        <v>48.29</v>
      </c>
      <c r="F1643" s="11">
        <v>1.2</v>
      </c>
      <c r="G1643" s="11">
        <v>6.4000000000000001E-2</v>
      </c>
      <c r="H1643" s="10">
        <v>1</v>
      </c>
      <c r="I1643" s="11">
        <f t="shared" si="150"/>
        <v>1.2</v>
      </c>
      <c r="J1643" s="11">
        <f t="shared" si="151"/>
        <v>6.4000000000000001E-2</v>
      </c>
      <c r="K1643" s="11">
        <v>8444.2000000000007</v>
      </c>
      <c r="L1643" s="10">
        <f t="shared" si="152"/>
        <v>8.6058486992683338</v>
      </c>
      <c r="M1643">
        <f t="shared" si="153"/>
        <v>10615</v>
      </c>
      <c r="N1643">
        <f t="shared" si="154"/>
        <v>28</v>
      </c>
      <c r="O1643">
        <f t="shared" si="155"/>
        <v>1.5</v>
      </c>
    </row>
    <row r="1644" spans="1:15">
      <c r="A1644" s="10" t="s">
        <v>68</v>
      </c>
      <c r="B1644" s="10">
        <v>3200</v>
      </c>
      <c r="C1644" s="60">
        <v>0.123731047</v>
      </c>
      <c r="D1644" s="11">
        <v>0.4</v>
      </c>
      <c r="E1644" s="11">
        <v>48.29</v>
      </c>
      <c r="F1644" s="11">
        <v>1.2</v>
      </c>
      <c r="G1644" s="11">
        <v>6.4000000000000001E-2</v>
      </c>
      <c r="H1644" s="10">
        <v>1</v>
      </c>
      <c r="I1644" s="11">
        <f t="shared" si="150"/>
        <v>1.2</v>
      </c>
      <c r="J1644" s="11">
        <f t="shared" si="151"/>
        <v>6.4000000000000001E-2</v>
      </c>
      <c r="K1644" s="11">
        <v>63.9</v>
      </c>
      <c r="L1644" s="10">
        <f t="shared" si="152"/>
        <v>0.19916574198766668</v>
      </c>
      <c r="M1644">
        <f t="shared" si="153"/>
        <v>246</v>
      </c>
      <c r="N1644">
        <f t="shared" si="154"/>
        <v>1</v>
      </c>
      <c r="O1644">
        <f t="shared" si="155"/>
        <v>0</v>
      </c>
    </row>
    <row r="1645" spans="1:15">
      <c r="A1645" s="10" t="s">
        <v>68</v>
      </c>
      <c r="B1645" s="10">
        <v>4110</v>
      </c>
      <c r="C1645" s="60">
        <v>3.2921890000000001E-3</v>
      </c>
      <c r="D1645" s="11">
        <v>0.41299999999999998</v>
      </c>
      <c r="E1645" s="11">
        <v>48.29</v>
      </c>
      <c r="F1645" s="11">
        <v>0.7</v>
      </c>
      <c r="G1645" s="11">
        <v>0.09</v>
      </c>
      <c r="H1645" s="10">
        <v>1</v>
      </c>
      <c r="I1645" s="11">
        <f t="shared" si="150"/>
        <v>0.7</v>
      </c>
      <c r="J1645" s="11">
        <f t="shared" si="151"/>
        <v>0.09</v>
      </c>
      <c r="K1645" s="11">
        <v>5.4</v>
      </c>
      <c r="L1645" s="10">
        <f t="shared" si="152"/>
        <v>5.4715550177108323E-3</v>
      </c>
      <c r="M1645">
        <f t="shared" si="153"/>
        <v>7</v>
      </c>
      <c r="N1645">
        <f t="shared" si="154"/>
        <v>0</v>
      </c>
      <c r="O1645">
        <f t="shared" si="155"/>
        <v>0</v>
      </c>
    </row>
    <row r="1646" spans="1:15">
      <c r="A1646" s="10" t="s">
        <v>68</v>
      </c>
      <c r="B1646" s="10">
        <v>3200</v>
      </c>
      <c r="C1646" s="60">
        <v>2.152869022</v>
      </c>
      <c r="D1646" s="11">
        <v>0.4</v>
      </c>
      <c r="E1646" s="11">
        <v>48.29</v>
      </c>
      <c r="F1646" s="11">
        <v>1.2</v>
      </c>
      <c r="G1646" s="11">
        <v>6.4000000000000001E-2</v>
      </c>
      <c r="H1646" s="10">
        <v>1</v>
      </c>
      <c r="I1646" s="11">
        <f t="shared" si="150"/>
        <v>1.2</v>
      </c>
      <c r="J1646" s="11">
        <f t="shared" si="151"/>
        <v>6.4000000000000001E-2</v>
      </c>
      <c r="K1646" s="11">
        <v>1112</v>
      </c>
      <c r="L1646" s="10">
        <f t="shared" si="152"/>
        <v>3.4654015024126674</v>
      </c>
      <c r="M1646">
        <f t="shared" si="153"/>
        <v>4275</v>
      </c>
      <c r="N1646">
        <f t="shared" si="154"/>
        <v>11</v>
      </c>
      <c r="O1646">
        <f t="shared" si="155"/>
        <v>0.6</v>
      </c>
    </row>
    <row r="1647" spans="1:15">
      <c r="A1647" s="10" t="s">
        <v>68</v>
      </c>
      <c r="B1647" s="10">
        <v>3200</v>
      </c>
      <c r="C1647" s="60">
        <v>9.4038514000000004E-2</v>
      </c>
      <c r="D1647" s="11">
        <v>0.4</v>
      </c>
      <c r="E1647" s="11">
        <v>48.29</v>
      </c>
      <c r="F1647" s="11">
        <v>1.2</v>
      </c>
      <c r="G1647" s="11">
        <v>6.4000000000000001E-2</v>
      </c>
      <c r="H1647" s="10">
        <v>1</v>
      </c>
      <c r="I1647" s="11">
        <f t="shared" si="150"/>
        <v>1.2</v>
      </c>
      <c r="J1647" s="11">
        <f t="shared" si="151"/>
        <v>6.4000000000000001E-2</v>
      </c>
      <c r="K1647" s="11">
        <v>48.6</v>
      </c>
      <c r="L1647" s="10">
        <f t="shared" si="152"/>
        <v>0.1513706613686667</v>
      </c>
      <c r="M1647">
        <f t="shared" si="153"/>
        <v>187</v>
      </c>
      <c r="N1647">
        <f t="shared" si="154"/>
        <v>0</v>
      </c>
      <c r="O1647">
        <f t="shared" si="155"/>
        <v>0</v>
      </c>
    </row>
    <row r="1648" spans="1:15">
      <c r="A1648" s="10" t="s">
        <v>68</v>
      </c>
      <c r="B1648" s="10">
        <v>3200</v>
      </c>
      <c r="C1648" s="60">
        <v>2.1109824999999999E-2</v>
      </c>
      <c r="D1648" s="11">
        <v>0.4</v>
      </c>
      <c r="E1648" s="11">
        <v>48.29</v>
      </c>
      <c r="F1648" s="11">
        <v>1.2</v>
      </c>
      <c r="G1648" s="11">
        <v>6.4000000000000001E-2</v>
      </c>
      <c r="H1648" s="10">
        <v>1</v>
      </c>
      <c r="I1648" s="11">
        <f t="shared" si="150"/>
        <v>1.2</v>
      </c>
      <c r="J1648" s="11">
        <f t="shared" si="151"/>
        <v>6.4000000000000001E-2</v>
      </c>
      <c r="K1648" s="11">
        <v>10.9</v>
      </c>
      <c r="L1648" s="10">
        <f t="shared" si="152"/>
        <v>3.3979781641666672E-2</v>
      </c>
      <c r="M1648">
        <f t="shared" si="153"/>
        <v>42</v>
      </c>
      <c r="N1648">
        <f t="shared" si="154"/>
        <v>0</v>
      </c>
      <c r="O1648">
        <f t="shared" si="155"/>
        <v>0</v>
      </c>
    </row>
    <row r="1649" spans="1:15">
      <c r="A1649" s="10" t="s">
        <v>68</v>
      </c>
      <c r="B1649" s="10">
        <v>2210</v>
      </c>
      <c r="C1649" s="60">
        <v>1.9457101000000001E-2</v>
      </c>
      <c r="D1649" s="11">
        <v>0.28499999999999998</v>
      </c>
      <c r="E1649" s="11">
        <v>48.29</v>
      </c>
      <c r="F1649" s="11">
        <v>1.92</v>
      </c>
      <c r="G1649" s="11">
        <v>0.50600000000000001</v>
      </c>
      <c r="H1649" s="10">
        <v>1</v>
      </c>
      <c r="I1649" s="11">
        <f t="shared" si="150"/>
        <v>1.92</v>
      </c>
      <c r="J1649" s="11">
        <f t="shared" si="151"/>
        <v>0.50600000000000001</v>
      </c>
      <c r="K1649" s="11">
        <v>7.2</v>
      </c>
      <c r="L1649" s="10">
        <f t="shared" si="152"/>
        <v>2.2315105923137499E-2</v>
      </c>
      <c r="M1649">
        <f t="shared" si="153"/>
        <v>28</v>
      </c>
      <c r="N1649">
        <f t="shared" si="154"/>
        <v>0</v>
      </c>
      <c r="O1649">
        <f t="shared" si="155"/>
        <v>0</v>
      </c>
    </row>
    <row r="1650" spans="1:15">
      <c r="A1650" s="10" t="s">
        <v>68</v>
      </c>
      <c r="B1650" s="10">
        <v>2210</v>
      </c>
      <c r="C1650" s="60">
        <v>8.3857168999999995E-2</v>
      </c>
      <c r="D1650" s="11">
        <v>0.26800000000000002</v>
      </c>
      <c r="E1650" s="11">
        <v>48.29</v>
      </c>
      <c r="F1650" s="11">
        <v>1.92</v>
      </c>
      <c r="G1650" s="11">
        <v>0.50600000000000001</v>
      </c>
      <c r="H1650" s="10">
        <v>1</v>
      </c>
      <c r="I1650" s="11">
        <f t="shared" si="150"/>
        <v>1.92</v>
      </c>
      <c r="J1650" s="11">
        <f t="shared" si="151"/>
        <v>0.50600000000000001</v>
      </c>
      <c r="K1650" s="11">
        <v>29</v>
      </c>
      <c r="L1650" s="10">
        <f t="shared" si="152"/>
        <v>9.0438000099223328E-2</v>
      </c>
      <c r="M1650">
        <f t="shared" si="153"/>
        <v>112</v>
      </c>
      <c r="N1650">
        <f t="shared" si="154"/>
        <v>0</v>
      </c>
      <c r="O1650">
        <f t="shared" si="155"/>
        <v>0.1</v>
      </c>
    </row>
    <row r="1651" spans="1:15">
      <c r="A1651" s="10" t="s">
        <v>68</v>
      </c>
      <c r="B1651" s="10">
        <v>1300</v>
      </c>
      <c r="C1651" s="60">
        <v>0.74197547600000002</v>
      </c>
      <c r="D1651" s="11">
        <v>0.66200000000000003</v>
      </c>
      <c r="E1651" s="11">
        <v>48.29</v>
      </c>
      <c r="F1651" s="11">
        <v>2.1</v>
      </c>
      <c r="G1651" s="11">
        <v>0.51600000000000001</v>
      </c>
      <c r="H1651" s="10">
        <v>1</v>
      </c>
      <c r="I1651" s="11">
        <f t="shared" si="150"/>
        <v>2.1</v>
      </c>
      <c r="J1651" s="11">
        <f t="shared" si="151"/>
        <v>0.51600000000000001</v>
      </c>
      <c r="K1651" s="11">
        <v>634.29999999999995</v>
      </c>
      <c r="L1651" s="10">
        <f t="shared" si="152"/>
        <v>1.9766214314382067</v>
      </c>
      <c r="M1651">
        <f t="shared" si="153"/>
        <v>2438</v>
      </c>
      <c r="N1651">
        <f t="shared" si="154"/>
        <v>11</v>
      </c>
      <c r="O1651">
        <f t="shared" si="155"/>
        <v>2.8</v>
      </c>
    </row>
    <row r="1652" spans="1:15">
      <c r="A1652" s="10" t="s">
        <v>68</v>
      </c>
      <c r="B1652" s="10">
        <v>4340</v>
      </c>
      <c r="C1652" s="60">
        <v>7.0282887000000002E-2</v>
      </c>
      <c r="D1652" s="11">
        <v>0.10199999999999999</v>
      </c>
      <c r="E1652" s="11">
        <v>48.29</v>
      </c>
      <c r="F1652" s="11">
        <v>0.7</v>
      </c>
      <c r="G1652" s="11">
        <v>0.09</v>
      </c>
      <c r="H1652" s="10">
        <v>1</v>
      </c>
      <c r="I1652" s="11">
        <f t="shared" si="150"/>
        <v>0.7</v>
      </c>
      <c r="J1652" s="11">
        <f t="shared" si="151"/>
        <v>0.09</v>
      </c>
      <c r="K1652" s="11">
        <v>9.3000000000000007</v>
      </c>
      <c r="L1652" s="10">
        <f t="shared" si="152"/>
        <v>2.8848665212454997E-2</v>
      </c>
      <c r="M1652">
        <f t="shared" si="153"/>
        <v>36</v>
      </c>
      <c r="N1652">
        <f t="shared" si="154"/>
        <v>0</v>
      </c>
      <c r="O1652">
        <f t="shared" si="155"/>
        <v>0</v>
      </c>
    </row>
    <row r="1653" spans="1:15">
      <c r="A1653" s="10" t="s">
        <v>68</v>
      </c>
      <c r="B1653" s="10">
        <v>4340</v>
      </c>
      <c r="C1653" s="60">
        <v>3.5456564000000003E-2</v>
      </c>
      <c r="D1653" s="11">
        <v>0.41299999999999998</v>
      </c>
      <c r="E1653" s="11">
        <v>48.29</v>
      </c>
      <c r="F1653" s="11">
        <v>0.7</v>
      </c>
      <c r="G1653" s="11">
        <v>0.09</v>
      </c>
      <c r="H1653" s="10">
        <v>1</v>
      </c>
      <c r="I1653" s="11">
        <f t="shared" si="150"/>
        <v>0.7</v>
      </c>
      <c r="J1653" s="11">
        <f t="shared" si="151"/>
        <v>0.09</v>
      </c>
      <c r="K1653" s="11">
        <v>18.899999999999999</v>
      </c>
      <c r="L1653" s="10">
        <f t="shared" si="152"/>
        <v>5.8928129783856663E-2</v>
      </c>
      <c r="M1653">
        <f t="shared" si="153"/>
        <v>73</v>
      </c>
      <c r="N1653">
        <f t="shared" si="154"/>
        <v>0</v>
      </c>
      <c r="O1653">
        <f t="shared" si="155"/>
        <v>0</v>
      </c>
    </row>
    <row r="1654" spans="1:15">
      <c r="A1654" s="10" t="s">
        <v>68</v>
      </c>
      <c r="B1654" s="10">
        <v>4340</v>
      </c>
      <c r="C1654" s="60">
        <v>3.2269034000000002E-2</v>
      </c>
      <c r="D1654" s="11">
        <v>0.41299999999999998</v>
      </c>
      <c r="E1654" s="11">
        <v>48.29</v>
      </c>
      <c r="F1654" s="11">
        <v>0.7</v>
      </c>
      <c r="G1654" s="11">
        <v>0.09</v>
      </c>
      <c r="H1654" s="10">
        <v>1</v>
      </c>
      <c r="I1654" s="11">
        <f t="shared" si="150"/>
        <v>0.7</v>
      </c>
      <c r="J1654" s="11">
        <f t="shared" si="151"/>
        <v>0.09</v>
      </c>
      <c r="K1654" s="11">
        <v>120.9</v>
      </c>
      <c r="L1654" s="10">
        <f t="shared" si="152"/>
        <v>5.3630516018181661E-2</v>
      </c>
      <c r="M1654">
        <f t="shared" si="153"/>
        <v>66</v>
      </c>
      <c r="N1654">
        <f t="shared" si="154"/>
        <v>0</v>
      </c>
      <c r="O1654">
        <f t="shared" si="155"/>
        <v>0</v>
      </c>
    </row>
    <row r="1655" spans="1:15">
      <c r="A1655" s="10" t="s">
        <v>68</v>
      </c>
      <c r="B1655" s="10">
        <v>1700</v>
      </c>
      <c r="C1655" s="60">
        <v>0.42246746400000001</v>
      </c>
      <c r="D1655" s="11">
        <v>0.74099999999999999</v>
      </c>
      <c r="E1655" s="11">
        <v>48.29</v>
      </c>
      <c r="F1655" s="11">
        <v>1.8</v>
      </c>
      <c r="G1655" s="11">
        <v>0.47799999999999998</v>
      </c>
      <c r="H1655" s="10">
        <v>1</v>
      </c>
      <c r="I1655" s="11">
        <f t="shared" si="150"/>
        <v>1.8</v>
      </c>
      <c r="J1655" s="11">
        <f t="shared" si="151"/>
        <v>0.47799999999999998</v>
      </c>
      <c r="K1655" s="11">
        <v>2667.8</v>
      </c>
      <c r="L1655" s="10">
        <f t="shared" si="152"/>
        <v>1.2597588994075801</v>
      </c>
      <c r="M1655">
        <f t="shared" si="153"/>
        <v>1554</v>
      </c>
      <c r="N1655">
        <f t="shared" si="154"/>
        <v>6</v>
      </c>
      <c r="O1655">
        <f t="shared" si="155"/>
        <v>1.6</v>
      </c>
    </row>
    <row r="1656" spans="1:15">
      <c r="A1656" s="10" t="s">
        <v>68</v>
      </c>
      <c r="B1656" s="10">
        <v>6430</v>
      </c>
      <c r="C1656" s="60">
        <v>1.535783176</v>
      </c>
      <c r="D1656" s="11">
        <v>0.30299999999999999</v>
      </c>
      <c r="E1656" s="11">
        <v>48.29</v>
      </c>
      <c r="F1656" s="11">
        <v>0</v>
      </c>
      <c r="G1656" s="11">
        <v>0</v>
      </c>
      <c r="H1656" s="10">
        <v>1</v>
      </c>
      <c r="I1656" s="11">
        <f t="shared" si="150"/>
        <v>0</v>
      </c>
      <c r="J1656" s="11">
        <f t="shared" si="151"/>
        <v>0</v>
      </c>
      <c r="K1656" s="11">
        <v>1837.5</v>
      </c>
      <c r="L1656" s="10">
        <f t="shared" si="152"/>
        <v>1.87261498161826</v>
      </c>
      <c r="M1656">
        <f t="shared" si="153"/>
        <v>2310</v>
      </c>
      <c r="N1656">
        <f t="shared" si="154"/>
        <v>0</v>
      </c>
      <c r="O1656">
        <f t="shared" si="155"/>
        <v>0</v>
      </c>
    </row>
    <row r="1657" spans="1:15">
      <c r="A1657" s="10" t="s">
        <v>68</v>
      </c>
      <c r="B1657" s="10">
        <v>6430</v>
      </c>
      <c r="C1657" s="60">
        <v>0.89255602999999994</v>
      </c>
      <c r="D1657" s="11">
        <v>0.30299999999999999</v>
      </c>
      <c r="E1657" s="11">
        <v>48.29</v>
      </c>
      <c r="F1657" s="11">
        <v>0</v>
      </c>
      <c r="G1657" s="11">
        <v>0</v>
      </c>
      <c r="H1657" s="10">
        <v>1</v>
      </c>
      <c r="I1657" s="11">
        <f t="shared" si="150"/>
        <v>0</v>
      </c>
      <c r="J1657" s="11">
        <f t="shared" si="151"/>
        <v>0</v>
      </c>
      <c r="K1657" s="11">
        <v>1067.9000000000001</v>
      </c>
      <c r="L1657" s="10">
        <f t="shared" si="152"/>
        <v>1.0883136498896748</v>
      </c>
      <c r="M1657">
        <f t="shared" si="153"/>
        <v>1342</v>
      </c>
      <c r="N1657">
        <f t="shared" si="154"/>
        <v>0</v>
      </c>
      <c r="O1657">
        <f t="shared" si="155"/>
        <v>0</v>
      </c>
    </row>
    <row r="1658" spans="1:15">
      <c r="A1658" s="10" t="s">
        <v>68</v>
      </c>
      <c r="B1658" s="10">
        <v>3200</v>
      </c>
      <c r="C1658" s="60">
        <v>0.179176998</v>
      </c>
      <c r="D1658" s="11">
        <v>0.4</v>
      </c>
      <c r="E1658" s="11">
        <v>48.29</v>
      </c>
      <c r="F1658" s="11">
        <v>1.2</v>
      </c>
      <c r="G1658" s="11">
        <v>6.4000000000000001E-2</v>
      </c>
      <c r="H1658" s="10">
        <v>1</v>
      </c>
      <c r="I1658" s="11">
        <f t="shared" si="150"/>
        <v>1.2</v>
      </c>
      <c r="J1658" s="11">
        <f t="shared" si="151"/>
        <v>6.4000000000000001E-2</v>
      </c>
      <c r="K1658" s="11">
        <v>283</v>
      </c>
      <c r="L1658" s="10">
        <f t="shared" si="152"/>
        <v>0.28841524111400002</v>
      </c>
      <c r="M1658">
        <f t="shared" si="153"/>
        <v>356</v>
      </c>
      <c r="N1658">
        <f t="shared" si="154"/>
        <v>1</v>
      </c>
      <c r="O1658">
        <f t="shared" si="155"/>
        <v>0.1</v>
      </c>
    </row>
    <row r="1659" spans="1:15">
      <c r="A1659" s="10" t="s">
        <v>68</v>
      </c>
      <c r="B1659" s="10">
        <v>6430</v>
      </c>
      <c r="C1659" s="60">
        <v>0.18249622700000001</v>
      </c>
      <c r="D1659" s="11">
        <v>0.30299999999999999</v>
      </c>
      <c r="E1659" s="11">
        <v>48.29</v>
      </c>
      <c r="F1659" s="11">
        <v>0</v>
      </c>
      <c r="G1659" s="11">
        <v>0</v>
      </c>
      <c r="H1659" s="10">
        <v>1</v>
      </c>
      <c r="I1659" s="11">
        <f t="shared" si="150"/>
        <v>0</v>
      </c>
      <c r="J1659" s="11">
        <f t="shared" si="151"/>
        <v>0</v>
      </c>
      <c r="K1659" s="11">
        <v>218.4</v>
      </c>
      <c r="L1659" s="10">
        <f t="shared" si="152"/>
        <v>0.2225217557462075</v>
      </c>
      <c r="M1659">
        <f t="shared" si="153"/>
        <v>274</v>
      </c>
      <c r="N1659">
        <f t="shared" si="154"/>
        <v>0</v>
      </c>
      <c r="O1659">
        <f t="shared" si="155"/>
        <v>0</v>
      </c>
    </row>
    <row r="1660" spans="1:15">
      <c r="A1660" s="10" t="s">
        <v>68</v>
      </c>
      <c r="B1660" s="10">
        <v>2210</v>
      </c>
      <c r="C1660" s="60">
        <v>9.5897599999999995E-4</v>
      </c>
      <c r="D1660" s="11">
        <v>0.28499999999999998</v>
      </c>
      <c r="E1660" s="11">
        <v>48.29</v>
      </c>
      <c r="F1660" s="11">
        <v>1.92</v>
      </c>
      <c r="G1660" s="11">
        <v>0.50600000000000001</v>
      </c>
      <c r="H1660" s="10">
        <v>1</v>
      </c>
      <c r="I1660" s="11">
        <f t="shared" si="150"/>
        <v>1.92</v>
      </c>
      <c r="J1660" s="11">
        <f t="shared" si="151"/>
        <v>0.50600000000000001</v>
      </c>
      <c r="K1660" s="11">
        <v>0.4</v>
      </c>
      <c r="L1660" s="10">
        <f t="shared" si="152"/>
        <v>1.0998375872E-3</v>
      </c>
      <c r="M1660">
        <f t="shared" si="153"/>
        <v>1</v>
      </c>
      <c r="N1660">
        <f t="shared" si="154"/>
        <v>0</v>
      </c>
      <c r="O1660">
        <f t="shared" si="155"/>
        <v>0</v>
      </c>
    </row>
    <row r="1661" spans="1:15">
      <c r="A1661" s="10" t="s">
        <v>68</v>
      </c>
      <c r="B1661" s="10">
        <v>2210</v>
      </c>
      <c r="C1661" s="60">
        <v>108.774928813</v>
      </c>
      <c r="D1661" s="11">
        <v>0.26800000000000002</v>
      </c>
      <c r="E1661" s="11">
        <v>48.29</v>
      </c>
      <c r="F1661" s="11">
        <v>1.92</v>
      </c>
      <c r="G1661" s="11">
        <v>0.50600000000000001</v>
      </c>
      <c r="H1661" s="10">
        <v>1</v>
      </c>
      <c r="I1661" s="11">
        <f t="shared" si="150"/>
        <v>1.92</v>
      </c>
      <c r="J1661" s="11">
        <f t="shared" si="151"/>
        <v>0.50600000000000001</v>
      </c>
      <c r="K1661" s="11">
        <v>37643.5</v>
      </c>
      <c r="L1661" s="10">
        <f t="shared" si="152"/>
        <v>117.3112226431482</v>
      </c>
      <c r="M1661">
        <f t="shared" si="153"/>
        <v>144701</v>
      </c>
      <c r="N1661">
        <f t="shared" si="154"/>
        <v>613</v>
      </c>
      <c r="O1661">
        <f t="shared" si="155"/>
        <v>161.4</v>
      </c>
    </row>
    <row r="1662" spans="1:15">
      <c r="A1662" s="10" t="s">
        <v>68</v>
      </c>
      <c r="B1662" s="10">
        <v>6430</v>
      </c>
      <c r="C1662" s="60">
        <v>3.2776806879999998</v>
      </c>
      <c r="D1662" s="11">
        <v>0.30299999999999999</v>
      </c>
      <c r="E1662" s="11">
        <v>48.29</v>
      </c>
      <c r="F1662" s="11">
        <v>0</v>
      </c>
      <c r="G1662" s="11">
        <v>0</v>
      </c>
      <c r="H1662" s="10">
        <v>1</v>
      </c>
      <c r="I1662" s="11">
        <f t="shared" si="150"/>
        <v>0</v>
      </c>
      <c r="J1662" s="11">
        <f t="shared" si="151"/>
        <v>0</v>
      </c>
      <c r="K1662" s="11">
        <v>3921.5</v>
      </c>
      <c r="L1662" s="10">
        <f t="shared" si="152"/>
        <v>3.9965498106938795</v>
      </c>
      <c r="M1662">
        <f t="shared" si="153"/>
        <v>4930</v>
      </c>
      <c r="N1662">
        <f t="shared" si="154"/>
        <v>0</v>
      </c>
      <c r="O1662">
        <f t="shared" si="155"/>
        <v>0</v>
      </c>
    </row>
    <row r="1663" spans="1:15">
      <c r="A1663" s="10" t="s">
        <v>68</v>
      </c>
      <c r="B1663" s="10">
        <v>6410</v>
      </c>
      <c r="C1663" s="60">
        <v>0.50617290800000003</v>
      </c>
      <c r="D1663" s="11">
        <v>0.30299999999999999</v>
      </c>
      <c r="E1663" s="11">
        <v>48.29</v>
      </c>
      <c r="F1663" s="11">
        <v>0</v>
      </c>
      <c r="G1663" s="11">
        <v>0</v>
      </c>
      <c r="H1663" s="10">
        <v>1</v>
      </c>
      <c r="I1663" s="11">
        <f t="shared" si="150"/>
        <v>0</v>
      </c>
      <c r="J1663" s="11">
        <f t="shared" si="151"/>
        <v>0</v>
      </c>
      <c r="K1663" s="11">
        <v>198</v>
      </c>
      <c r="L1663" s="10">
        <f t="shared" si="152"/>
        <v>0.61718801561483005</v>
      </c>
      <c r="M1663">
        <f t="shared" si="153"/>
        <v>761</v>
      </c>
      <c r="N1663">
        <f t="shared" si="154"/>
        <v>0</v>
      </c>
      <c r="O1663">
        <f t="shared" si="155"/>
        <v>0</v>
      </c>
    </row>
    <row r="1664" spans="1:15">
      <c r="A1664" s="10" t="s">
        <v>68</v>
      </c>
      <c r="B1664" s="10">
        <v>1180</v>
      </c>
      <c r="C1664" s="60">
        <v>5.6697689999999999E-3</v>
      </c>
      <c r="D1664" s="11">
        <v>0.39</v>
      </c>
      <c r="E1664" s="11">
        <v>48.29</v>
      </c>
      <c r="F1664" s="11">
        <v>1.05</v>
      </c>
      <c r="G1664" s="11">
        <v>0.22</v>
      </c>
      <c r="H1664" s="10">
        <v>1</v>
      </c>
      <c r="I1664" s="11">
        <f t="shared" si="150"/>
        <v>1.05</v>
      </c>
      <c r="J1664" s="11">
        <f t="shared" si="151"/>
        <v>0.22</v>
      </c>
      <c r="K1664" s="11">
        <v>2.9</v>
      </c>
      <c r="L1664" s="10">
        <f t="shared" si="152"/>
        <v>8.8982772128250003E-3</v>
      </c>
      <c r="M1664">
        <f t="shared" si="153"/>
        <v>11</v>
      </c>
      <c r="N1664">
        <f t="shared" si="154"/>
        <v>0</v>
      </c>
      <c r="O1664">
        <f t="shared" si="155"/>
        <v>0</v>
      </c>
    </row>
    <row r="1665" spans="1:15">
      <c r="A1665" s="10" t="s">
        <v>68</v>
      </c>
      <c r="B1665" s="10">
        <v>6430</v>
      </c>
      <c r="C1665" s="60">
        <v>9.3598927999999998E-2</v>
      </c>
      <c r="D1665" s="11">
        <v>0.30299999999999999</v>
      </c>
      <c r="E1665" s="11">
        <v>48.29</v>
      </c>
      <c r="F1665" s="11">
        <v>0</v>
      </c>
      <c r="G1665" s="11">
        <v>0</v>
      </c>
      <c r="H1665" s="10">
        <v>1</v>
      </c>
      <c r="I1665" s="11">
        <f t="shared" si="150"/>
        <v>0</v>
      </c>
      <c r="J1665" s="11">
        <f t="shared" si="151"/>
        <v>0</v>
      </c>
      <c r="K1665" s="11">
        <v>36.6</v>
      </c>
      <c r="L1665" s="10">
        <f t="shared" si="152"/>
        <v>0.11412727888627999</v>
      </c>
      <c r="M1665">
        <f t="shared" si="153"/>
        <v>141</v>
      </c>
      <c r="N1665">
        <f t="shared" si="154"/>
        <v>0</v>
      </c>
      <c r="O1665">
        <f t="shared" si="155"/>
        <v>0</v>
      </c>
    </row>
    <row r="1666" spans="1:15">
      <c r="A1666" s="10" t="s">
        <v>68</v>
      </c>
      <c r="B1666" s="10">
        <v>1860</v>
      </c>
      <c r="C1666" s="60">
        <v>3.3526052879999999</v>
      </c>
      <c r="D1666" s="11">
        <v>0.183</v>
      </c>
      <c r="E1666" s="11">
        <v>48.29</v>
      </c>
      <c r="F1666" s="11">
        <v>1.58</v>
      </c>
      <c r="G1666" s="11">
        <v>0.1</v>
      </c>
      <c r="H1666" s="10">
        <v>1</v>
      </c>
      <c r="I1666" s="11">
        <f t="shared" si="150"/>
        <v>1.58</v>
      </c>
      <c r="J1666" s="11">
        <f t="shared" si="151"/>
        <v>0.1</v>
      </c>
      <c r="K1666" s="11">
        <v>792.2</v>
      </c>
      <c r="L1666" s="10">
        <f t="shared" si="152"/>
        <v>2.4689339677021795</v>
      </c>
      <c r="M1666">
        <f t="shared" si="153"/>
        <v>3045</v>
      </c>
      <c r="N1666">
        <f t="shared" si="154"/>
        <v>11</v>
      </c>
      <c r="O1666">
        <f t="shared" si="155"/>
        <v>0.7</v>
      </c>
    </row>
    <row r="1667" spans="1:15">
      <c r="A1667" s="10" t="s">
        <v>68</v>
      </c>
      <c r="B1667" s="10">
        <v>3200</v>
      </c>
      <c r="C1667" s="60">
        <v>0.15561587399999999</v>
      </c>
      <c r="D1667" s="11">
        <v>0.4</v>
      </c>
      <c r="E1667" s="11">
        <v>48.29</v>
      </c>
      <c r="F1667" s="11">
        <v>1.2</v>
      </c>
      <c r="G1667" s="11">
        <v>6.4000000000000001E-2</v>
      </c>
      <c r="H1667" s="10">
        <v>1</v>
      </c>
      <c r="I1667" s="11">
        <f t="shared" ref="I1667:I1730" si="156">F1667</f>
        <v>1.2</v>
      </c>
      <c r="J1667" s="11">
        <f t="shared" ref="J1667:J1730" si="157">G1667</f>
        <v>6.4000000000000001E-2</v>
      </c>
      <c r="K1667" s="11">
        <v>80.400000000000006</v>
      </c>
      <c r="L1667" s="10">
        <f t="shared" ref="L1667:L1730" si="158">E1667*D1667*C1667/12</f>
        <v>0.25048968518200004</v>
      </c>
      <c r="M1667">
        <f t="shared" ref="M1667:M1730" si="159">ROUND(E1667*D1667*C1667*102.79,0)</f>
        <v>309</v>
      </c>
      <c r="N1667">
        <f t="shared" ref="N1667:N1730" si="160">ROUND(I1667*M1667*0.002205,0)</f>
        <v>1</v>
      </c>
      <c r="O1667">
        <f t="shared" ref="O1667:O1730" si="161">ROUND(J1667*M1667*0.002205,1)</f>
        <v>0</v>
      </c>
    </row>
    <row r="1668" spans="1:15">
      <c r="A1668" s="10" t="s">
        <v>68</v>
      </c>
      <c r="B1668" s="10">
        <v>2210</v>
      </c>
      <c r="C1668" s="60">
        <v>0.18719962600000001</v>
      </c>
      <c r="D1668" s="11">
        <v>0.28499999999999998</v>
      </c>
      <c r="E1668" s="11">
        <v>48.29</v>
      </c>
      <c r="F1668" s="11">
        <v>1.92</v>
      </c>
      <c r="G1668" s="11">
        <v>0.50600000000000001</v>
      </c>
      <c r="H1668" s="10">
        <v>1</v>
      </c>
      <c r="I1668" s="11">
        <f t="shared" si="156"/>
        <v>1.92</v>
      </c>
      <c r="J1668" s="11">
        <f t="shared" si="157"/>
        <v>0.50600000000000001</v>
      </c>
      <c r="K1668" s="11">
        <v>68.900000000000006</v>
      </c>
      <c r="L1668" s="10">
        <f t="shared" si="158"/>
        <v>0.21469691106407499</v>
      </c>
      <c r="M1668">
        <f t="shared" si="159"/>
        <v>265</v>
      </c>
      <c r="N1668">
        <f t="shared" si="160"/>
        <v>1</v>
      </c>
      <c r="O1668">
        <f t="shared" si="161"/>
        <v>0.3</v>
      </c>
    </row>
    <row r="1669" spans="1:15">
      <c r="A1669" s="10" t="s">
        <v>68</v>
      </c>
      <c r="B1669" s="10">
        <v>2210</v>
      </c>
      <c r="C1669" s="60">
        <v>6.8429851E-2</v>
      </c>
      <c r="D1669" s="11">
        <v>0.28499999999999998</v>
      </c>
      <c r="E1669" s="11">
        <v>48.29</v>
      </c>
      <c r="F1669" s="11">
        <v>1.92</v>
      </c>
      <c r="G1669" s="11">
        <v>0.50600000000000001</v>
      </c>
      <c r="H1669" s="10">
        <v>1</v>
      </c>
      <c r="I1669" s="11">
        <f t="shared" si="156"/>
        <v>1.92</v>
      </c>
      <c r="J1669" s="11">
        <f t="shared" si="157"/>
        <v>0.50600000000000001</v>
      </c>
      <c r="K1669" s="11">
        <v>25.2</v>
      </c>
      <c r="L1669" s="10">
        <f t="shared" si="158"/>
        <v>7.8481340738762492E-2</v>
      </c>
      <c r="M1669">
        <f t="shared" si="159"/>
        <v>97</v>
      </c>
      <c r="N1669">
        <f t="shared" si="160"/>
        <v>0</v>
      </c>
      <c r="O1669">
        <f t="shared" si="161"/>
        <v>0.1</v>
      </c>
    </row>
    <row r="1670" spans="1:15">
      <c r="A1670" s="10" t="s">
        <v>68</v>
      </c>
      <c r="B1670" s="10">
        <v>4340</v>
      </c>
      <c r="C1670" s="60">
        <v>0.226841235</v>
      </c>
      <c r="D1670" s="11">
        <v>0.41299999999999998</v>
      </c>
      <c r="E1670" s="11">
        <v>48.29</v>
      </c>
      <c r="F1670" s="11">
        <v>0.7</v>
      </c>
      <c r="G1670" s="11">
        <v>0.09</v>
      </c>
      <c r="H1670" s="10">
        <v>1</v>
      </c>
      <c r="I1670" s="11">
        <f t="shared" si="156"/>
        <v>0.7</v>
      </c>
      <c r="J1670" s="11">
        <f t="shared" si="157"/>
        <v>0.09</v>
      </c>
      <c r="K1670" s="11">
        <v>121</v>
      </c>
      <c r="L1670" s="10">
        <f t="shared" si="158"/>
        <v>0.37700578477966246</v>
      </c>
      <c r="M1670">
        <f t="shared" si="159"/>
        <v>465</v>
      </c>
      <c r="N1670">
        <f t="shared" si="160"/>
        <v>1</v>
      </c>
      <c r="O1670">
        <f t="shared" si="161"/>
        <v>0.1</v>
      </c>
    </row>
    <row r="1671" spans="1:15">
      <c r="A1671" s="10" t="s">
        <v>68</v>
      </c>
      <c r="B1671" s="10">
        <v>4340</v>
      </c>
      <c r="C1671" s="60">
        <v>2.3746692E-2</v>
      </c>
      <c r="D1671" s="11">
        <v>0.41299999999999998</v>
      </c>
      <c r="E1671" s="11">
        <v>48.29</v>
      </c>
      <c r="F1671" s="11">
        <v>0.7</v>
      </c>
      <c r="G1671" s="11">
        <v>0.09</v>
      </c>
      <c r="H1671" s="10">
        <v>1</v>
      </c>
      <c r="I1671" s="11">
        <f t="shared" si="156"/>
        <v>0.7</v>
      </c>
      <c r="J1671" s="11">
        <f t="shared" si="157"/>
        <v>0.09</v>
      </c>
      <c r="K1671" s="11">
        <v>19.7</v>
      </c>
      <c r="L1671" s="10">
        <f t="shared" si="158"/>
        <v>3.9466546959069995E-2</v>
      </c>
      <c r="M1671">
        <f t="shared" si="159"/>
        <v>49</v>
      </c>
      <c r="N1671">
        <f t="shared" si="160"/>
        <v>0</v>
      </c>
      <c r="O1671">
        <f t="shared" si="161"/>
        <v>0</v>
      </c>
    </row>
    <row r="1672" spans="1:15">
      <c r="A1672" s="10" t="s">
        <v>68</v>
      </c>
      <c r="B1672" s="10">
        <v>3300</v>
      </c>
      <c r="C1672" s="60">
        <v>2.1854312249999999</v>
      </c>
      <c r="D1672" s="11">
        <v>0.4</v>
      </c>
      <c r="E1672" s="11">
        <v>48.29</v>
      </c>
      <c r="F1672" s="11">
        <v>1.2</v>
      </c>
      <c r="G1672" s="11">
        <v>6.4000000000000001E-2</v>
      </c>
      <c r="H1672" s="10">
        <v>1</v>
      </c>
      <c r="I1672" s="11">
        <f t="shared" si="156"/>
        <v>1.2</v>
      </c>
      <c r="J1672" s="11">
        <f t="shared" si="157"/>
        <v>6.4000000000000001E-2</v>
      </c>
      <c r="K1672" s="11">
        <v>3451.9</v>
      </c>
      <c r="L1672" s="10">
        <f t="shared" si="158"/>
        <v>3.5178157951750002</v>
      </c>
      <c r="M1672">
        <f t="shared" si="159"/>
        <v>4339</v>
      </c>
      <c r="N1672">
        <f t="shared" si="160"/>
        <v>11</v>
      </c>
      <c r="O1672">
        <f t="shared" si="161"/>
        <v>0.6</v>
      </c>
    </row>
    <row r="1673" spans="1:15">
      <c r="A1673" s="10" t="s">
        <v>68</v>
      </c>
      <c r="B1673" s="10">
        <v>6430</v>
      </c>
      <c r="C1673" s="60">
        <v>6.0121938999999999E-2</v>
      </c>
      <c r="D1673" s="11">
        <v>0.30299999999999999</v>
      </c>
      <c r="E1673" s="11">
        <v>48.29</v>
      </c>
      <c r="F1673" s="11">
        <v>0</v>
      </c>
      <c r="G1673" s="11">
        <v>0</v>
      </c>
      <c r="H1673" s="10">
        <v>1</v>
      </c>
      <c r="I1673" s="11">
        <f t="shared" si="156"/>
        <v>0</v>
      </c>
      <c r="J1673" s="11">
        <f t="shared" si="157"/>
        <v>0</v>
      </c>
      <c r="K1673" s="11">
        <v>71.900000000000006</v>
      </c>
      <c r="L1673" s="10">
        <f t="shared" si="158"/>
        <v>7.3308032966327499E-2</v>
      </c>
      <c r="M1673">
        <f t="shared" si="159"/>
        <v>90</v>
      </c>
      <c r="N1673">
        <f t="shared" si="160"/>
        <v>0</v>
      </c>
      <c r="O1673">
        <f t="shared" si="161"/>
        <v>0</v>
      </c>
    </row>
    <row r="1674" spans="1:15">
      <c r="A1674" s="10" t="s">
        <v>68</v>
      </c>
      <c r="B1674" s="10">
        <v>8140</v>
      </c>
      <c r="C1674" s="60">
        <v>9.6583711660000002</v>
      </c>
      <c r="D1674" s="11">
        <v>0.77700000000000002</v>
      </c>
      <c r="E1674" s="11">
        <v>48.29</v>
      </c>
      <c r="F1674" s="11">
        <v>1.2</v>
      </c>
      <c r="G1674" s="11">
        <v>0.48</v>
      </c>
      <c r="H1674" s="10">
        <v>1</v>
      </c>
      <c r="I1674" s="11">
        <f t="shared" si="156"/>
        <v>1.2</v>
      </c>
      <c r="J1674" s="11">
        <f t="shared" si="157"/>
        <v>0.48</v>
      </c>
      <c r="K1674" s="11">
        <v>9690.6</v>
      </c>
      <c r="L1674" s="10">
        <f t="shared" si="158"/>
        <v>30.199577648497566</v>
      </c>
      <c r="M1674">
        <f t="shared" si="159"/>
        <v>37251</v>
      </c>
      <c r="N1674">
        <f t="shared" si="160"/>
        <v>99</v>
      </c>
      <c r="O1674">
        <f t="shared" si="161"/>
        <v>39.4</v>
      </c>
    </row>
    <row r="1675" spans="1:15">
      <c r="A1675" s="10" t="s">
        <v>68</v>
      </c>
      <c r="B1675" s="10">
        <v>6430</v>
      </c>
      <c r="C1675" s="60">
        <v>0.12211694100000001</v>
      </c>
      <c r="D1675" s="11">
        <v>0.30299999999999999</v>
      </c>
      <c r="E1675" s="11">
        <v>48.29</v>
      </c>
      <c r="F1675" s="11">
        <v>0</v>
      </c>
      <c r="G1675" s="11">
        <v>0</v>
      </c>
      <c r="H1675" s="10">
        <v>1</v>
      </c>
      <c r="I1675" s="11">
        <f t="shared" si="156"/>
        <v>0</v>
      </c>
      <c r="J1675" s="11">
        <f t="shared" si="157"/>
        <v>0</v>
      </c>
      <c r="K1675" s="11">
        <v>47.8</v>
      </c>
      <c r="L1675" s="10">
        <f t="shared" si="158"/>
        <v>0.14889993379247249</v>
      </c>
      <c r="M1675">
        <f t="shared" si="159"/>
        <v>184</v>
      </c>
      <c r="N1675">
        <f t="shared" si="160"/>
        <v>0</v>
      </c>
      <c r="O1675">
        <f t="shared" si="161"/>
        <v>0</v>
      </c>
    </row>
    <row r="1676" spans="1:15">
      <c r="A1676" s="10" t="s">
        <v>68</v>
      </c>
      <c r="B1676" s="10">
        <v>5300</v>
      </c>
      <c r="C1676" s="60">
        <v>5.4772678140000002</v>
      </c>
      <c r="D1676" s="11">
        <v>0.5</v>
      </c>
      <c r="E1676" s="11">
        <v>48.29</v>
      </c>
      <c r="F1676" s="11">
        <v>0.6</v>
      </c>
      <c r="G1676" s="11">
        <v>0.13500000000000001</v>
      </c>
      <c r="H1676" s="10">
        <v>1</v>
      </c>
      <c r="I1676" s="11">
        <f t="shared" si="156"/>
        <v>0.6</v>
      </c>
      <c r="J1676" s="11">
        <f t="shared" si="157"/>
        <v>0.13500000000000001</v>
      </c>
      <c r="K1676" s="11">
        <v>3536.4</v>
      </c>
      <c r="L1676" s="10">
        <f t="shared" si="158"/>
        <v>11.0207192807525</v>
      </c>
      <c r="M1676">
        <f t="shared" si="159"/>
        <v>13594</v>
      </c>
      <c r="N1676">
        <f t="shared" si="160"/>
        <v>18</v>
      </c>
      <c r="O1676">
        <f t="shared" si="161"/>
        <v>4</v>
      </c>
    </row>
    <row r="1677" spans="1:15">
      <c r="A1677" s="10" t="s">
        <v>68</v>
      </c>
      <c r="B1677" s="10">
        <v>6460</v>
      </c>
      <c r="C1677" s="60">
        <v>1.5336733789999999</v>
      </c>
      <c r="D1677" s="11">
        <v>0.30299999999999999</v>
      </c>
      <c r="E1677" s="11">
        <v>48.29</v>
      </c>
      <c r="F1677" s="11">
        <v>0</v>
      </c>
      <c r="G1677" s="11">
        <v>0</v>
      </c>
      <c r="H1677" s="10">
        <v>1</v>
      </c>
      <c r="I1677" s="11">
        <f t="shared" si="156"/>
        <v>0</v>
      </c>
      <c r="J1677" s="11">
        <f t="shared" si="157"/>
        <v>0</v>
      </c>
      <c r="K1677" s="11">
        <v>600.1</v>
      </c>
      <c r="L1677" s="10">
        <f t="shared" si="158"/>
        <v>1.8700424586657274</v>
      </c>
      <c r="M1677">
        <f t="shared" si="159"/>
        <v>2307</v>
      </c>
      <c r="N1677">
        <f t="shared" si="160"/>
        <v>0</v>
      </c>
      <c r="O1677">
        <f t="shared" si="161"/>
        <v>0</v>
      </c>
    </row>
    <row r="1678" spans="1:15">
      <c r="A1678" s="10" t="s">
        <v>68</v>
      </c>
      <c r="B1678" s="10">
        <v>3200</v>
      </c>
      <c r="C1678" s="60">
        <v>31.287433558</v>
      </c>
      <c r="D1678" s="11">
        <v>0.4</v>
      </c>
      <c r="E1678" s="11">
        <v>48.29</v>
      </c>
      <c r="F1678" s="11">
        <v>1.2</v>
      </c>
      <c r="G1678" s="11">
        <v>6.4000000000000001E-2</v>
      </c>
      <c r="H1678" s="10">
        <v>1</v>
      </c>
      <c r="I1678" s="11">
        <f t="shared" si="156"/>
        <v>1.2</v>
      </c>
      <c r="J1678" s="11">
        <f t="shared" si="157"/>
        <v>6.4000000000000001E-2</v>
      </c>
      <c r="K1678" s="11">
        <v>49417</v>
      </c>
      <c r="L1678" s="10">
        <f t="shared" si="158"/>
        <v>50.362338883860673</v>
      </c>
      <c r="M1678">
        <f t="shared" si="159"/>
        <v>62121</v>
      </c>
      <c r="N1678">
        <f t="shared" si="160"/>
        <v>164</v>
      </c>
      <c r="O1678">
        <f t="shared" si="161"/>
        <v>8.8000000000000007</v>
      </c>
    </row>
    <row r="1679" spans="1:15">
      <c r="A1679" s="10" t="s">
        <v>68</v>
      </c>
      <c r="B1679" s="10">
        <v>6410</v>
      </c>
      <c r="C1679" s="60">
        <v>6.8641359999999998E-3</v>
      </c>
      <c r="D1679" s="11">
        <v>0.30299999999999999</v>
      </c>
      <c r="E1679" s="11">
        <v>48.29</v>
      </c>
      <c r="F1679" s="11">
        <v>0</v>
      </c>
      <c r="G1679" s="11">
        <v>0</v>
      </c>
      <c r="H1679" s="10">
        <v>1</v>
      </c>
      <c r="I1679" s="11">
        <f t="shared" si="156"/>
        <v>0</v>
      </c>
      <c r="J1679" s="11">
        <f t="shared" si="157"/>
        <v>0</v>
      </c>
      <c r="K1679" s="11">
        <v>8.1999999999999993</v>
      </c>
      <c r="L1679" s="10">
        <f t="shared" si="158"/>
        <v>8.3695954678599995E-3</v>
      </c>
      <c r="M1679">
        <f t="shared" si="159"/>
        <v>10</v>
      </c>
      <c r="N1679">
        <f t="shared" si="160"/>
        <v>0</v>
      </c>
      <c r="O1679">
        <f t="shared" si="161"/>
        <v>0</v>
      </c>
    </row>
    <row r="1680" spans="1:15">
      <c r="A1680" s="10" t="s">
        <v>68</v>
      </c>
      <c r="B1680" s="10">
        <v>1700</v>
      </c>
      <c r="C1680" s="60">
        <v>3.2525466000000003E-2</v>
      </c>
      <c r="D1680" s="11">
        <v>0.74099999999999999</v>
      </c>
      <c r="E1680" s="11">
        <v>48.29</v>
      </c>
      <c r="F1680" s="11">
        <v>1.8</v>
      </c>
      <c r="G1680" s="11">
        <v>0.47799999999999998</v>
      </c>
      <c r="H1680" s="10">
        <v>1</v>
      </c>
      <c r="I1680" s="11">
        <f t="shared" si="156"/>
        <v>1.8</v>
      </c>
      <c r="J1680" s="11">
        <f t="shared" si="157"/>
        <v>0.47799999999999998</v>
      </c>
      <c r="K1680" s="11">
        <v>31.1</v>
      </c>
      <c r="L1680" s="10">
        <f t="shared" si="158"/>
        <v>9.6987931006395023E-2</v>
      </c>
      <c r="M1680">
        <f t="shared" si="159"/>
        <v>120</v>
      </c>
      <c r="N1680">
        <f t="shared" si="160"/>
        <v>0</v>
      </c>
      <c r="O1680">
        <f t="shared" si="161"/>
        <v>0.1</v>
      </c>
    </row>
    <row r="1681" spans="1:15">
      <c r="A1681" s="10" t="s">
        <v>68</v>
      </c>
      <c r="B1681" s="10">
        <v>3200</v>
      </c>
      <c r="C1681" s="60">
        <v>68.642615985000006</v>
      </c>
      <c r="D1681" s="11">
        <v>0.4</v>
      </c>
      <c r="E1681" s="11">
        <v>48.29</v>
      </c>
      <c r="F1681" s="11">
        <v>1.2</v>
      </c>
      <c r="G1681" s="11">
        <v>6.4000000000000001E-2</v>
      </c>
      <c r="H1681" s="10">
        <v>1</v>
      </c>
      <c r="I1681" s="11">
        <f t="shared" si="156"/>
        <v>1.2</v>
      </c>
      <c r="J1681" s="11">
        <f t="shared" si="157"/>
        <v>6.4000000000000001E-2</v>
      </c>
      <c r="K1681" s="11">
        <v>108417.7</v>
      </c>
      <c r="L1681" s="10">
        <f t="shared" si="158"/>
        <v>110.49173086385503</v>
      </c>
      <c r="M1681">
        <f t="shared" si="159"/>
        <v>136289</v>
      </c>
      <c r="N1681">
        <f t="shared" si="160"/>
        <v>361</v>
      </c>
      <c r="O1681">
        <f t="shared" si="161"/>
        <v>19.2</v>
      </c>
    </row>
    <row r="1682" spans="1:15">
      <c r="A1682" s="10" t="s">
        <v>68</v>
      </c>
      <c r="B1682" s="10">
        <v>4110</v>
      </c>
      <c r="C1682" s="60">
        <v>9.0170721999999995E-2</v>
      </c>
      <c r="D1682" s="11">
        <v>0.41299999999999998</v>
      </c>
      <c r="E1682" s="11">
        <v>48.29</v>
      </c>
      <c r="F1682" s="11">
        <v>0.7</v>
      </c>
      <c r="G1682" s="11">
        <v>0.09</v>
      </c>
      <c r="H1682" s="10">
        <v>1</v>
      </c>
      <c r="I1682" s="11">
        <f t="shared" si="156"/>
        <v>0.7</v>
      </c>
      <c r="J1682" s="11">
        <f t="shared" si="157"/>
        <v>0.09</v>
      </c>
      <c r="K1682" s="11">
        <v>147.1</v>
      </c>
      <c r="L1682" s="10">
        <f t="shared" si="158"/>
        <v>0.14986201169182831</v>
      </c>
      <c r="M1682">
        <f t="shared" si="159"/>
        <v>185</v>
      </c>
      <c r="N1682">
        <f t="shared" si="160"/>
        <v>0</v>
      </c>
      <c r="O1682">
        <f t="shared" si="161"/>
        <v>0</v>
      </c>
    </row>
    <row r="1683" spans="1:15">
      <c r="A1683" s="10" t="s">
        <v>68</v>
      </c>
      <c r="B1683" s="10">
        <v>5300</v>
      </c>
      <c r="C1683" s="60">
        <v>2.7209118769999998</v>
      </c>
      <c r="D1683" s="11">
        <v>0.5</v>
      </c>
      <c r="E1683" s="11">
        <v>48.29</v>
      </c>
      <c r="F1683" s="11">
        <v>0.6</v>
      </c>
      <c r="G1683" s="11">
        <v>0.13500000000000001</v>
      </c>
      <c r="H1683" s="10">
        <v>1</v>
      </c>
      <c r="I1683" s="11">
        <f t="shared" si="156"/>
        <v>0.6</v>
      </c>
      <c r="J1683" s="11">
        <f t="shared" si="157"/>
        <v>0.13500000000000001</v>
      </c>
      <c r="K1683" s="11">
        <v>1756.8</v>
      </c>
      <c r="L1683" s="10">
        <f t="shared" si="158"/>
        <v>5.474701439180417</v>
      </c>
      <c r="M1683">
        <f t="shared" si="159"/>
        <v>6753</v>
      </c>
      <c r="N1683">
        <f t="shared" si="160"/>
        <v>9</v>
      </c>
      <c r="O1683">
        <f t="shared" si="161"/>
        <v>2</v>
      </c>
    </row>
    <row r="1684" spans="1:15">
      <c r="A1684" s="10" t="s">
        <v>68</v>
      </c>
      <c r="B1684" s="10">
        <v>6430</v>
      </c>
      <c r="C1684" s="60">
        <v>0.97572116399999997</v>
      </c>
      <c r="D1684" s="11">
        <v>0.30299999999999999</v>
      </c>
      <c r="E1684" s="11">
        <v>48.29</v>
      </c>
      <c r="F1684" s="11">
        <v>0</v>
      </c>
      <c r="G1684" s="11">
        <v>0</v>
      </c>
      <c r="H1684" s="10">
        <v>1</v>
      </c>
      <c r="I1684" s="11">
        <f t="shared" si="156"/>
        <v>0</v>
      </c>
      <c r="J1684" s="11">
        <f t="shared" si="157"/>
        <v>0</v>
      </c>
      <c r="K1684" s="11">
        <v>1167.4000000000001</v>
      </c>
      <c r="L1684" s="10">
        <f t="shared" si="158"/>
        <v>1.18971876899139</v>
      </c>
      <c r="M1684">
        <f t="shared" si="159"/>
        <v>1467</v>
      </c>
      <c r="N1684">
        <f t="shared" si="160"/>
        <v>0</v>
      </c>
      <c r="O1684">
        <f t="shared" si="161"/>
        <v>0</v>
      </c>
    </row>
    <row r="1685" spans="1:15">
      <c r="A1685" s="10" t="s">
        <v>68</v>
      </c>
      <c r="B1685" s="10">
        <v>6410</v>
      </c>
      <c r="C1685" s="60">
        <v>0.470004282</v>
      </c>
      <c r="D1685" s="11">
        <v>0.30299999999999999</v>
      </c>
      <c r="E1685" s="11">
        <v>48.29</v>
      </c>
      <c r="F1685" s="11">
        <v>0</v>
      </c>
      <c r="G1685" s="11">
        <v>0</v>
      </c>
      <c r="H1685" s="10">
        <v>1</v>
      </c>
      <c r="I1685" s="11">
        <f t="shared" si="156"/>
        <v>0</v>
      </c>
      <c r="J1685" s="11">
        <f t="shared" si="157"/>
        <v>0</v>
      </c>
      <c r="K1685" s="11">
        <v>562.29999999999995</v>
      </c>
      <c r="L1685" s="10">
        <f t="shared" si="158"/>
        <v>0.57308679613894498</v>
      </c>
      <c r="M1685">
        <f t="shared" si="159"/>
        <v>707</v>
      </c>
      <c r="N1685">
        <f t="shared" si="160"/>
        <v>0</v>
      </c>
      <c r="O1685">
        <f t="shared" si="161"/>
        <v>0</v>
      </c>
    </row>
    <row r="1686" spans="1:15">
      <c r="A1686" s="10" t="s">
        <v>68</v>
      </c>
      <c r="B1686" s="10">
        <v>6410</v>
      </c>
      <c r="C1686" s="60">
        <v>2.3548601699999998</v>
      </c>
      <c r="D1686" s="11">
        <v>0.30299999999999999</v>
      </c>
      <c r="E1686" s="11">
        <v>48.29</v>
      </c>
      <c r="F1686" s="11">
        <v>0</v>
      </c>
      <c r="G1686" s="11">
        <v>0</v>
      </c>
      <c r="H1686" s="10">
        <v>1</v>
      </c>
      <c r="I1686" s="11">
        <f t="shared" si="156"/>
        <v>0</v>
      </c>
      <c r="J1686" s="11">
        <f t="shared" si="157"/>
        <v>0</v>
      </c>
      <c r="K1686" s="11">
        <v>2817.4</v>
      </c>
      <c r="L1686" s="10">
        <f t="shared" si="158"/>
        <v>2.8713339896348242</v>
      </c>
      <c r="M1686">
        <f t="shared" si="159"/>
        <v>3542</v>
      </c>
      <c r="N1686">
        <f t="shared" si="160"/>
        <v>0</v>
      </c>
      <c r="O1686">
        <f t="shared" si="161"/>
        <v>0</v>
      </c>
    </row>
    <row r="1687" spans="1:15">
      <c r="A1687" s="10" t="s">
        <v>68</v>
      </c>
      <c r="B1687" s="10">
        <v>1180</v>
      </c>
      <c r="C1687" s="60">
        <v>3.7076051999999998E-2</v>
      </c>
      <c r="D1687" s="11">
        <v>0.39</v>
      </c>
      <c r="E1687" s="11">
        <v>48.29</v>
      </c>
      <c r="F1687" s="11">
        <v>1.05</v>
      </c>
      <c r="G1687" s="11">
        <v>0.22</v>
      </c>
      <c r="H1687" s="10">
        <v>1</v>
      </c>
      <c r="I1687" s="11">
        <f t="shared" si="156"/>
        <v>1.05</v>
      </c>
      <c r="J1687" s="11">
        <f t="shared" si="157"/>
        <v>0.22</v>
      </c>
      <c r="K1687" s="11">
        <v>18.7</v>
      </c>
      <c r="L1687" s="10">
        <f t="shared" si="158"/>
        <v>5.8188082910100004E-2</v>
      </c>
      <c r="M1687">
        <f t="shared" si="159"/>
        <v>72</v>
      </c>
      <c r="N1687">
        <f t="shared" si="160"/>
        <v>0</v>
      </c>
      <c r="O1687">
        <f t="shared" si="161"/>
        <v>0</v>
      </c>
    </row>
    <row r="1688" spans="1:15">
      <c r="A1688" s="10" t="s">
        <v>68</v>
      </c>
      <c r="B1688" s="10">
        <v>3200</v>
      </c>
      <c r="C1688" s="60">
        <v>7.4285586810000002</v>
      </c>
      <c r="D1688" s="11">
        <v>0.4</v>
      </c>
      <c r="E1688" s="11">
        <v>48.29</v>
      </c>
      <c r="F1688" s="11">
        <v>1.2</v>
      </c>
      <c r="G1688" s="11">
        <v>6.4000000000000001E-2</v>
      </c>
      <c r="H1688" s="10">
        <v>1</v>
      </c>
      <c r="I1688" s="11">
        <f t="shared" si="156"/>
        <v>1.2</v>
      </c>
      <c r="J1688" s="11">
        <f t="shared" si="157"/>
        <v>6.4000000000000001E-2</v>
      </c>
      <c r="K1688" s="11">
        <v>3837</v>
      </c>
      <c r="L1688" s="10">
        <f t="shared" si="158"/>
        <v>11.957503290183</v>
      </c>
      <c r="M1688">
        <f t="shared" si="159"/>
        <v>14749</v>
      </c>
      <c r="N1688">
        <f t="shared" si="160"/>
        <v>39</v>
      </c>
      <c r="O1688">
        <f t="shared" si="161"/>
        <v>2.1</v>
      </c>
    </row>
    <row r="1689" spans="1:15">
      <c r="A1689" s="10" t="s">
        <v>68</v>
      </c>
      <c r="B1689" s="10">
        <v>3200</v>
      </c>
      <c r="C1689" s="60">
        <v>0.214642467</v>
      </c>
      <c r="D1689" s="11">
        <v>0.4</v>
      </c>
      <c r="E1689" s="11">
        <v>48.29</v>
      </c>
      <c r="F1689" s="11">
        <v>1.2</v>
      </c>
      <c r="G1689" s="11">
        <v>6.4000000000000001E-2</v>
      </c>
      <c r="H1689" s="10">
        <v>1</v>
      </c>
      <c r="I1689" s="11">
        <f t="shared" si="156"/>
        <v>1.2</v>
      </c>
      <c r="J1689" s="11">
        <f t="shared" si="157"/>
        <v>6.4000000000000001E-2</v>
      </c>
      <c r="K1689" s="11">
        <v>339</v>
      </c>
      <c r="L1689" s="10">
        <f t="shared" si="158"/>
        <v>0.34550282438100005</v>
      </c>
      <c r="M1689">
        <f t="shared" si="159"/>
        <v>426</v>
      </c>
      <c r="N1689">
        <f t="shared" si="160"/>
        <v>1</v>
      </c>
      <c r="O1689">
        <f t="shared" si="161"/>
        <v>0.1</v>
      </c>
    </row>
    <row r="1690" spans="1:15">
      <c r="A1690" s="10" t="s">
        <v>68</v>
      </c>
      <c r="B1690" s="10">
        <v>1300</v>
      </c>
      <c r="C1690" s="60">
        <v>1.6503785999999999E-2</v>
      </c>
      <c r="D1690" s="11">
        <v>0.66200000000000003</v>
      </c>
      <c r="E1690" s="11">
        <v>48.29</v>
      </c>
      <c r="F1690" s="11">
        <v>2.1</v>
      </c>
      <c r="G1690" s="11">
        <v>0.51600000000000001</v>
      </c>
      <c r="H1690" s="10">
        <v>1</v>
      </c>
      <c r="I1690" s="11">
        <f t="shared" si="156"/>
        <v>2.1</v>
      </c>
      <c r="J1690" s="11">
        <f t="shared" si="157"/>
        <v>0.51600000000000001</v>
      </c>
      <c r="K1690" s="11">
        <v>14.1</v>
      </c>
      <c r="L1690" s="10">
        <f t="shared" si="158"/>
        <v>4.3966058397690001E-2</v>
      </c>
      <c r="M1690">
        <f t="shared" si="159"/>
        <v>54</v>
      </c>
      <c r="N1690">
        <f t="shared" si="160"/>
        <v>0</v>
      </c>
      <c r="O1690">
        <f t="shared" si="161"/>
        <v>0.1</v>
      </c>
    </row>
    <row r="1691" spans="1:15">
      <c r="A1691" s="10" t="s">
        <v>68</v>
      </c>
      <c r="B1691" s="10">
        <v>3100</v>
      </c>
      <c r="C1691" s="60">
        <v>24.596291481000002</v>
      </c>
      <c r="D1691" s="11">
        <v>0.41099999999999998</v>
      </c>
      <c r="E1691" s="11">
        <v>48.29</v>
      </c>
      <c r="F1691" s="11">
        <v>1.2</v>
      </c>
      <c r="G1691" s="11">
        <v>6.4000000000000001E-2</v>
      </c>
      <c r="H1691" s="10">
        <v>1</v>
      </c>
      <c r="I1691" s="11">
        <f t="shared" si="156"/>
        <v>1.2</v>
      </c>
      <c r="J1691" s="11">
        <f t="shared" si="157"/>
        <v>6.4000000000000001E-2</v>
      </c>
      <c r="K1691" s="11">
        <v>39917</v>
      </c>
      <c r="L1691" s="10">
        <f t="shared" si="158"/>
        <v>40.680605859899032</v>
      </c>
      <c r="M1691">
        <f t="shared" si="159"/>
        <v>50179</v>
      </c>
      <c r="N1691">
        <f t="shared" si="160"/>
        <v>133</v>
      </c>
      <c r="O1691">
        <f t="shared" si="161"/>
        <v>7.1</v>
      </c>
    </row>
    <row r="1692" spans="1:15">
      <c r="A1692" s="10" t="s">
        <v>68</v>
      </c>
      <c r="B1692" s="10">
        <v>6430</v>
      </c>
      <c r="C1692" s="60">
        <v>1.2893295060000001</v>
      </c>
      <c r="D1692" s="11">
        <v>0.30299999999999999</v>
      </c>
      <c r="E1692" s="11">
        <v>48.29</v>
      </c>
      <c r="F1692" s="11">
        <v>0</v>
      </c>
      <c r="G1692" s="11">
        <v>0</v>
      </c>
      <c r="H1692" s="10">
        <v>1</v>
      </c>
      <c r="I1692" s="11">
        <f t="shared" si="156"/>
        <v>0</v>
      </c>
      <c r="J1692" s="11">
        <f t="shared" si="157"/>
        <v>0</v>
      </c>
      <c r="K1692" s="11">
        <v>1542.6</v>
      </c>
      <c r="L1692" s="10">
        <f t="shared" si="158"/>
        <v>1.5721084765796851</v>
      </c>
      <c r="M1692">
        <f t="shared" si="159"/>
        <v>1939</v>
      </c>
      <c r="N1692">
        <f t="shared" si="160"/>
        <v>0</v>
      </c>
      <c r="O1692">
        <f t="shared" si="161"/>
        <v>0</v>
      </c>
    </row>
    <row r="1693" spans="1:15">
      <c r="A1693" s="10" t="s">
        <v>68</v>
      </c>
      <c r="B1693" s="10">
        <v>3200</v>
      </c>
      <c r="C1693" s="60">
        <v>2.997146E-3</v>
      </c>
      <c r="D1693" s="11">
        <v>0.4</v>
      </c>
      <c r="E1693" s="11">
        <v>48.29</v>
      </c>
      <c r="F1693" s="11">
        <v>1.2</v>
      </c>
      <c r="G1693" s="11">
        <v>6.4000000000000001E-2</v>
      </c>
      <c r="H1693" s="10">
        <v>1</v>
      </c>
      <c r="I1693" s="11">
        <f t="shared" si="156"/>
        <v>1.2</v>
      </c>
      <c r="J1693" s="11">
        <f t="shared" si="157"/>
        <v>6.4000000000000001E-2</v>
      </c>
      <c r="K1693" s="11">
        <v>4.7</v>
      </c>
      <c r="L1693" s="10">
        <f t="shared" si="158"/>
        <v>4.8244060113333343E-3</v>
      </c>
      <c r="M1693">
        <f t="shared" si="159"/>
        <v>6</v>
      </c>
      <c r="N1693">
        <f t="shared" si="160"/>
        <v>0</v>
      </c>
      <c r="O1693">
        <f t="shared" si="161"/>
        <v>0</v>
      </c>
    </row>
    <row r="1694" spans="1:15">
      <c r="A1694" s="10" t="s">
        <v>68</v>
      </c>
      <c r="B1694" s="10">
        <v>6210</v>
      </c>
      <c r="C1694" s="60">
        <v>5.8778746030000004</v>
      </c>
      <c r="D1694" s="11">
        <v>0.30299999999999999</v>
      </c>
      <c r="E1694" s="11">
        <v>48.29</v>
      </c>
      <c r="F1694" s="11">
        <v>0</v>
      </c>
      <c r="G1694" s="11">
        <v>0</v>
      </c>
      <c r="H1694" s="10">
        <v>1</v>
      </c>
      <c r="I1694" s="11">
        <f t="shared" si="156"/>
        <v>0</v>
      </c>
      <c r="J1694" s="11">
        <f t="shared" si="157"/>
        <v>0</v>
      </c>
      <c r="K1694" s="11">
        <v>2299.8000000000002</v>
      </c>
      <c r="L1694" s="10">
        <f t="shared" si="158"/>
        <v>7.1670247556164677</v>
      </c>
      <c r="M1694">
        <f t="shared" si="159"/>
        <v>8840</v>
      </c>
      <c r="N1694">
        <f t="shared" si="160"/>
        <v>0</v>
      </c>
      <c r="O1694">
        <f t="shared" si="161"/>
        <v>0</v>
      </c>
    </row>
    <row r="1695" spans="1:15">
      <c r="A1695" s="10" t="s">
        <v>68</v>
      </c>
      <c r="B1695" s="10">
        <v>2210</v>
      </c>
      <c r="C1695" s="60">
        <v>256.30120738400001</v>
      </c>
      <c r="D1695" s="11">
        <v>0.26800000000000002</v>
      </c>
      <c r="E1695" s="11">
        <v>48.29</v>
      </c>
      <c r="F1695" s="11">
        <v>1.92</v>
      </c>
      <c r="G1695" s="11">
        <v>0.50600000000000001</v>
      </c>
      <c r="H1695" s="10">
        <v>1</v>
      </c>
      <c r="I1695" s="11">
        <f t="shared" si="156"/>
        <v>1.92</v>
      </c>
      <c r="J1695" s="11">
        <f t="shared" si="157"/>
        <v>0.50600000000000001</v>
      </c>
      <c r="K1695" s="11">
        <v>88697.5</v>
      </c>
      <c r="L1695" s="10">
        <f t="shared" si="158"/>
        <v>276.41487180213841</v>
      </c>
      <c r="M1695">
        <f t="shared" si="159"/>
        <v>340952</v>
      </c>
      <c r="N1695">
        <f t="shared" si="160"/>
        <v>1443</v>
      </c>
      <c r="O1695">
        <f t="shared" si="161"/>
        <v>380.4</v>
      </c>
    </row>
    <row r="1696" spans="1:15">
      <c r="A1696" s="10" t="s">
        <v>68</v>
      </c>
      <c r="B1696" s="10">
        <v>2210</v>
      </c>
      <c r="C1696" s="60">
        <v>3.8470420000000002E-3</v>
      </c>
      <c r="D1696" s="11">
        <v>0.28499999999999998</v>
      </c>
      <c r="E1696" s="11">
        <v>48.29</v>
      </c>
      <c r="F1696" s="11">
        <v>1.92</v>
      </c>
      <c r="G1696" s="11">
        <v>0.50600000000000001</v>
      </c>
      <c r="H1696" s="10">
        <v>1</v>
      </c>
      <c r="I1696" s="11">
        <f t="shared" si="156"/>
        <v>1.92</v>
      </c>
      <c r="J1696" s="11">
        <f t="shared" si="157"/>
        <v>0.50600000000000001</v>
      </c>
      <c r="K1696" s="11">
        <v>1.4</v>
      </c>
      <c r="L1696" s="10">
        <f t="shared" si="158"/>
        <v>4.4121243817749995E-3</v>
      </c>
      <c r="M1696">
        <f t="shared" si="159"/>
        <v>5</v>
      </c>
      <c r="N1696">
        <f t="shared" si="160"/>
        <v>0</v>
      </c>
      <c r="O1696">
        <f t="shared" si="161"/>
        <v>0</v>
      </c>
    </row>
    <row r="1697" spans="1:15">
      <c r="A1697" s="10" t="s">
        <v>68</v>
      </c>
      <c r="B1697" s="10">
        <v>4340</v>
      </c>
      <c r="C1697" s="60">
        <v>0.36488312899999997</v>
      </c>
      <c r="D1697" s="11">
        <v>0.41299999999999998</v>
      </c>
      <c r="E1697" s="11">
        <v>48.29</v>
      </c>
      <c r="F1697" s="11">
        <v>0.7</v>
      </c>
      <c r="G1697" s="11">
        <v>0.09</v>
      </c>
      <c r="H1697" s="10">
        <v>1</v>
      </c>
      <c r="I1697" s="11">
        <f t="shared" si="156"/>
        <v>0.7</v>
      </c>
      <c r="J1697" s="11">
        <f t="shared" si="157"/>
        <v>0.09</v>
      </c>
      <c r="K1697" s="11">
        <v>194.6</v>
      </c>
      <c r="L1697" s="10">
        <f t="shared" si="158"/>
        <v>0.60642876680469404</v>
      </c>
      <c r="M1697">
        <f t="shared" si="159"/>
        <v>748</v>
      </c>
      <c r="N1697">
        <f t="shared" si="160"/>
        <v>1</v>
      </c>
      <c r="O1697">
        <f t="shared" si="161"/>
        <v>0.1</v>
      </c>
    </row>
    <row r="1698" spans="1:15">
      <c r="A1698" s="10" t="s">
        <v>68</v>
      </c>
      <c r="B1698" s="10">
        <v>4340</v>
      </c>
      <c r="C1698" s="60">
        <v>6.2031814999999997E-2</v>
      </c>
      <c r="D1698" s="11">
        <v>0.41299999999999998</v>
      </c>
      <c r="E1698" s="11">
        <v>48.29</v>
      </c>
      <c r="F1698" s="11">
        <v>0.7</v>
      </c>
      <c r="G1698" s="11">
        <v>0.09</v>
      </c>
      <c r="H1698" s="10">
        <v>1</v>
      </c>
      <c r="I1698" s="11">
        <f t="shared" si="156"/>
        <v>0.7</v>
      </c>
      <c r="J1698" s="11">
        <f t="shared" si="157"/>
        <v>0.09</v>
      </c>
      <c r="K1698" s="11">
        <v>33.1</v>
      </c>
      <c r="L1698" s="10">
        <f t="shared" si="158"/>
        <v>0.10309568758687915</v>
      </c>
      <c r="M1698">
        <f t="shared" si="159"/>
        <v>127</v>
      </c>
      <c r="N1698">
        <f t="shared" si="160"/>
        <v>0</v>
      </c>
      <c r="O1698">
        <f t="shared" si="161"/>
        <v>0</v>
      </c>
    </row>
    <row r="1699" spans="1:15">
      <c r="A1699" s="10" t="s">
        <v>68</v>
      </c>
      <c r="B1699" s="10">
        <v>2210</v>
      </c>
      <c r="C1699" s="60">
        <v>0.61481742500000003</v>
      </c>
      <c r="D1699" s="11">
        <v>0.30199999999999999</v>
      </c>
      <c r="E1699" s="11">
        <v>48.29</v>
      </c>
      <c r="F1699" s="11">
        <v>1.92</v>
      </c>
      <c r="G1699" s="11">
        <v>0.50600000000000001</v>
      </c>
      <c r="H1699" s="10">
        <v>1</v>
      </c>
      <c r="I1699" s="11">
        <f t="shared" si="156"/>
        <v>1.92</v>
      </c>
      <c r="J1699" s="11">
        <f t="shared" si="157"/>
        <v>0.50600000000000001</v>
      </c>
      <c r="K1699" s="11">
        <v>239.8</v>
      </c>
      <c r="L1699" s="10">
        <f t="shared" si="158"/>
        <v>0.74718659190679171</v>
      </c>
      <c r="M1699">
        <f t="shared" si="159"/>
        <v>922</v>
      </c>
      <c r="N1699">
        <f t="shared" si="160"/>
        <v>4</v>
      </c>
      <c r="O1699">
        <f t="shared" si="161"/>
        <v>1</v>
      </c>
    </row>
    <row r="1700" spans="1:15">
      <c r="A1700" s="10" t="s">
        <v>68</v>
      </c>
      <c r="B1700" s="10">
        <v>1180</v>
      </c>
      <c r="C1700" s="60">
        <v>8.5982824999999999E-2</v>
      </c>
      <c r="D1700" s="11">
        <v>0.39</v>
      </c>
      <c r="E1700" s="11">
        <v>48.29</v>
      </c>
      <c r="F1700" s="11">
        <v>1.05</v>
      </c>
      <c r="G1700" s="11">
        <v>0.22</v>
      </c>
      <c r="H1700" s="10">
        <v>1</v>
      </c>
      <c r="I1700" s="11">
        <f t="shared" si="156"/>
        <v>1.05</v>
      </c>
      <c r="J1700" s="11">
        <f t="shared" si="157"/>
        <v>0.22</v>
      </c>
      <c r="K1700" s="11">
        <v>43.3</v>
      </c>
      <c r="L1700" s="10">
        <f t="shared" si="158"/>
        <v>0.13494359512562501</v>
      </c>
      <c r="M1700">
        <f t="shared" si="159"/>
        <v>166</v>
      </c>
      <c r="N1700">
        <f t="shared" si="160"/>
        <v>0</v>
      </c>
      <c r="O1700">
        <f t="shared" si="161"/>
        <v>0.1</v>
      </c>
    </row>
    <row r="1701" spans="1:15">
      <c r="A1701" s="10" t="s">
        <v>68</v>
      </c>
      <c r="B1701" s="10">
        <v>6430</v>
      </c>
      <c r="C1701" s="60">
        <v>4.4955170000000003E-2</v>
      </c>
      <c r="D1701" s="11">
        <v>0.30299999999999999</v>
      </c>
      <c r="E1701" s="11">
        <v>48.29</v>
      </c>
      <c r="F1701" s="11">
        <v>0</v>
      </c>
      <c r="G1701" s="11">
        <v>0</v>
      </c>
      <c r="H1701" s="10">
        <v>1</v>
      </c>
      <c r="I1701" s="11">
        <f t="shared" si="156"/>
        <v>0</v>
      </c>
      <c r="J1701" s="11">
        <f t="shared" si="157"/>
        <v>0</v>
      </c>
      <c r="K1701" s="11">
        <v>53.8</v>
      </c>
      <c r="L1701" s="10">
        <f t="shared" si="158"/>
        <v>5.4814850272325001E-2</v>
      </c>
      <c r="M1701">
        <f t="shared" si="159"/>
        <v>68</v>
      </c>
      <c r="N1701">
        <f t="shared" si="160"/>
        <v>0</v>
      </c>
      <c r="O1701">
        <f t="shared" si="161"/>
        <v>0</v>
      </c>
    </row>
    <row r="1702" spans="1:15">
      <c r="A1702" s="10" t="s">
        <v>68</v>
      </c>
      <c r="B1702" s="10">
        <v>3200</v>
      </c>
      <c r="C1702" s="60">
        <v>0.33902278299999999</v>
      </c>
      <c r="D1702" s="11">
        <v>0.4</v>
      </c>
      <c r="E1702" s="11">
        <v>48.29</v>
      </c>
      <c r="F1702" s="11">
        <v>1.2</v>
      </c>
      <c r="G1702" s="11">
        <v>6.4000000000000001E-2</v>
      </c>
      <c r="H1702" s="10">
        <v>1</v>
      </c>
      <c r="I1702" s="11">
        <f t="shared" si="156"/>
        <v>1.2</v>
      </c>
      <c r="J1702" s="11">
        <f t="shared" si="157"/>
        <v>6.4000000000000001E-2</v>
      </c>
      <c r="K1702" s="11">
        <v>175.1</v>
      </c>
      <c r="L1702" s="10">
        <f t="shared" si="158"/>
        <v>0.54571367303566676</v>
      </c>
      <c r="M1702">
        <f t="shared" si="159"/>
        <v>673</v>
      </c>
      <c r="N1702">
        <f t="shared" si="160"/>
        <v>2</v>
      </c>
      <c r="O1702">
        <f t="shared" si="161"/>
        <v>0.1</v>
      </c>
    </row>
    <row r="1703" spans="1:15">
      <c r="A1703" s="10" t="s">
        <v>68</v>
      </c>
      <c r="B1703" s="10">
        <v>3200</v>
      </c>
      <c r="C1703" s="60">
        <v>0.158292288</v>
      </c>
      <c r="D1703" s="11">
        <v>0.4</v>
      </c>
      <c r="E1703" s="11">
        <v>48.29</v>
      </c>
      <c r="F1703" s="11">
        <v>1.2</v>
      </c>
      <c r="G1703" s="11">
        <v>6.4000000000000001E-2</v>
      </c>
      <c r="H1703" s="10">
        <v>1</v>
      </c>
      <c r="I1703" s="11">
        <f t="shared" si="156"/>
        <v>1.2</v>
      </c>
      <c r="J1703" s="11">
        <f t="shared" si="157"/>
        <v>6.4000000000000001E-2</v>
      </c>
      <c r="K1703" s="11">
        <v>250</v>
      </c>
      <c r="L1703" s="10">
        <f t="shared" si="158"/>
        <v>0.25479781958400005</v>
      </c>
      <c r="M1703">
        <f t="shared" si="159"/>
        <v>314</v>
      </c>
      <c r="N1703">
        <f t="shared" si="160"/>
        <v>1</v>
      </c>
      <c r="O1703">
        <f t="shared" si="161"/>
        <v>0</v>
      </c>
    </row>
    <row r="1704" spans="1:15">
      <c r="A1704" s="10" t="s">
        <v>68</v>
      </c>
      <c r="B1704" s="10">
        <v>6460</v>
      </c>
      <c r="C1704" s="60">
        <v>62.771982514999998</v>
      </c>
      <c r="D1704" s="11">
        <v>0.30299999999999999</v>
      </c>
      <c r="E1704" s="11">
        <v>48.29</v>
      </c>
      <c r="F1704" s="11">
        <v>0</v>
      </c>
      <c r="G1704" s="11">
        <v>0</v>
      </c>
      <c r="H1704" s="10">
        <v>1</v>
      </c>
      <c r="I1704" s="11">
        <f t="shared" si="156"/>
        <v>0</v>
      </c>
      <c r="J1704" s="11">
        <f t="shared" si="157"/>
        <v>0</v>
      </c>
      <c r="K1704" s="11">
        <v>24560.3</v>
      </c>
      <c r="L1704" s="10">
        <f t="shared" si="158"/>
        <v>76.539290650146071</v>
      </c>
      <c r="M1704">
        <f t="shared" si="159"/>
        <v>94410</v>
      </c>
      <c r="N1704">
        <f t="shared" si="160"/>
        <v>0</v>
      </c>
      <c r="O1704">
        <f t="shared" si="161"/>
        <v>0</v>
      </c>
    </row>
    <row r="1705" spans="1:15">
      <c r="A1705" s="10" t="s">
        <v>68</v>
      </c>
      <c r="B1705" s="10">
        <v>6430</v>
      </c>
      <c r="C1705" s="60">
        <v>4.358911397</v>
      </c>
      <c r="D1705" s="11">
        <v>0.30299999999999999</v>
      </c>
      <c r="E1705" s="11">
        <v>48.29</v>
      </c>
      <c r="F1705" s="11">
        <v>0</v>
      </c>
      <c r="G1705" s="11">
        <v>0</v>
      </c>
      <c r="H1705" s="10">
        <v>1</v>
      </c>
      <c r="I1705" s="11">
        <f t="shared" si="156"/>
        <v>0</v>
      </c>
      <c r="J1705" s="11">
        <f t="shared" si="157"/>
        <v>0</v>
      </c>
      <c r="K1705" s="11">
        <v>5215.1000000000004</v>
      </c>
      <c r="L1705" s="10">
        <f t="shared" si="158"/>
        <v>5.3149187418685324</v>
      </c>
      <c r="M1705">
        <f t="shared" si="159"/>
        <v>6556</v>
      </c>
      <c r="N1705">
        <f t="shared" si="160"/>
        <v>0</v>
      </c>
      <c r="O1705">
        <f t="shared" si="161"/>
        <v>0</v>
      </c>
    </row>
    <row r="1706" spans="1:15">
      <c r="A1706" s="10" t="s">
        <v>68</v>
      </c>
      <c r="B1706" s="10">
        <v>4110</v>
      </c>
      <c r="C1706" s="60">
        <v>3.6080261000000002E-2</v>
      </c>
      <c r="D1706" s="11">
        <v>0.41299999999999998</v>
      </c>
      <c r="E1706" s="11">
        <v>48.29</v>
      </c>
      <c r="F1706" s="11">
        <v>0.7</v>
      </c>
      <c r="G1706" s="11">
        <v>0.09</v>
      </c>
      <c r="H1706" s="10">
        <v>1</v>
      </c>
      <c r="I1706" s="11">
        <f t="shared" si="156"/>
        <v>0.7</v>
      </c>
      <c r="J1706" s="11">
        <f t="shared" si="157"/>
        <v>0.09</v>
      </c>
      <c r="K1706" s="11">
        <v>58.8</v>
      </c>
      <c r="L1706" s="10">
        <f t="shared" si="158"/>
        <v>5.996470224366416E-2</v>
      </c>
      <c r="M1706">
        <f t="shared" si="159"/>
        <v>74</v>
      </c>
      <c r="N1706">
        <f t="shared" si="160"/>
        <v>0</v>
      </c>
      <c r="O1706">
        <f t="shared" si="161"/>
        <v>0</v>
      </c>
    </row>
    <row r="1707" spans="1:15">
      <c r="A1707" s="10" t="s">
        <v>68</v>
      </c>
      <c r="B1707" s="10">
        <v>6430</v>
      </c>
      <c r="C1707" s="60">
        <v>1.1711794609999999</v>
      </c>
      <c r="D1707" s="11">
        <v>0.30299999999999999</v>
      </c>
      <c r="E1707" s="11">
        <v>48.29</v>
      </c>
      <c r="F1707" s="11">
        <v>0</v>
      </c>
      <c r="G1707" s="11">
        <v>0</v>
      </c>
      <c r="H1707" s="10">
        <v>1</v>
      </c>
      <c r="I1707" s="11">
        <f t="shared" si="156"/>
        <v>0</v>
      </c>
      <c r="J1707" s="11">
        <f t="shared" si="157"/>
        <v>0</v>
      </c>
      <c r="K1707" s="11">
        <v>1401.3</v>
      </c>
      <c r="L1707" s="10">
        <f t="shared" si="158"/>
        <v>1.4280454683351724</v>
      </c>
      <c r="M1707">
        <f t="shared" si="159"/>
        <v>1761</v>
      </c>
      <c r="N1707">
        <f t="shared" si="160"/>
        <v>0</v>
      </c>
      <c r="O1707">
        <f t="shared" si="161"/>
        <v>0</v>
      </c>
    </row>
    <row r="1708" spans="1:15">
      <c r="A1708" s="10" t="s">
        <v>68</v>
      </c>
      <c r="B1708" s="10">
        <v>3200</v>
      </c>
      <c r="C1708" s="60">
        <v>0.17085465599999999</v>
      </c>
      <c r="D1708" s="11">
        <v>0.4</v>
      </c>
      <c r="E1708" s="11">
        <v>48.29</v>
      </c>
      <c r="F1708" s="11">
        <v>1.2</v>
      </c>
      <c r="G1708" s="11">
        <v>6.4000000000000001E-2</v>
      </c>
      <c r="H1708" s="10">
        <v>1</v>
      </c>
      <c r="I1708" s="11">
        <f t="shared" si="156"/>
        <v>1.2</v>
      </c>
      <c r="J1708" s="11">
        <f t="shared" si="157"/>
        <v>6.4000000000000001E-2</v>
      </c>
      <c r="K1708" s="11">
        <v>88.3</v>
      </c>
      <c r="L1708" s="10">
        <f t="shared" si="158"/>
        <v>0.27501904460800003</v>
      </c>
      <c r="M1708">
        <f t="shared" si="159"/>
        <v>339</v>
      </c>
      <c r="N1708">
        <f t="shared" si="160"/>
        <v>1</v>
      </c>
      <c r="O1708">
        <f t="shared" si="161"/>
        <v>0</v>
      </c>
    </row>
    <row r="1709" spans="1:15">
      <c r="A1709" s="10" t="s">
        <v>68</v>
      </c>
      <c r="B1709" s="10">
        <v>1180</v>
      </c>
      <c r="C1709" s="60">
        <v>4.505083E-3</v>
      </c>
      <c r="D1709" s="11">
        <v>0.39</v>
      </c>
      <c r="E1709" s="11">
        <v>48.29</v>
      </c>
      <c r="F1709" s="11">
        <v>1.05</v>
      </c>
      <c r="G1709" s="11">
        <v>0.22</v>
      </c>
      <c r="H1709" s="10">
        <v>1</v>
      </c>
      <c r="I1709" s="11">
        <f t="shared" si="156"/>
        <v>1.05</v>
      </c>
      <c r="J1709" s="11">
        <f t="shared" si="157"/>
        <v>0.22</v>
      </c>
      <c r="K1709" s="11">
        <v>2.2999999999999998</v>
      </c>
      <c r="L1709" s="10">
        <f t="shared" si="158"/>
        <v>7.0703898872750007E-3</v>
      </c>
      <c r="M1709">
        <f t="shared" si="159"/>
        <v>9</v>
      </c>
      <c r="N1709">
        <f t="shared" si="160"/>
        <v>0</v>
      </c>
      <c r="O1709">
        <f t="shared" si="161"/>
        <v>0</v>
      </c>
    </row>
    <row r="1710" spans="1:15">
      <c r="A1710" s="10" t="s">
        <v>68</v>
      </c>
      <c r="B1710" s="10">
        <v>2210</v>
      </c>
      <c r="C1710" s="60">
        <v>2.2412411E-2</v>
      </c>
      <c r="D1710" s="11">
        <v>0.28499999999999998</v>
      </c>
      <c r="E1710" s="11">
        <v>48.29</v>
      </c>
      <c r="F1710" s="11">
        <v>1.92</v>
      </c>
      <c r="G1710" s="11">
        <v>0.50600000000000001</v>
      </c>
      <c r="H1710" s="10">
        <v>1</v>
      </c>
      <c r="I1710" s="11">
        <f t="shared" si="156"/>
        <v>1.92</v>
      </c>
      <c r="J1710" s="11">
        <f t="shared" si="157"/>
        <v>0.50600000000000001</v>
      </c>
      <c r="K1710" s="11">
        <v>8.1999999999999993</v>
      </c>
      <c r="L1710" s="10">
        <f t="shared" si="158"/>
        <v>2.5704514020762497E-2</v>
      </c>
      <c r="M1710">
        <f t="shared" si="159"/>
        <v>32</v>
      </c>
      <c r="N1710">
        <f t="shared" si="160"/>
        <v>0</v>
      </c>
      <c r="O1710">
        <f t="shared" si="161"/>
        <v>0</v>
      </c>
    </row>
    <row r="1711" spans="1:15">
      <c r="A1711" s="10" t="s">
        <v>68</v>
      </c>
      <c r="B1711" s="10">
        <v>2210</v>
      </c>
      <c r="C1711" s="60">
        <v>1.5899424999999998E-2</v>
      </c>
      <c r="D1711" s="11">
        <v>0.26800000000000002</v>
      </c>
      <c r="E1711" s="11">
        <v>48.29</v>
      </c>
      <c r="F1711" s="11">
        <v>1.92</v>
      </c>
      <c r="G1711" s="11">
        <v>0.50600000000000001</v>
      </c>
      <c r="H1711" s="10">
        <v>1</v>
      </c>
      <c r="I1711" s="11">
        <f t="shared" si="156"/>
        <v>1.92</v>
      </c>
      <c r="J1711" s="11">
        <f t="shared" si="157"/>
        <v>0.50600000000000001</v>
      </c>
      <c r="K1711" s="11">
        <v>5.5</v>
      </c>
      <c r="L1711" s="10">
        <f t="shared" si="158"/>
        <v>1.7147158875916665E-2</v>
      </c>
      <c r="M1711">
        <f t="shared" si="159"/>
        <v>21</v>
      </c>
      <c r="N1711">
        <f t="shared" si="160"/>
        <v>0</v>
      </c>
      <c r="O1711">
        <f t="shared" si="161"/>
        <v>0</v>
      </c>
    </row>
    <row r="1712" spans="1:15">
      <c r="A1712" s="10" t="s">
        <v>68</v>
      </c>
      <c r="B1712" s="10">
        <v>1700</v>
      </c>
      <c r="C1712" s="60">
        <v>3.6278542109999998</v>
      </c>
      <c r="D1712" s="11">
        <v>0.78600000000000003</v>
      </c>
      <c r="E1712" s="11">
        <v>48.29</v>
      </c>
      <c r="F1712" s="11">
        <v>1.8</v>
      </c>
      <c r="G1712" s="11">
        <v>0.47799999999999998</v>
      </c>
      <c r="H1712" s="10">
        <v>1</v>
      </c>
      <c r="I1712" s="11">
        <f t="shared" si="156"/>
        <v>1.8</v>
      </c>
      <c r="J1712" s="11">
        <f t="shared" si="157"/>
        <v>0.47799999999999998</v>
      </c>
      <c r="K1712" s="11">
        <v>4506.2</v>
      </c>
      <c r="L1712" s="10">
        <f t="shared" si="158"/>
        <v>11.474884730121943</v>
      </c>
      <c r="M1712">
        <f t="shared" si="159"/>
        <v>14154</v>
      </c>
      <c r="N1712">
        <f t="shared" si="160"/>
        <v>56</v>
      </c>
      <c r="O1712">
        <f t="shared" si="161"/>
        <v>14.9</v>
      </c>
    </row>
    <row r="1713" spans="1:15">
      <c r="A1713" s="10" t="s">
        <v>68</v>
      </c>
      <c r="B1713" s="10">
        <v>1700</v>
      </c>
      <c r="C1713" s="60">
        <v>3.4334268000000001E-2</v>
      </c>
      <c r="D1713" s="11">
        <v>0.74099999999999999</v>
      </c>
      <c r="E1713" s="11">
        <v>48.29</v>
      </c>
      <c r="F1713" s="11">
        <v>1.8</v>
      </c>
      <c r="G1713" s="11">
        <v>0.47799999999999998</v>
      </c>
      <c r="H1713" s="10">
        <v>1</v>
      </c>
      <c r="I1713" s="11">
        <f t="shared" si="156"/>
        <v>1.8</v>
      </c>
      <c r="J1713" s="11">
        <f t="shared" si="157"/>
        <v>0.47799999999999998</v>
      </c>
      <c r="K1713" s="11">
        <v>32.9</v>
      </c>
      <c r="L1713" s="10">
        <f t="shared" si="158"/>
        <v>0.10238161125621</v>
      </c>
      <c r="M1713">
        <f t="shared" si="159"/>
        <v>126</v>
      </c>
      <c r="N1713">
        <f t="shared" si="160"/>
        <v>1</v>
      </c>
      <c r="O1713">
        <f t="shared" si="161"/>
        <v>0.1</v>
      </c>
    </row>
    <row r="1714" spans="1:15">
      <c r="A1714" s="10" t="s">
        <v>68</v>
      </c>
      <c r="B1714" s="10">
        <v>4340</v>
      </c>
      <c r="C1714" s="60">
        <v>3.3783306999999999E-2</v>
      </c>
      <c r="D1714" s="11">
        <v>0.41299999999999998</v>
      </c>
      <c r="E1714" s="11">
        <v>48.29</v>
      </c>
      <c r="F1714" s="11">
        <v>0.7</v>
      </c>
      <c r="G1714" s="11">
        <v>0.09</v>
      </c>
      <c r="H1714" s="10">
        <v>1</v>
      </c>
      <c r="I1714" s="11">
        <f t="shared" si="156"/>
        <v>0.7</v>
      </c>
      <c r="J1714" s="11">
        <f t="shared" si="157"/>
        <v>0.09</v>
      </c>
      <c r="K1714" s="11">
        <v>18</v>
      </c>
      <c r="L1714" s="10">
        <f t="shared" si="158"/>
        <v>5.6147208720615821E-2</v>
      </c>
      <c r="M1714">
        <f t="shared" si="159"/>
        <v>69</v>
      </c>
      <c r="N1714">
        <f t="shared" si="160"/>
        <v>0</v>
      </c>
      <c r="O1714">
        <f t="shared" si="161"/>
        <v>0</v>
      </c>
    </row>
    <row r="1715" spans="1:15">
      <c r="A1715" s="10" t="s">
        <v>68</v>
      </c>
      <c r="B1715" s="10">
        <v>3200</v>
      </c>
      <c r="C1715" s="60">
        <v>55.045404019000003</v>
      </c>
      <c r="D1715" s="11">
        <v>0.4</v>
      </c>
      <c r="E1715" s="11">
        <v>48.29</v>
      </c>
      <c r="F1715" s="11">
        <v>1.2</v>
      </c>
      <c r="G1715" s="11">
        <v>6.4000000000000001E-2</v>
      </c>
      <c r="H1715" s="10">
        <v>1</v>
      </c>
      <c r="I1715" s="11">
        <f t="shared" si="156"/>
        <v>1.2</v>
      </c>
      <c r="J1715" s="11">
        <f t="shared" si="157"/>
        <v>6.4000000000000001E-2</v>
      </c>
      <c r="K1715" s="11">
        <v>86941.5</v>
      </c>
      <c r="L1715" s="10">
        <f t="shared" si="158"/>
        <v>88.60475200258368</v>
      </c>
      <c r="M1715">
        <f t="shared" si="159"/>
        <v>109292</v>
      </c>
      <c r="N1715">
        <f t="shared" si="160"/>
        <v>289</v>
      </c>
      <c r="O1715">
        <f t="shared" si="161"/>
        <v>15.4</v>
      </c>
    </row>
    <row r="1716" spans="1:15">
      <c r="A1716" s="10" t="s">
        <v>68</v>
      </c>
      <c r="B1716" s="10">
        <v>6430</v>
      </c>
      <c r="C1716" s="60">
        <v>4.9811675E-2</v>
      </c>
      <c r="D1716" s="11">
        <v>0.30299999999999999</v>
      </c>
      <c r="E1716" s="11">
        <v>48.29</v>
      </c>
      <c r="F1716" s="11">
        <v>0</v>
      </c>
      <c r="G1716" s="11">
        <v>0</v>
      </c>
      <c r="H1716" s="10">
        <v>1</v>
      </c>
      <c r="I1716" s="11">
        <f t="shared" si="156"/>
        <v>0</v>
      </c>
      <c r="J1716" s="11">
        <f t="shared" si="157"/>
        <v>0</v>
      </c>
      <c r="K1716" s="11">
        <v>19.5</v>
      </c>
      <c r="L1716" s="10">
        <f t="shared" si="158"/>
        <v>6.0736496090187497E-2</v>
      </c>
      <c r="M1716">
        <f t="shared" si="159"/>
        <v>75</v>
      </c>
      <c r="N1716">
        <f t="shared" si="160"/>
        <v>0</v>
      </c>
      <c r="O1716">
        <f t="shared" si="161"/>
        <v>0</v>
      </c>
    </row>
    <row r="1717" spans="1:15">
      <c r="A1717" s="10" t="s">
        <v>68</v>
      </c>
      <c r="B1717" s="10">
        <v>6430</v>
      </c>
      <c r="C1717" s="60">
        <v>0.13421090899999999</v>
      </c>
      <c r="D1717" s="11">
        <v>0.30299999999999999</v>
      </c>
      <c r="E1717" s="11">
        <v>48.29</v>
      </c>
      <c r="F1717" s="11">
        <v>0</v>
      </c>
      <c r="G1717" s="11">
        <v>0</v>
      </c>
      <c r="H1717" s="10">
        <v>1</v>
      </c>
      <c r="I1717" s="11">
        <f t="shared" si="156"/>
        <v>0</v>
      </c>
      <c r="J1717" s="11">
        <f t="shared" si="157"/>
        <v>0</v>
      </c>
      <c r="K1717" s="11">
        <v>160.6</v>
      </c>
      <c r="L1717" s="10">
        <f t="shared" si="158"/>
        <v>0.16364638108915247</v>
      </c>
      <c r="M1717">
        <f t="shared" si="159"/>
        <v>202</v>
      </c>
      <c r="N1717">
        <f t="shared" si="160"/>
        <v>0</v>
      </c>
      <c r="O1717">
        <f t="shared" si="161"/>
        <v>0</v>
      </c>
    </row>
    <row r="1718" spans="1:15">
      <c r="A1718" s="10" t="s">
        <v>68</v>
      </c>
      <c r="B1718" s="10">
        <v>4110</v>
      </c>
      <c r="C1718" s="60">
        <v>0.26028472600000002</v>
      </c>
      <c r="D1718" s="11">
        <v>0.41299999999999998</v>
      </c>
      <c r="E1718" s="11">
        <v>48.29</v>
      </c>
      <c r="F1718" s="11">
        <v>0.7</v>
      </c>
      <c r="G1718" s="11">
        <v>0.09</v>
      </c>
      <c r="H1718" s="10">
        <v>1</v>
      </c>
      <c r="I1718" s="11">
        <f t="shared" si="156"/>
        <v>0.7</v>
      </c>
      <c r="J1718" s="11">
        <f t="shared" si="157"/>
        <v>0.09</v>
      </c>
      <c r="K1718" s="11">
        <v>424.5</v>
      </c>
      <c r="L1718" s="10">
        <f t="shared" si="158"/>
        <v>0.43258822582141826</v>
      </c>
      <c r="M1718">
        <f t="shared" si="159"/>
        <v>534</v>
      </c>
      <c r="N1718">
        <f t="shared" si="160"/>
        <v>1</v>
      </c>
      <c r="O1718">
        <f t="shared" si="161"/>
        <v>0.1</v>
      </c>
    </row>
    <row r="1719" spans="1:15">
      <c r="A1719" s="10" t="s">
        <v>68</v>
      </c>
      <c r="B1719" s="10">
        <v>6410</v>
      </c>
      <c r="C1719" s="60">
        <v>1.7667999139999999</v>
      </c>
      <c r="D1719" s="11">
        <v>0.30299999999999999</v>
      </c>
      <c r="E1719" s="11">
        <v>48.29</v>
      </c>
      <c r="F1719" s="11">
        <v>0</v>
      </c>
      <c r="G1719" s="11">
        <v>0</v>
      </c>
      <c r="H1719" s="10">
        <v>1</v>
      </c>
      <c r="I1719" s="11">
        <f t="shared" si="156"/>
        <v>0</v>
      </c>
      <c r="J1719" s="11">
        <f t="shared" si="157"/>
        <v>0</v>
      </c>
      <c r="K1719" s="11">
        <v>2113.9</v>
      </c>
      <c r="L1719" s="10">
        <f t="shared" si="158"/>
        <v>2.1542988881382645</v>
      </c>
      <c r="M1719">
        <f t="shared" si="159"/>
        <v>2657</v>
      </c>
      <c r="N1719">
        <f t="shared" si="160"/>
        <v>0</v>
      </c>
      <c r="O1719">
        <f t="shared" si="161"/>
        <v>0</v>
      </c>
    </row>
    <row r="1720" spans="1:15">
      <c r="A1720" s="10" t="s">
        <v>68</v>
      </c>
      <c r="B1720" s="10">
        <v>2210</v>
      </c>
      <c r="C1720" s="60">
        <v>6.0589491000000002E-2</v>
      </c>
      <c r="D1720" s="11">
        <v>0.28499999999999998</v>
      </c>
      <c r="E1720" s="11">
        <v>48.29</v>
      </c>
      <c r="F1720" s="11">
        <v>1.92</v>
      </c>
      <c r="G1720" s="11">
        <v>0.50600000000000001</v>
      </c>
      <c r="H1720" s="10">
        <v>1</v>
      </c>
      <c r="I1720" s="11">
        <f t="shared" si="156"/>
        <v>1.92</v>
      </c>
      <c r="J1720" s="11">
        <f t="shared" si="157"/>
        <v>0.50600000000000001</v>
      </c>
      <c r="K1720" s="11">
        <v>22.3</v>
      </c>
      <c r="L1720" s="10">
        <f t="shared" si="158"/>
        <v>6.9489329859262497E-2</v>
      </c>
      <c r="M1720">
        <f t="shared" si="159"/>
        <v>86</v>
      </c>
      <c r="N1720">
        <f t="shared" si="160"/>
        <v>0</v>
      </c>
      <c r="O1720">
        <f t="shared" si="161"/>
        <v>0.1</v>
      </c>
    </row>
    <row r="1721" spans="1:15">
      <c r="A1721" s="10" t="s">
        <v>68</v>
      </c>
      <c r="B1721" s="10">
        <v>3300</v>
      </c>
      <c r="C1721" s="60">
        <v>1.217392021</v>
      </c>
      <c r="D1721" s="11">
        <v>0.4</v>
      </c>
      <c r="E1721" s="11">
        <v>48.29</v>
      </c>
      <c r="F1721" s="11">
        <v>1.2</v>
      </c>
      <c r="G1721" s="11">
        <v>6.4000000000000001E-2</v>
      </c>
      <c r="H1721" s="10">
        <v>1</v>
      </c>
      <c r="I1721" s="11">
        <f t="shared" si="156"/>
        <v>1.2</v>
      </c>
      <c r="J1721" s="11">
        <f t="shared" si="157"/>
        <v>6.4000000000000001E-2</v>
      </c>
      <c r="K1721" s="11">
        <v>628.79999999999995</v>
      </c>
      <c r="L1721" s="10">
        <f t="shared" si="158"/>
        <v>1.9595953564696671</v>
      </c>
      <c r="M1721">
        <f t="shared" si="159"/>
        <v>2417</v>
      </c>
      <c r="N1721">
        <f t="shared" si="160"/>
        <v>6</v>
      </c>
      <c r="O1721">
        <f t="shared" si="161"/>
        <v>0.3</v>
      </c>
    </row>
    <row r="1722" spans="1:15">
      <c r="A1722" s="10" t="s">
        <v>68</v>
      </c>
      <c r="B1722" s="10">
        <v>6410</v>
      </c>
      <c r="C1722" s="60">
        <v>0.71392351300000001</v>
      </c>
      <c r="D1722" s="11">
        <v>0.30299999999999999</v>
      </c>
      <c r="E1722" s="11">
        <v>48.29</v>
      </c>
      <c r="F1722" s="11">
        <v>0</v>
      </c>
      <c r="G1722" s="11">
        <v>0</v>
      </c>
      <c r="H1722" s="10">
        <v>1</v>
      </c>
      <c r="I1722" s="11">
        <f t="shared" si="156"/>
        <v>0</v>
      </c>
      <c r="J1722" s="11">
        <f t="shared" si="157"/>
        <v>0</v>
      </c>
      <c r="K1722" s="11">
        <v>854.2</v>
      </c>
      <c r="L1722" s="10">
        <f t="shared" si="158"/>
        <v>0.87050300267994241</v>
      </c>
      <c r="M1722">
        <f t="shared" si="159"/>
        <v>1074</v>
      </c>
      <c r="N1722">
        <f t="shared" si="160"/>
        <v>0</v>
      </c>
      <c r="O1722">
        <f t="shared" si="161"/>
        <v>0</v>
      </c>
    </row>
    <row r="1723" spans="1:15">
      <c r="A1723" s="10" t="s">
        <v>68</v>
      </c>
      <c r="B1723" s="10">
        <v>6460</v>
      </c>
      <c r="C1723" s="60">
        <v>0.56694366600000001</v>
      </c>
      <c r="D1723" s="11">
        <v>0.30299999999999999</v>
      </c>
      <c r="E1723" s="11">
        <v>48.29</v>
      </c>
      <c r="F1723" s="11">
        <v>0</v>
      </c>
      <c r="G1723" s="11">
        <v>0</v>
      </c>
      <c r="H1723" s="10">
        <v>1</v>
      </c>
      <c r="I1723" s="11">
        <f t="shared" si="156"/>
        <v>0</v>
      </c>
      <c r="J1723" s="11">
        <f t="shared" si="157"/>
        <v>0</v>
      </c>
      <c r="K1723" s="11">
        <v>221.8</v>
      </c>
      <c r="L1723" s="10">
        <f t="shared" si="158"/>
        <v>0.69128716818628499</v>
      </c>
      <c r="M1723">
        <f t="shared" si="159"/>
        <v>853</v>
      </c>
      <c r="N1723">
        <f t="shared" si="160"/>
        <v>0</v>
      </c>
      <c r="O1723">
        <f t="shared" si="161"/>
        <v>0</v>
      </c>
    </row>
    <row r="1724" spans="1:15">
      <c r="A1724" s="10" t="s">
        <v>68</v>
      </c>
      <c r="B1724" s="10">
        <v>1180</v>
      </c>
      <c r="C1724" s="60">
        <v>4.3699050000000003E-3</v>
      </c>
      <c r="D1724" s="11">
        <v>0.39</v>
      </c>
      <c r="E1724" s="11">
        <v>48.29</v>
      </c>
      <c r="F1724" s="11">
        <v>1.05</v>
      </c>
      <c r="G1724" s="11">
        <v>0.22</v>
      </c>
      <c r="H1724" s="10">
        <v>1</v>
      </c>
      <c r="I1724" s="11">
        <f t="shared" si="156"/>
        <v>1.05</v>
      </c>
      <c r="J1724" s="11">
        <f t="shared" si="157"/>
        <v>0.22</v>
      </c>
      <c r="K1724" s="11">
        <v>2.2000000000000002</v>
      </c>
      <c r="L1724" s="10">
        <f t="shared" si="158"/>
        <v>6.8582381546250003E-3</v>
      </c>
      <c r="M1724">
        <f t="shared" si="159"/>
        <v>8</v>
      </c>
      <c r="N1724">
        <f t="shared" si="160"/>
        <v>0</v>
      </c>
      <c r="O1724">
        <f t="shared" si="161"/>
        <v>0</v>
      </c>
    </row>
    <row r="1725" spans="1:15">
      <c r="A1725" s="10" t="s">
        <v>68</v>
      </c>
      <c r="B1725" s="10">
        <v>6210</v>
      </c>
      <c r="C1725" s="60">
        <v>6.517795241</v>
      </c>
      <c r="D1725" s="11">
        <v>0.30299999999999999</v>
      </c>
      <c r="E1725" s="11">
        <v>48.29</v>
      </c>
      <c r="F1725" s="11">
        <v>0</v>
      </c>
      <c r="G1725" s="11">
        <v>0</v>
      </c>
      <c r="H1725" s="10">
        <v>1</v>
      </c>
      <c r="I1725" s="11">
        <f t="shared" si="156"/>
        <v>0</v>
      </c>
      <c r="J1725" s="11">
        <f t="shared" si="157"/>
        <v>0</v>
      </c>
      <c r="K1725" s="11">
        <v>2550.1999999999998</v>
      </c>
      <c r="L1725" s="10">
        <f t="shared" si="158"/>
        <v>7.9472943877442219</v>
      </c>
      <c r="M1725">
        <f t="shared" si="159"/>
        <v>9803</v>
      </c>
      <c r="N1725">
        <f t="shared" si="160"/>
        <v>0</v>
      </c>
      <c r="O1725">
        <f t="shared" si="161"/>
        <v>0</v>
      </c>
    </row>
    <row r="1726" spans="1:15">
      <c r="A1726" s="10" t="s">
        <v>68</v>
      </c>
      <c r="B1726" s="10">
        <v>1180</v>
      </c>
      <c r="C1726" s="60">
        <v>1.8697041000000001E-2</v>
      </c>
      <c r="D1726" s="11">
        <v>0.39</v>
      </c>
      <c r="E1726" s="11">
        <v>48.29</v>
      </c>
      <c r="F1726" s="11">
        <v>1.05</v>
      </c>
      <c r="G1726" s="11">
        <v>0.22</v>
      </c>
      <c r="H1726" s="10">
        <v>1</v>
      </c>
      <c r="I1726" s="11">
        <f t="shared" si="156"/>
        <v>1.05</v>
      </c>
      <c r="J1726" s="11">
        <f t="shared" si="157"/>
        <v>0.22</v>
      </c>
      <c r="K1726" s="11">
        <v>9.4</v>
      </c>
      <c r="L1726" s="10">
        <f t="shared" si="158"/>
        <v>2.9343603571425004E-2</v>
      </c>
      <c r="M1726">
        <f t="shared" si="159"/>
        <v>36</v>
      </c>
      <c r="N1726">
        <f t="shared" si="160"/>
        <v>0</v>
      </c>
      <c r="O1726">
        <f t="shared" si="161"/>
        <v>0</v>
      </c>
    </row>
    <row r="1727" spans="1:15">
      <c r="A1727" s="10" t="s">
        <v>68</v>
      </c>
      <c r="B1727" s="10">
        <v>2210</v>
      </c>
      <c r="C1727" s="60">
        <v>9.1121680999999996E-2</v>
      </c>
      <c r="D1727" s="11">
        <v>0.26800000000000002</v>
      </c>
      <c r="E1727" s="11">
        <v>48.29</v>
      </c>
      <c r="F1727" s="11">
        <v>1.92</v>
      </c>
      <c r="G1727" s="11">
        <v>0.50600000000000001</v>
      </c>
      <c r="H1727" s="10">
        <v>1</v>
      </c>
      <c r="I1727" s="11">
        <f t="shared" si="156"/>
        <v>1.92</v>
      </c>
      <c r="J1727" s="11">
        <f t="shared" si="157"/>
        <v>0.50600000000000001</v>
      </c>
      <c r="K1727" s="11">
        <v>31.5</v>
      </c>
      <c r="L1727" s="10">
        <f t="shared" si="158"/>
        <v>9.8272606785943337E-2</v>
      </c>
      <c r="M1727">
        <f t="shared" si="159"/>
        <v>121</v>
      </c>
      <c r="N1727">
        <f t="shared" si="160"/>
        <v>1</v>
      </c>
      <c r="O1727">
        <f t="shared" si="161"/>
        <v>0.1</v>
      </c>
    </row>
    <row r="1728" spans="1:15">
      <c r="A1728" s="10" t="s">
        <v>68</v>
      </c>
      <c r="B1728" s="10">
        <v>4340</v>
      </c>
      <c r="C1728" s="60">
        <v>3.6173500000000002E-4</v>
      </c>
      <c r="D1728" s="11">
        <v>0.309</v>
      </c>
      <c r="E1728" s="11">
        <v>48.29</v>
      </c>
      <c r="F1728" s="11">
        <v>0.7</v>
      </c>
      <c r="G1728" s="11">
        <v>0.09</v>
      </c>
      <c r="H1728" s="10">
        <v>1</v>
      </c>
      <c r="I1728" s="11">
        <f t="shared" si="156"/>
        <v>0.7</v>
      </c>
      <c r="J1728" s="11">
        <f t="shared" si="157"/>
        <v>0.09</v>
      </c>
      <c r="K1728" s="11">
        <v>0.1</v>
      </c>
      <c r="L1728" s="10">
        <f t="shared" si="158"/>
        <v>4.4980571611249998E-4</v>
      </c>
      <c r="M1728">
        <f t="shared" si="159"/>
        <v>1</v>
      </c>
      <c r="N1728">
        <f t="shared" si="160"/>
        <v>0</v>
      </c>
      <c r="O1728">
        <f t="shared" si="161"/>
        <v>0</v>
      </c>
    </row>
    <row r="1729" spans="1:15">
      <c r="A1729" s="10" t="s">
        <v>68</v>
      </c>
      <c r="B1729" s="10">
        <v>3200</v>
      </c>
      <c r="C1729" s="60">
        <v>0.42996371300000003</v>
      </c>
      <c r="D1729" s="11">
        <v>0.4</v>
      </c>
      <c r="E1729" s="11">
        <v>48.29</v>
      </c>
      <c r="F1729" s="11">
        <v>1.2</v>
      </c>
      <c r="G1729" s="11">
        <v>6.4000000000000001E-2</v>
      </c>
      <c r="H1729" s="10">
        <v>1</v>
      </c>
      <c r="I1729" s="11">
        <f t="shared" si="156"/>
        <v>1.2</v>
      </c>
      <c r="J1729" s="11">
        <f t="shared" si="157"/>
        <v>6.4000000000000001E-2</v>
      </c>
      <c r="K1729" s="11">
        <v>679.1</v>
      </c>
      <c r="L1729" s="10">
        <f t="shared" si="158"/>
        <v>0.69209825669233338</v>
      </c>
      <c r="M1729">
        <f t="shared" si="159"/>
        <v>854</v>
      </c>
      <c r="N1729">
        <f t="shared" si="160"/>
        <v>2</v>
      </c>
      <c r="O1729">
        <f t="shared" si="161"/>
        <v>0.1</v>
      </c>
    </row>
    <row r="1730" spans="1:15">
      <c r="A1730" s="10" t="s">
        <v>68</v>
      </c>
      <c r="B1730" s="10">
        <v>3200</v>
      </c>
      <c r="C1730" s="60">
        <v>1.1759992269999999</v>
      </c>
      <c r="D1730" s="11">
        <v>0.4</v>
      </c>
      <c r="E1730" s="11">
        <v>48.29</v>
      </c>
      <c r="F1730" s="11">
        <v>1.2</v>
      </c>
      <c r="G1730" s="11">
        <v>6.4000000000000001E-2</v>
      </c>
      <c r="H1730" s="10">
        <v>1</v>
      </c>
      <c r="I1730" s="11">
        <f t="shared" si="156"/>
        <v>1.2</v>
      </c>
      <c r="J1730" s="11">
        <f t="shared" si="157"/>
        <v>6.4000000000000001E-2</v>
      </c>
      <c r="K1730" s="11">
        <v>1857.5</v>
      </c>
      <c r="L1730" s="10">
        <f t="shared" si="158"/>
        <v>1.8929667557276668</v>
      </c>
      <c r="M1730">
        <f t="shared" si="159"/>
        <v>2335</v>
      </c>
      <c r="N1730">
        <f t="shared" si="160"/>
        <v>6</v>
      </c>
      <c r="O1730">
        <f t="shared" si="161"/>
        <v>0.3</v>
      </c>
    </row>
    <row r="1731" spans="1:15">
      <c r="A1731" s="10" t="s">
        <v>68</v>
      </c>
      <c r="B1731" s="10">
        <v>3200</v>
      </c>
      <c r="C1731" s="60">
        <v>7.1435277000000005E-2</v>
      </c>
      <c r="D1731" s="11">
        <v>0.4</v>
      </c>
      <c r="E1731" s="11">
        <v>48.29</v>
      </c>
      <c r="F1731" s="11">
        <v>1.2</v>
      </c>
      <c r="G1731" s="11">
        <v>6.4000000000000001E-2</v>
      </c>
      <c r="H1731" s="10">
        <v>1</v>
      </c>
      <c r="I1731" s="11">
        <f t="shared" ref="I1731:I1794" si="162">F1731</f>
        <v>1.2</v>
      </c>
      <c r="J1731" s="11">
        <f t="shared" ref="J1731:J1794" si="163">G1731</f>
        <v>6.4000000000000001E-2</v>
      </c>
      <c r="K1731" s="11">
        <v>36.9</v>
      </c>
      <c r="L1731" s="10">
        <f t="shared" ref="L1731:L1794" si="164">E1731*D1731*C1731/12</f>
        <v>0.11498698421100002</v>
      </c>
      <c r="M1731">
        <f t="shared" ref="M1731:M1794" si="165">ROUND(E1731*D1731*C1731*102.79,0)</f>
        <v>142</v>
      </c>
      <c r="N1731">
        <f t="shared" ref="N1731:N1794" si="166">ROUND(I1731*M1731*0.002205,0)</f>
        <v>0</v>
      </c>
      <c r="O1731">
        <f t="shared" ref="O1731:O1794" si="167">ROUND(J1731*M1731*0.002205,1)</f>
        <v>0</v>
      </c>
    </row>
    <row r="1732" spans="1:15">
      <c r="A1732" s="10" t="s">
        <v>68</v>
      </c>
      <c r="B1732" s="10">
        <v>3300</v>
      </c>
      <c r="C1732" s="60">
        <v>5.1477057E-2</v>
      </c>
      <c r="D1732" s="11">
        <v>0.4</v>
      </c>
      <c r="E1732" s="11">
        <v>48.29</v>
      </c>
      <c r="F1732" s="11">
        <v>1.2</v>
      </c>
      <c r="G1732" s="11">
        <v>6.4000000000000001E-2</v>
      </c>
      <c r="H1732" s="10">
        <v>1</v>
      </c>
      <c r="I1732" s="11">
        <f t="shared" si="162"/>
        <v>1.2</v>
      </c>
      <c r="J1732" s="11">
        <f t="shared" si="163"/>
        <v>6.4000000000000001E-2</v>
      </c>
      <c r="K1732" s="11">
        <v>26.6</v>
      </c>
      <c r="L1732" s="10">
        <f t="shared" si="164"/>
        <v>8.2860902751000012E-2</v>
      </c>
      <c r="M1732">
        <f t="shared" si="165"/>
        <v>102</v>
      </c>
      <c r="N1732">
        <f t="shared" si="166"/>
        <v>0</v>
      </c>
      <c r="O1732">
        <f t="shared" si="167"/>
        <v>0</v>
      </c>
    </row>
    <row r="1733" spans="1:15">
      <c r="A1733" s="10" t="s">
        <v>68</v>
      </c>
      <c r="B1733" s="10">
        <v>3200</v>
      </c>
      <c r="C1733" s="60">
        <v>9.7202015000000003E-2</v>
      </c>
      <c r="D1733" s="11">
        <v>0.4</v>
      </c>
      <c r="E1733" s="11">
        <v>48.29</v>
      </c>
      <c r="F1733" s="11">
        <v>1.2</v>
      </c>
      <c r="G1733" s="11">
        <v>6.4000000000000001E-2</v>
      </c>
      <c r="H1733" s="10">
        <v>1</v>
      </c>
      <c r="I1733" s="11">
        <f t="shared" si="162"/>
        <v>1.2</v>
      </c>
      <c r="J1733" s="11">
        <f t="shared" si="163"/>
        <v>6.4000000000000001E-2</v>
      </c>
      <c r="K1733" s="11">
        <v>50.2</v>
      </c>
      <c r="L1733" s="10">
        <f t="shared" si="164"/>
        <v>0.15646284347833336</v>
      </c>
      <c r="M1733">
        <f t="shared" si="165"/>
        <v>193</v>
      </c>
      <c r="N1733">
        <f t="shared" si="166"/>
        <v>1</v>
      </c>
      <c r="O1733">
        <f t="shared" si="167"/>
        <v>0</v>
      </c>
    </row>
    <row r="1734" spans="1:15">
      <c r="A1734" s="10" t="s">
        <v>68</v>
      </c>
      <c r="B1734" s="10">
        <v>3200</v>
      </c>
      <c r="C1734" s="60">
        <v>6.7122915000000005E-2</v>
      </c>
      <c r="D1734" s="11">
        <v>0.4</v>
      </c>
      <c r="E1734" s="11">
        <v>48.29</v>
      </c>
      <c r="F1734" s="11">
        <v>1.2</v>
      </c>
      <c r="G1734" s="11">
        <v>6.4000000000000001E-2</v>
      </c>
      <c r="H1734" s="10">
        <v>1</v>
      </c>
      <c r="I1734" s="11">
        <f t="shared" si="162"/>
        <v>1.2</v>
      </c>
      <c r="J1734" s="11">
        <f t="shared" si="163"/>
        <v>6.4000000000000001E-2</v>
      </c>
      <c r="K1734" s="11">
        <v>34.700000000000003</v>
      </c>
      <c r="L1734" s="10">
        <f t="shared" si="164"/>
        <v>0.10804551884500002</v>
      </c>
      <c r="M1734">
        <f t="shared" si="165"/>
        <v>133</v>
      </c>
      <c r="N1734">
        <f t="shared" si="166"/>
        <v>0</v>
      </c>
      <c r="O1734">
        <f t="shared" si="167"/>
        <v>0</v>
      </c>
    </row>
    <row r="1735" spans="1:15">
      <c r="A1735" s="10" t="s">
        <v>68</v>
      </c>
      <c r="B1735" s="10">
        <v>2210</v>
      </c>
      <c r="C1735" s="60">
        <v>5.3686972999999999E-2</v>
      </c>
      <c r="D1735" s="11">
        <v>0.28499999999999998</v>
      </c>
      <c r="E1735" s="11">
        <v>48.29</v>
      </c>
      <c r="F1735" s="11">
        <v>1.92</v>
      </c>
      <c r="G1735" s="11">
        <v>0.50600000000000001</v>
      </c>
      <c r="H1735" s="10">
        <v>1</v>
      </c>
      <c r="I1735" s="11">
        <f t="shared" si="162"/>
        <v>1.92</v>
      </c>
      <c r="J1735" s="11">
        <f t="shared" si="163"/>
        <v>0.50600000000000001</v>
      </c>
      <c r="K1735" s="11">
        <v>19.8</v>
      </c>
      <c r="L1735" s="10">
        <f t="shared" si="164"/>
        <v>6.1572918246537496E-2</v>
      </c>
      <c r="M1735">
        <f t="shared" si="165"/>
        <v>76</v>
      </c>
      <c r="N1735">
        <f t="shared" si="166"/>
        <v>0</v>
      </c>
      <c r="O1735">
        <f t="shared" si="167"/>
        <v>0.1</v>
      </c>
    </row>
    <row r="1736" spans="1:15">
      <c r="A1736" s="10" t="s">
        <v>68</v>
      </c>
      <c r="B1736" s="10">
        <v>4110</v>
      </c>
      <c r="C1736" s="60">
        <v>0.89127412399999995</v>
      </c>
      <c r="D1736" s="11">
        <v>0.41299999999999998</v>
      </c>
      <c r="E1736" s="11">
        <v>48.29</v>
      </c>
      <c r="F1736" s="11">
        <v>0.7</v>
      </c>
      <c r="G1736" s="11">
        <v>0.09</v>
      </c>
      <c r="H1736" s="10">
        <v>1</v>
      </c>
      <c r="I1736" s="11">
        <f t="shared" si="162"/>
        <v>0.7</v>
      </c>
      <c r="J1736" s="11">
        <f t="shared" si="163"/>
        <v>0.09</v>
      </c>
      <c r="K1736" s="11">
        <v>1453.5</v>
      </c>
      <c r="L1736" s="10">
        <f t="shared" si="164"/>
        <v>1.4812805113339564</v>
      </c>
      <c r="M1736">
        <f t="shared" si="165"/>
        <v>1827</v>
      </c>
      <c r="N1736">
        <f t="shared" si="166"/>
        <v>3</v>
      </c>
      <c r="O1736">
        <f t="shared" si="167"/>
        <v>0.4</v>
      </c>
    </row>
    <row r="1737" spans="1:15">
      <c r="A1737" s="10" t="s">
        <v>68</v>
      </c>
      <c r="B1737" s="10">
        <v>6460</v>
      </c>
      <c r="C1737" s="60">
        <v>2.9825871799999999</v>
      </c>
      <c r="D1737" s="11">
        <v>0.30299999999999999</v>
      </c>
      <c r="E1737" s="11">
        <v>48.29</v>
      </c>
      <c r="F1737" s="11">
        <v>0</v>
      </c>
      <c r="G1737" s="11">
        <v>0</v>
      </c>
      <c r="H1737" s="10">
        <v>1</v>
      </c>
      <c r="I1737" s="11">
        <f t="shared" si="162"/>
        <v>0</v>
      </c>
      <c r="J1737" s="11">
        <f t="shared" si="163"/>
        <v>0</v>
      </c>
      <c r="K1737" s="11">
        <v>1167</v>
      </c>
      <c r="L1737" s="10">
        <f t="shared" si="164"/>
        <v>3.6367356567855498</v>
      </c>
      <c r="M1737">
        <f t="shared" si="165"/>
        <v>4486</v>
      </c>
      <c r="N1737">
        <f t="shared" si="166"/>
        <v>0</v>
      </c>
      <c r="O1737">
        <f t="shared" si="167"/>
        <v>0</v>
      </c>
    </row>
    <row r="1738" spans="1:15">
      <c r="A1738" s="10" t="s">
        <v>68</v>
      </c>
      <c r="B1738" s="10">
        <v>3200</v>
      </c>
      <c r="C1738" s="60">
        <v>0.139496646</v>
      </c>
      <c r="D1738" s="11">
        <v>0.4</v>
      </c>
      <c r="E1738" s="11">
        <v>48.29</v>
      </c>
      <c r="F1738" s="11">
        <v>1.2</v>
      </c>
      <c r="G1738" s="11">
        <v>6.4000000000000001E-2</v>
      </c>
      <c r="H1738" s="10">
        <v>1</v>
      </c>
      <c r="I1738" s="11">
        <f t="shared" si="162"/>
        <v>1.2</v>
      </c>
      <c r="J1738" s="11">
        <f t="shared" si="163"/>
        <v>6.4000000000000001E-2</v>
      </c>
      <c r="K1738" s="11">
        <v>72.099999999999994</v>
      </c>
      <c r="L1738" s="10">
        <f t="shared" si="164"/>
        <v>0.22454310117800003</v>
      </c>
      <c r="M1738">
        <f t="shared" si="165"/>
        <v>277</v>
      </c>
      <c r="N1738">
        <f t="shared" si="166"/>
        <v>1</v>
      </c>
      <c r="O1738">
        <f t="shared" si="167"/>
        <v>0</v>
      </c>
    </row>
    <row r="1739" spans="1:15">
      <c r="A1739" s="10" t="s">
        <v>68</v>
      </c>
      <c r="B1739" s="10">
        <v>3200</v>
      </c>
      <c r="C1739" s="60">
        <v>1.4685131000000001E-2</v>
      </c>
      <c r="D1739" s="11">
        <v>0.4</v>
      </c>
      <c r="E1739" s="11">
        <v>48.29</v>
      </c>
      <c r="F1739" s="11">
        <v>1.2</v>
      </c>
      <c r="G1739" s="11">
        <v>6.4000000000000001E-2</v>
      </c>
      <c r="H1739" s="10">
        <v>1</v>
      </c>
      <c r="I1739" s="11">
        <f t="shared" si="162"/>
        <v>1.2</v>
      </c>
      <c r="J1739" s="11">
        <f t="shared" si="163"/>
        <v>6.4000000000000001E-2</v>
      </c>
      <c r="K1739" s="11">
        <v>23.2</v>
      </c>
      <c r="L1739" s="10">
        <f t="shared" si="164"/>
        <v>2.3638165866333338E-2</v>
      </c>
      <c r="M1739">
        <f t="shared" si="165"/>
        <v>29</v>
      </c>
      <c r="N1739">
        <f t="shared" si="166"/>
        <v>0</v>
      </c>
      <c r="O1739">
        <f t="shared" si="167"/>
        <v>0</v>
      </c>
    </row>
    <row r="1740" spans="1:15">
      <c r="A1740" s="10" t="s">
        <v>68</v>
      </c>
      <c r="B1740" s="10">
        <v>3200</v>
      </c>
      <c r="C1740" s="60">
        <v>3.7171525120000002</v>
      </c>
      <c r="D1740" s="11">
        <v>0.4</v>
      </c>
      <c r="E1740" s="11">
        <v>48.29</v>
      </c>
      <c r="F1740" s="11">
        <v>1.2</v>
      </c>
      <c r="G1740" s="11">
        <v>6.4000000000000001E-2</v>
      </c>
      <c r="H1740" s="10">
        <v>1</v>
      </c>
      <c r="I1740" s="11">
        <f t="shared" si="162"/>
        <v>1.2</v>
      </c>
      <c r="J1740" s="11">
        <f t="shared" si="163"/>
        <v>6.4000000000000001E-2</v>
      </c>
      <c r="K1740" s="11">
        <v>1920</v>
      </c>
      <c r="L1740" s="10">
        <f t="shared" si="164"/>
        <v>5.983376493482667</v>
      </c>
      <c r="M1740">
        <f t="shared" si="165"/>
        <v>7380</v>
      </c>
      <c r="N1740">
        <f t="shared" si="166"/>
        <v>20</v>
      </c>
      <c r="O1740">
        <f t="shared" si="167"/>
        <v>1</v>
      </c>
    </row>
    <row r="1741" spans="1:15">
      <c r="A1741" s="10" t="s">
        <v>68</v>
      </c>
      <c r="B1741" s="10">
        <v>6460</v>
      </c>
      <c r="C1741" s="60">
        <v>0.107303105</v>
      </c>
      <c r="D1741" s="11">
        <v>0.30299999999999999</v>
      </c>
      <c r="E1741" s="11">
        <v>48.29</v>
      </c>
      <c r="F1741" s="11">
        <v>0</v>
      </c>
      <c r="G1741" s="11">
        <v>0</v>
      </c>
      <c r="H1741" s="10">
        <v>1</v>
      </c>
      <c r="I1741" s="11">
        <f t="shared" si="162"/>
        <v>0</v>
      </c>
      <c r="J1741" s="11">
        <f t="shared" si="163"/>
        <v>0</v>
      </c>
      <c r="K1741" s="11">
        <v>42</v>
      </c>
      <c r="L1741" s="10">
        <f t="shared" si="164"/>
        <v>0.1308370902463625</v>
      </c>
      <c r="M1741">
        <f t="shared" si="165"/>
        <v>161</v>
      </c>
      <c r="N1741">
        <f t="shared" si="166"/>
        <v>0</v>
      </c>
      <c r="O1741">
        <f t="shared" si="167"/>
        <v>0</v>
      </c>
    </row>
    <row r="1742" spans="1:15">
      <c r="A1742" s="10" t="s">
        <v>68</v>
      </c>
      <c r="B1742" s="10">
        <v>6410</v>
      </c>
      <c r="C1742" s="60">
        <v>0.70631818099999999</v>
      </c>
      <c r="D1742" s="11">
        <v>0.30299999999999999</v>
      </c>
      <c r="E1742" s="11">
        <v>48.29</v>
      </c>
      <c r="F1742" s="11">
        <v>0</v>
      </c>
      <c r="G1742" s="11">
        <v>0</v>
      </c>
      <c r="H1742" s="10">
        <v>1</v>
      </c>
      <c r="I1742" s="11">
        <f t="shared" si="162"/>
        <v>0</v>
      </c>
      <c r="J1742" s="11">
        <f t="shared" si="163"/>
        <v>0</v>
      </c>
      <c r="K1742" s="11">
        <v>276.3</v>
      </c>
      <c r="L1742" s="10">
        <f t="shared" si="164"/>
        <v>0.86122965025237253</v>
      </c>
      <c r="M1742">
        <f t="shared" si="165"/>
        <v>1062</v>
      </c>
      <c r="N1742">
        <f t="shared" si="166"/>
        <v>0</v>
      </c>
      <c r="O1742">
        <f t="shared" si="167"/>
        <v>0</v>
      </c>
    </row>
    <row r="1743" spans="1:15">
      <c r="A1743" s="10" t="s">
        <v>68</v>
      </c>
      <c r="B1743" s="10">
        <v>6460</v>
      </c>
      <c r="C1743" s="60">
        <v>0.24113331499999999</v>
      </c>
      <c r="D1743" s="11">
        <v>0.30299999999999999</v>
      </c>
      <c r="E1743" s="11">
        <v>48.29</v>
      </c>
      <c r="F1743" s="11">
        <v>0</v>
      </c>
      <c r="G1743" s="11">
        <v>0</v>
      </c>
      <c r="H1743" s="10">
        <v>1</v>
      </c>
      <c r="I1743" s="11">
        <f t="shared" si="162"/>
        <v>0</v>
      </c>
      <c r="J1743" s="11">
        <f t="shared" si="163"/>
        <v>0</v>
      </c>
      <c r="K1743" s="11">
        <v>94.3</v>
      </c>
      <c r="L1743" s="10">
        <f t="shared" si="164"/>
        <v>0.29401927647908749</v>
      </c>
      <c r="M1743">
        <f t="shared" si="165"/>
        <v>363</v>
      </c>
      <c r="N1743">
        <f t="shared" si="166"/>
        <v>0</v>
      </c>
      <c r="O1743">
        <f t="shared" si="167"/>
        <v>0</v>
      </c>
    </row>
    <row r="1744" spans="1:15">
      <c r="A1744" s="10" t="s">
        <v>68</v>
      </c>
      <c r="B1744" s="10">
        <v>6460</v>
      </c>
      <c r="C1744" s="60">
        <v>8.2043589999999996E-3</v>
      </c>
      <c r="D1744" s="11">
        <v>0.30299999999999999</v>
      </c>
      <c r="E1744" s="11">
        <v>48.29</v>
      </c>
      <c r="F1744" s="11">
        <v>0</v>
      </c>
      <c r="G1744" s="11">
        <v>0</v>
      </c>
      <c r="H1744" s="10">
        <v>1</v>
      </c>
      <c r="I1744" s="11">
        <f t="shared" si="162"/>
        <v>0</v>
      </c>
      <c r="J1744" s="11">
        <f t="shared" si="163"/>
        <v>0</v>
      </c>
      <c r="K1744" s="11">
        <v>3.2</v>
      </c>
      <c r="L1744" s="10">
        <f t="shared" si="164"/>
        <v>1.0003759526777499E-2</v>
      </c>
      <c r="M1744">
        <f t="shared" si="165"/>
        <v>12</v>
      </c>
      <c r="N1744">
        <f t="shared" si="166"/>
        <v>0</v>
      </c>
      <c r="O1744">
        <f t="shared" si="167"/>
        <v>0</v>
      </c>
    </row>
    <row r="1745" spans="1:15">
      <c r="A1745" s="10" t="s">
        <v>68</v>
      </c>
      <c r="B1745" s="10">
        <v>6210</v>
      </c>
      <c r="C1745" s="60">
        <v>0.24036184299999999</v>
      </c>
      <c r="D1745" s="11">
        <v>0.30299999999999999</v>
      </c>
      <c r="E1745" s="11">
        <v>48.29</v>
      </c>
      <c r="F1745" s="11">
        <v>0</v>
      </c>
      <c r="G1745" s="11">
        <v>0</v>
      </c>
      <c r="H1745" s="10">
        <v>1</v>
      </c>
      <c r="I1745" s="11">
        <f t="shared" si="162"/>
        <v>0</v>
      </c>
      <c r="J1745" s="11">
        <f t="shared" si="163"/>
        <v>0</v>
      </c>
      <c r="K1745" s="11">
        <v>94</v>
      </c>
      <c r="L1745" s="10">
        <f t="shared" si="164"/>
        <v>0.29307860331136748</v>
      </c>
      <c r="M1745">
        <f t="shared" si="165"/>
        <v>362</v>
      </c>
      <c r="N1745">
        <f t="shared" si="166"/>
        <v>0</v>
      </c>
      <c r="O1745">
        <f t="shared" si="167"/>
        <v>0</v>
      </c>
    </row>
    <row r="1746" spans="1:15">
      <c r="A1746" s="10" t="s">
        <v>68</v>
      </c>
      <c r="B1746" s="10">
        <v>6460</v>
      </c>
      <c r="C1746" s="60">
        <v>0.21796900699999999</v>
      </c>
      <c r="D1746" s="11">
        <v>0.30299999999999999</v>
      </c>
      <c r="E1746" s="11">
        <v>48.29</v>
      </c>
      <c r="F1746" s="11">
        <v>0</v>
      </c>
      <c r="G1746" s="11">
        <v>0</v>
      </c>
      <c r="H1746" s="10">
        <v>1</v>
      </c>
      <c r="I1746" s="11">
        <f t="shared" si="162"/>
        <v>0</v>
      </c>
      <c r="J1746" s="11">
        <f t="shared" si="163"/>
        <v>0</v>
      </c>
      <c r="K1746" s="11">
        <v>85.3</v>
      </c>
      <c r="L1746" s="10">
        <f t="shared" si="164"/>
        <v>0.26577451453775747</v>
      </c>
      <c r="M1746">
        <f t="shared" si="165"/>
        <v>328</v>
      </c>
      <c r="N1746">
        <f t="shared" si="166"/>
        <v>0</v>
      </c>
      <c r="O1746">
        <f t="shared" si="167"/>
        <v>0</v>
      </c>
    </row>
    <row r="1747" spans="1:15">
      <c r="A1747" s="10" t="s">
        <v>68</v>
      </c>
      <c r="B1747" s="10">
        <v>6430</v>
      </c>
      <c r="C1747" s="60">
        <v>0.52904732899999996</v>
      </c>
      <c r="D1747" s="11">
        <v>0.30299999999999999</v>
      </c>
      <c r="E1747" s="11">
        <v>48.29</v>
      </c>
      <c r="F1747" s="11">
        <v>0</v>
      </c>
      <c r="G1747" s="11">
        <v>0</v>
      </c>
      <c r="H1747" s="10">
        <v>1</v>
      </c>
      <c r="I1747" s="11">
        <f t="shared" si="162"/>
        <v>0</v>
      </c>
      <c r="J1747" s="11">
        <f t="shared" si="163"/>
        <v>0</v>
      </c>
      <c r="K1747" s="11">
        <v>633</v>
      </c>
      <c r="L1747" s="10">
        <f t="shared" si="164"/>
        <v>0.64507931181460243</v>
      </c>
      <c r="M1747">
        <f t="shared" si="165"/>
        <v>796</v>
      </c>
      <c r="N1747">
        <f t="shared" si="166"/>
        <v>0</v>
      </c>
      <c r="O1747">
        <f t="shared" si="167"/>
        <v>0</v>
      </c>
    </row>
    <row r="1748" spans="1:15">
      <c r="A1748" s="10" t="s">
        <v>68</v>
      </c>
      <c r="B1748" s="10">
        <v>1180</v>
      </c>
      <c r="C1748" s="60">
        <v>1.428856E-3</v>
      </c>
      <c r="D1748" s="11">
        <v>0.39</v>
      </c>
      <c r="E1748" s="11">
        <v>48.29</v>
      </c>
      <c r="F1748" s="11">
        <v>1.05</v>
      </c>
      <c r="G1748" s="11">
        <v>0.22</v>
      </c>
      <c r="H1748" s="10">
        <v>1</v>
      </c>
      <c r="I1748" s="11">
        <f t="shared" si="162"/>
        <v>1.05</v>
      </c>
      <c r="J1748" s="11">
        <f t="shared" si="163"/>
        <v>0.22</v>
      </c>
      <c r="K1748" s="11">
        <v>0.7</v>
      </c>
      <c r="L1748" s="10">
        <f t="shared" si="164"/>
        <v>2.2424823278000003E-3</v>
      </c>
      <c r="M1748">
        <f t="shared" si="165"/>
        <v>3</v>
      </c>
      <c r="N1748">
        <f t="shared" si="166"/>
        <v>0</v>
      </c>
      <c r="O1748">
        <f t="shared" si="167"/>
        <v>0</v>
      </c>
    </row>
    <row r="1749" spans="1:15">
      <c r="A1749" s="10" t="s">
        <v>68</v>
      </c>
      <c r="B1749" s="10">
        <v>3200</v>
      </c>
      <c r="C1749" s="60">
        <v>1.0795572E-2</v>
      </c>
      <c r="D1749" s="11">
        <v>0.4</v>
      </c>
      <c r="E1749" s="11">
        <v>48.29</v>
      </c>
      <c r="F1749" s="11">
        <v>1.2</v>
      </c>
      <c r="G1749" s="11">
        <v>6.4000000000000001E-2</v>
      </c>
      <c r="H1749" s="10">
        <v>1</v>
      </c>
      <c r="I1749" s="11">
        <f t="shared" si="162"/>
        <v>1.2</v>
      </c>
      <c r="J1749" s="11">
        <f t="shared" si="163"/>
        <v>6.4000000000000001E-2</v>
      </c>
      <c r="K1749" s="11">
        <v>5.6</v>
      </c>
      <c r="L1749" s="10">
        <f t="shared" si="164"/>
        <v>1.7377272396000003E-2</v>
      </c>
      <c r="M1749">
        <f t="shared" si="165"/>
        <v>21</v>
      </c>
      <c r="N1749">
        <f t="shared" si="166"/>
        <v>0</v>
      </c>
      <c r="O1749">
        <f t="shared" si="167"/>
        <v>0</v>
      </c>
    </row>
    <row r="1750" spans="1:15">
      <c r="A1750" s="10" t="s">
        <v>68</v>
      </c>
      <c r="B1750" s="10">
        <v>6410</v>
      </c>
      <c r="C1750" s="60">
        <v>1.918801559</v>
      </c>
      <c r="D1750" s="11">
        <v>0.30299999999999999</v>
      </c>
      <c r="E1750" s="11">
        <v>48.29</v>
      </c>
      <c r="F1750" s="11">
        <v>0</v>
      </c>
      <c r="G1750" s="11">
        <v>0</v>
      </c>
      <c r="H1750" s="10">
        <v>1</v>
      </c>
      <c r="I1750" s="11">
        <f t="shared" si="162"/>
        <v>0</v>
      </c>
      <c r="J1750" s="11">
        <f t="shared" si="163"/>
        <v>0</v>
      </c>
      <c r="K1750" s="11">
        <v>2295.6999999999998</v>
      </c>
      <c r="L1750" s="10">
        <f t="shared" si="164"/>
        <v>2.3396379139237773</v>
      </c>
      <c r="M1750">
        <f t="shared" si="165"/>
        <v>2886</v>
      </c>
      <c r="N1750">
        <f t="shared" si="166"/>
        <v>0</v>
      </c>
      <c r="O1750">
        <f t="shared" si="167"/>
        <v>0</v>
      </c>
    </row>
    <row r="1751" spans="1:15">
      <c r="A1751" s="10" t="s">
        <v>68</v>
      </c>
      <c r="B1751" s="10">
        <v>1180</v>
      </c>
      <c r="C1751" s="60">
        <v>1.1401915E-2</v>
      </c>
      <c r="D1751" s="11">
        <v>0.39</v>
      </c>
      <c r="E1751" s="11">
        <v>48.29</v>
      </c>
      <c r="F1751" s="11">
        <v>1.05</v>
      </c>
      <c r="G1751" s="11">
        <v>0.22</v>
      </c>
      <c r="H1751" s="10">
        <v>1</v>
      </c>
      <c r="I1751" s="11">
        <f t="shared" si="162"/>
        <v>1.05</v>
      </c>
      <c r="J1751" s="11">
        <f t="shared" si="163"/>
        <v>0.22</v>
      </c>
      <c r="K1751" s="11">
        <v>5.7</v>
      </c>
      <c r="L1751" s="10">
        <f t="shared" si="164"/>
        <v>1.7894450448875002E-2</v>
      </c>
      <c r="M1751">
        <f t="shared" si="165"/>
        <v>22</v>
      </c>
      <c r="N1751">
        <f t="shared" si="166"/>
        <v>0</v>
      </c>
      <c r="O1751">
        <f t="shared" si="167"/>
        <v>0</v>
      </c>
    </row>
    <row r="1752" spans="1:15">
      <c r="A1752" s="10" t="s">
        <v>68</v>
      </c>
      <c r="B1752" s="10">
        <v>2210</v>
      </c>
      <c r="C1752" s="60">
        <v>0.11071320699999999</v>
      </c>
      <c r="D1752" s="11">
        <v>0.26800000000000002</v>
      </c>
      <c r="E1752" s="11">
        <v>48.29</v>
      </c>
      <c r="F1752" s="11">
        <v>1.92</v>
      </c>
      <c r="G1752" s="11">
        <v>0.50600000000000001</v>
      </c>
      <c r="H1752" s="10">
        <v>1</v>
      </c>
      <c r="I1752" s="11">
        <f t="shared" si="162"/>
        <v>1.92</v>
      </c>
      <c r="J1752" s="11">
        <f t="shared" si="163"/>
        <v>0.50600000000000001</v>
      </c>
      <c r="K1752" s="11">
        <v>38.299999999999997</v>
      </c>
      <c r="L1752" s="10">
        <f t="shared" si="164"/>
        <v>0.11940161044133667</v>
      </c>
      <c r="M1752">
        <f t="shared" si="165"/>
        <v>147</v>
      </c>
      <c r="N1752">
        <f t="shared" si="166"/>
        <v>1</v>
      </c>
      <c r="O1752">
        <f t="shared" si="167"/>
        <v>0.2</v>
      </c>
    </row>
    <row r="1753" spans="1:15">
      <c r="A1753" s="10" t="s">
        <v>68</v>
      </c>
      <c r="B1753" s="10">
        <v>6210</v>
      </c>
      <c r="C1753" s="60">
        <v>0.22925906200000001</v>
      </c>
      <c r="D1753" s="11">
        <v>0.30299999999999999</v>
      </c>
      <c r="E1753" s="11">
        <v>48.29</v>
      </c>
      <c r="F1753" s="11">
        <v>0</v>
      </c>
      <c r="G1753" s="11">
        <v>0</v>
      </c>
      <c r="H1753" s="10">
        <v>1</v>
      </c>
      <c r="I1753" s="11">
        <f t="shared" si="162"/>
        <v>0</v>
      </c>
      <c r="J1753" s="11">
        <f t="shared" si="163"/>
        <v>0</v>
      </c>
      <c r="K1753" s="11">
        <v>89.7</v>
      </c>
      <c r="L1753" s="10">
        <f t="shared" si="164"/>
        <v>0.279540732625495</v>
      </c>
      <c r="M1753">
        <f t="shared" si="165"/>
        <v>345</v>
      </c>
      <c r="N1753">
        <f t="shared" si="166"/>
        <v>0</v>
      </c>
      <c r="O1753">
        <f t="shared" si="167"/>
        <v>0</v>
      </c>
    </row>
    <row r="1754" spans="1:15">
      <c r="A1754" s="10" t="s">
        <v>68</v>
      </c>
      <c r="B1754" s="10">
        <v>3100</v>
      </c>
      <c r="C1754" s="60">
        <v>1.943666385</v>
      </c>
      <c r="D1754" s="11">
        <v>0.41099999999999998</v>
      </c>
      <c r="E1754" s="11">
        <v>48.29</v>
      </c>
      <c r="F1754" s="11">
        <v>1.2</v>
      </c>
      <c r="G1754" s="11">
        <v>6.4000000000000001E-2</v>
      </c>
      <c r="H1754" s="10">
        <v>1</v>
      </c>
      <c r="I1754" s="11">
        <f t="shared" si="162"/>
        <v>1.2</v>
      </c>
      <c r="J1754" s="11">
        <f t="shared" si="163"/>
        <v>6.4000000000000001E-2</v>
      </c>
      <c r="K1754" s="11">
        <v>1031.5999999999999</v>
      </c>
      <c r="L1754" s="10">
        <f t="shared" si="164"/>
        <v>3.2146930033090122</v>
      </c>
      <c r="M1754">
        <f t="shared" si="165"/>
        <v>3965</v>
      </c>
      <c r="N1754">
        <f t="shared" si="166"/>
        <v>10</v>
      </c>
      <c r="O1754">
        <f t="shared" si="167"/>
        <v>0.6</v>
      </c>
    </row>
    <row r="1755" spans="1:15">
      <c r="A1755" s="10" t="s">
        <v>68</v>
      </c>
      <c r="B1755" s="10">
        <v>6460</v>
      </c>
      <c r="C1755" s="60">
        <v>1.5981214370000001</v>
      </c>
      <c r="D1755" s="11">
        <v>0.30299999999999999</v>
      </c>
      <c r="E1755" s="11">
        <v>48.29</v>
      </c>
      <c r="F1755" s="11">
        <v>0</v>
      </c>
      <c r="G1755" s="11">
        <v>0</v>
      </c>
      <c r="H1755" s="10">
        <v>1</v>
      </c>
      <c r="I1755" s="11">
        <f t="shared" si="162"/>
        <v>0</v>
      </c>
      <c r="J1755" s="11">
        <f t="shared" si="163"/>
        <v>0</v>
      </c>
      <c r="K1755" s="11">
        <v>625.29999999999995</v>
      </c>
      <c r="L1755" s="10">
        <f t="shared" si="164"/>
        <v>1.9486254258664326</v>
      </c>
      <c r="M1755">
        <f t="shared" si="165"/>
        <v>2404</v>
      </c>
      <c r="N1755">
        <f t="shared" si="166"/>
        <v>0</v>
      </c>
      <c r="O1755">
        <f t="shared" si="167"/>
        <v>0</v>
      </c>
    </row>
    <row r="1756" spans="1:15">
      <c r="A1756" s="10" t="s">
        <v>68</v>
      </c>
      <c r="B1756" s="10">
        <v>6460</v>
      </c>
      <c r="C1756" s="60">
        <v>17.301768254999999</v>
      </c>
      <c r="D1756" s="11">
        <v>0.30299999999999999</v>
      </c>
      <c r="E1756" s="11">
        <v>48.29</v>
      </c>
      <c r="F1756" s="11">
        <v>0</v>
      </c>
      <c r="G1756" s="11">
        <v>0</v>
      </c>
      <c r="H1756" s="10">
        <v>1</v>
      </c>
      <c r="I1756" s="11">
        <f t="shared" si="162"/>
        <v>0</v>
      </c>
      <c r="J1756" s="11">
        <f t="shared" si="163"/>
        <v>0</v>
      </c>
      <c r="K1756" s="11">
        <v>6769.5</v>
      </c>
      <c r="L1756" s="10">
        <f t="shared" si="164"/>
        <v>21.096435323107233</v>
      </c>
      <c r="M1756">
        <f t="shared" si="165"/>
        <v>26022</v>
      </c>
      <c r="N1756">
        <f t="shared" si="166"/>
        <v>0</v>
      </c>
      <c r="O1756">
        <f t="shared" si="167"/>
        <v>0</v>
      </c>
    </row>
    <row r="1757" spans="1:15">
      <c r="A1757" s="10" t="s">
        <v>68</v>
      </c>
      <c r="B1757" s="10">
        <v>6430</v>
      </c>
      <c r="C1757" s="60">
        <v>1.7715348999999998E-2</v>
      </c>
      <c r="D1757" s="11">
        <v>0.30299999999999999</v>
      </c>
      <c r="E1757" s="11">
        <v>48.29</v>
      </c>
      <c r="F1757" s="11">
        <v>0</v>
      </c>
      <c r="G1757" s="11">
        <v>0</v>
      </c>
      <c r="H1757" s="10">
        <v>1</v>
      </c>
      <c r="I1757" s="11">
        <f t="shared" si="162"/>
        <v>0</v>
      </c>
      <c r="J1757" s="11">
        <f t="shared" si="163"/>
        <v>0</v>
      </c>
      <c r="K1757" s="11">
        <v>6.9</v>
      </c>
      <c r="L1757" s="10">
        <f t="shared" si="164"/>
        <v>2.1600723631052494E-2</v>
      </c>
      <c r="M1757">
        <f t="shared" si="165"/>
        <v>27</v>
      </c>
      <c r="N1757">
        <f t="shared" si="166"/>
        <v>0</v>
      </c>
      <c r="O1757">
        <f t="shared" si="167"/>
        <v>0</v>
      </c>
    </row>
    <row r="1758" spans="1:15">
      <c r="A1758" s="10" t="s">
        <v>68</v>
      </c>
      <c r="B1758" s="10">
        <v>3200</v>
      </c>
      <c r="C1758" s="60">
        <v>6.0812892E-2</v>
      </c>
      <c r="D1758" s="11">
        <v>0.4</v>
      </c>
      <c r="E1758" s="11">
        <v>48.29</v>
      </c>
      <c r="F1758" s="11">
        <v>1.2</v>
      </c>
      <c r="G1758" s="11">
        <v>6.4000000000000001E-2</v>
      </c>
      <c r="H1758" s="10">
        <v>1</v>
      </c>
      <c r="I1758" s="11">
        <f t="shared" si="162"/>
        <v>1.2</v>
      </c>
      <c r="J1758" s="11">
        <f t="shared" si="163"/>
        <v>6.4000000000000001E-2</v>
      </c>
      <c r="K1758" s="11">
        <v>96</v>
      </c>
      <c r="L1758" s="10">
        <f t="shared" si="164"/>
        <v>9.7888485156000016E-2</v>
      </c>
      <c r="M1758">
        <f t="shared" si="165"/>
        <v>121</v>
      </c>
      <c r="N1758">
        <f t="shared" si="166"/>
        <v>0</v>
      </c>
      <c r="O1758">
        <f t="shared" si="167"/>
        <v>0</v>
      </c>
    </row>
    <row r="1759" spans="1:15">
      <c r="A1759" s="10" t="s">
        <v>68</v>
      </c>
      <c r="B1759" s="10">
        <v>3100</v>
      </c>
      <c r="C1759" s="60">
        <v>7.6134538840000001</v>
      </c>
      <c r="D1759" s="11">
        <v>0.41099999999999998</v>
      </c>
      <c r="E1759" s="11">
        <v>48.29</v>
      </c>
      <c r="F1759" s="11">
        <v>1.2</v>
      </c>
      <c r="G1759" s="11">
        <v>6.4000000000000001E-2</v>
      </c>
      <c r="H1759" s="10">
        <v>1</v>
      </c>
      <c r="I1759" s="11">
        <f t="shared" si="162"/>
        <v>1.2</v>
      </c>
      <c r="J1759" s="11">
        <f t="shared" si="163"/>
        <v>6.4000000000000001E-2</v>
      </c>
      <c r="K1759" s="11">
        <v>4040.6</v>
      </c>
      <c r="L1759" s="10">
        <f t="shared" si="164"/>
        <v>12.59213881599883</v>
      </c>
      <c r="M1759">
        <f t="shared" si="165"/>
        <v>15532</v>
      </c>
      <c r="N1759">
        <f t="shared" si="166"/>
        <v>41</v>
      </c>
      <c r="O1759">
        <f t="shared" si="167"/>
        <v>2.2000000000000002</v>
      </c>
    </row>
    <row r="1760" spans="1:15">
      <c r="A1760" s="10" t="s">
        <v>68</v>
      </c>
      <c r="B1760" s="10">
        <v>3200</v>
      </c>
      <c r="C1760" s="60">
        <v>1.7952253460000001</v>
      </c>
      <c r="D1760" s="11">
        <v>0.4</v>
      </c>
      <c r="E1760" s="11">
        <v>48.29</v>
      </c>
      <c r="F1760" s="11">
        <v>1.2</v>
      </c>
      <c r="G1760" s="11">
        <v>6.4000000000000001E-2</v>
      </c>
      <c r="H1760" s="10">
        <v>1</v>
      </c>
      <c r="I1760" s="11">
        <f t="shared" si="162"/>
        <v>1.2</v>
      </c>
      <c r="J1760" s="11">
        <f t="shared" si="163"/>
        <v>6.4000000000000001E-2</v>
      </c>
      <c r="K1760" s="11">
        <v>927.3</v>
      </c>
      <c r="L1760" s="10">
        <f t="shared" si="164"/>
        <v>2.8897143986113338</v>
      </c>
      <c r="M1760">
        <f t="shared" si="165"/>
        <v>3564</v>
      </c>
      <c r="N1760">
        <f t="shared" si="166"/>
        <v>9</v>
      </c>
      <c r="O1760">
        <f t="shared" si="167"/>
        <v>0.5</v>
      </c>
    </row>
    <row r="1761" spans="1:15">
      <c r="A1761" s="10" t="s">
        <v>68</v>
      </c>
      <c r="B1761" s="10">
        <v>3200</v>
      </c>
      <c r="C1761" s="60">
        <v>0.13945677200000001</v>
      </c>
      <c r="D1761" s="11">
        <v>0.4</v>
      </c>
      <c r="E1761" s="11">
        <v>48.29</v>
      </c>
      <c r="F1761" s="11">
        <v>1.2</v>
      </c>
      <c r="G1761" s="11">
        <v>6.4000000000000001E-2</v>
      </c>
      <c r="H1761" s="10">
        <v>1</v>
      </c>
      <c r="I1761" s="11">
        <f t="shared" si="162"/>
        <v>1.2</v>
      </c>
      <c r="J1761" s="11">
        <f t="shared" si="163"/>
        <v>6.4000000000000001E-2</v>
      </c>
      <c r="K1761" s="11">
        <v>72</v>
      </c>
      <c r="L1761" s="10">
        <f t="shared" si="164"/>
        <v>0.22447891732933337</v>
      </c>
      <c r="M1761">
        <f t="shared" si="165"/>
        <v>277</v>
      </c>
      <c r="N1761">
        <f t="shared" si="166"/>
        <v>1</v>
      </c>
      <c r="O1761">
        <f t="shared" si="167"/>
        <v>0</v>
      </c>
    </row>
    <row r="1762" spans="1:15">
      <c r="A1762" s="10" t="s">
        <v>68</v>
      </c>
      <c r="B1762" s="10">
        <v>6460</v>
      </c>
      <c r="C1762" s="60">
        <v>0.165183092</v>
      </c>
      <c r="D1762" s="11">
        <v>0.30299999999999999</v>
      </c>
      <c r="E1762" s="11">
        <v>48.29</v>
      </c>
      <c r="F1762" s="11">
        <v>0</v>
      </c>
      <c r="G1762" s="11">
        <v>0</v>
      </c>
      <c r="H1762" s="10">
        <v>1</v>
      </c>
      <c r="I1762" s="11">
        <f t="shared" si="162"/>
        <v>0</v>
      </c>
      <c r="J1762" s="11">
        <f t="shared" si="163"/>
        <v>0</v>
      </c>
      <c r="K1762" s="11">
        <v>64.599999999999994</v>
      </c>
      <c r="L1762" s="10">
        <f t="shared" si="164"/>
        <v>0.20141146069516999</v>
      </c>
      <c r="M1762">
        <f t="shared" si="165"/>
        <v>248</v>
      </c>
      <c r="N1762">
        <f t="shared" si="166"/>
        <v>0</v>
      </c>
      <c r="O1762">
        <f t="shared" si="167"/>
        <v>0</v>
      </c>
    </row>
    <row r="1763" spans="1:15">
      <c r="A1763" s="10" t="s">
        <v>68</v>
      </c>
      <c r="B1763" s="10">
        <v>6460</v>
      </c>
      <c r="C1763" s="60">
        <v>0.12981477299999999</v>
      </c>
      <c r="D1763" s="11">
        <v>0.30299999999999999</v>
      </c>
      <c r="E1763" s="11">
        <v>48.29</v>
      </c>
      <c r="F1763" s="11">
        <v>0</v>
      </c>
      <c r="G1763" s="11">
        <v>0</v>
      </c>
      <c r="H1763" s="10">
        <v>1</v>
      </c>
      <c r="I1763" s="11">
        <f t="shared" si="162"/>
        <v>0</v>
      </c>
      <c r="J1763" s="11">
        <f t="shared" si="163"/>
        <v>0</v>
      </c>
      <c r="K1763" s="11">
        <v>50.8</v>
      </c>
      <c r="L1763" s="10">
        <f t="shared" si="164"/>
        <v>0.15828607355129248</v>
      </c>
      <c r="M1763">
        <f t="shared" si="165"/>
        <v>195</v>
      </c>
      <c r="N1763">
        <f t="shared" si="166"/>
        <v>0</v>
      </c>
      <c r="O1763">
        <f t="shared" si="167"/>
        <v>0</v>
      </c>
    </row>
    <row r="1764" spans="1:15">
      <c r="A1764" s="10" t="s">
        <v>68</v>
      </c>
      <c r="B1764" s="10">
        <v>2210</v>
      </c>
      <c r="C1764" s="60">
        <v>5.8957946999999997E-2</v>
      </c>
      <c r="D1764" s="11">
        <v>0.28499999999999998</v>
      </c>
      <c r="E1764" s="11">
        <v>48.29</v>
      </c>
      <c r="F1764" s="11">
        <v>1.92</v>
      </c>
      <c r="G1764" s="11">
        <v>0.50600000000000001</v>
      </c>
      <c r="H1764" s="10">
        <v>1</v>
      </c>
      <c r="I1764" s="11">
        <f t="shared" si="162"/>
        <v>1.92</v>
      </c>
      <c r="J1764" s="11">
        <f t="shared" si="163"/>
        <v>0.50600000000000001</v>
      </c>
      <c r="K1764" s="11">
        <v>21.7</v>
      </c>
      <c r="L1764" s="10">
        <f t="shared" si="164"/>
        <v>6.7618132439962494E-2</v>
      </c>
      <c r="M1764">
        <f t="shared" si="165"/>
        <v>83</v>
      </c>
      <c r="N1764">
        <f t="shared" si="166"/>
        <v>0</v>
      </c>
      <c r="O1764">
        <f t="shared" si="167"/>
        <v>0.1</v>
      </c>
    </row>
    <row r="1765" spans="1:15">
      <c r="A1765" s="10" t="s">
        <v>68</v>
      </c>
      <c r="B1765" s="10">
        <v>3200</v>
      </c>
      <c r="C1765" s="60">
        <v>0.39145020000000003</v>
      </c>
      <c r="D1765" s="11">
        <v>0.4</v>
      </c>
      <c r="E1765" s="11">
        <v>48.29</v>
      </c>
      <c r="F1765" s="11">
        <v>1.2</v>
      </c>
      <c r="G1765" s="11">
        <v>6.4000000000000001E-2</v>
      </c>
      <c r="H1765" s="10">
        <v>1</v>
      </c>
      <c r="I1765" s="11">
        <f t="shared" si="162"/>
        <v>1.2</v>
      </c>
      <c r="J1765" s="11">
        <f t="shared" si="163"/>
        <v>6.4000000000000001E-2</v>
      </c>
      <c r="K1765" s="11">
        <v>202.2</v>
      </c>
      <c r="L1765" s="10">
        <f t="shared" si="164"/>
        <v>0.63010433860000015</v>
      </c>
      <c r="M1765">
        <f t="shared" si="165"/>
        <v>777</v>
      </c>
      <c r="N1765">
        <f t="shared" si="166"/>
        <v>2</v>
      </c>
      <c r="O1765">
        <f t="shared" si="167"/>
        <v>0.1</v>
      </c>
    </row>
    <row r="1766" spans="1:15">
      <c r="A1766" s="10" t="s">
        <v>68</v>
      </c>
      <c r="B1766" s="10">
        <v>6430</v>
      </c>
      <c r="C1766" s="60">
        <v>2.807042257</v>
      </c>
      <c r="D1766" s="11">
        <v>0.30299999999999999</v>
      </c>
      <c r="E1766" s="11">
        <v>48.29</v>
      </c>
      <c r="F1766" s="11">
        <v>0</v>
      </c>
      <c r="G1766" s="11">
        <v>0</v>
      </c>
      <c r="H1766" s="10">
        <v>1</v>
      </c>
      <c r="I1766" s="11">
        <f t="shared" si="162"/>
        <v>0</v>
      </c>
      <c r="J1766" s="11">
        <f t="shared" si="163"/>
        <v>0</v>
      </c>
      <c r="K1766" s="11">
        <v>3358.4</v>
      </c>
      <c r="L1766" s="10">
        <f t="shared" si="164"/>
        <v>3.4226897824108824</v>
      </c>
      <c r="M1766">
        <f t="shared" si="165"/>
        <v>4222</v>
      </c>
      <c r="N1766">
        <f t="shared" si="166"/>
        <v>0</v>
      </c>
      <c r="O1766">
        <f t="shared" si="167"/>
        <v>0</v>
      </c>
    </row>
    <row r="1767" spans="1:15">
      <c r="A1767" s="10" t="s">
        <v>68</v>
      </c>
      <c r="B1767" s="10">
        <v>6460</v>
      </c>
      <c r="C1767" s="60">
        <v>1.1739021000000001E-2</v>
      </c>
      <c r="D1767" s="11">
        <v>0.30299999999999999</v>
      </c>
      <c r="E1767" s="11">
        <v>48.29</v>
      </c>
      <c r="F1767" s="11">
        <v>0</v>
      </c>
      <c r="G1767" s="11">
        <v>0</v>
      </c>
      <c r="H1767" s="10">
        <v>1</v>
      </c>
      <c r="I1767" s="11">
        <f t="shared" si="162"/>
        <v>0</v>
      </c>
      <c r="J1767" s="11">
        <f t="shared" si="163"/>
        <v>0</v>
      </c>
      <c r="K1767" s="11">
        <v>4.5999999999999996</v>
      </c>
      <c r="L1767" s="10">
        <f t="shared" si="164"/>
        <v>1.4313652433272499E-2</v>
      </c>
      <c r="M1767">
        <f t="shared" si="165"/>
        <v>18</v>
      </c>
      <c r="N1767">
        <f t="shared" si="166"/>
        <v>0</v>
      </c>
      <c r="O1767">
        <f t="shared" si="167"/>
        <v>0</v>
      </c>
    </row>
    <row r="1768" spans="1:15">
      <c r="A1768" s="10" t="s">
        <v>68</v>
      </c>
      <c r="B1768" s="10">
        <v>6430</v>
      </c>
      <c r="C1768" s="60">
        <v>1.06970907</v>
      </c>
      <c r="D1768" s="11">
        <v>0.30299999999999999</v>
      </c>
      <c r="E1768" s="11">
        <v>48.29</v>
      </c>
      <c r="F1768" s="11">
        <v>0</v>
      </c>
      <c r="G1768" s="11">
        <v>0</v>
      </c>
      <c r="H1768" s="10">
        <v>1</v>
      </c>
      <c r="I1768" s="11">
        <f t="shared" si="162"/>
        <v>0</v>
      </c>
      <c r="J1768" s="11">
        <f t="shared" si="163"/>
        <v>0</v>
      </c>
      <c r="K1768" s="11">
        <v>418.5</v>
      </c>
      <c r="L1768" s="10">
        <f t="shared" si="164"/>
        <v>1.3043203375050749</v>
      </c>
      <c r="M1768">
        <f t="shared" si="165"/>
        <v>1609</v>
      </c>
      <c r="N1768">
        <f t="shared" si="166"/>
        <v>0</v>
      </c>
      <c r="O1768">
        <f t="shared" si="167"/>
        <v>0</v>
      </c>
    </row>
    <row r="1769" spans="1:15">
      <c r="A1769" s="10" t="s">
        <v>68</v>
      </c>
      <c r="B1769" s="10">
        <v>6430</v>
      </c>
      <c r="C1769" s="60">
        <v>8.7971620000000007E-3</v>
      </c>
      <c r="D1769" s="11">
        <v>0.30299999999999999</v>
      </c>
      <c r="E1769" s="11">
        <v>48.29</v>
      </c>
      <c r="F1769" s="11">
        <v>0</v>
      </c>
      <c r="G1769" s="11">
        <v>0</v>
      </c>
      <c r="H1769" s="10">
        <v>1</v>
      </c>
      <c r="I1769" s="11">
        <f t="shared" si="162"/>
        <v>0</v>
      </c>
      <c r="J1769" s="11">
        <f t="shared" si="163"/>
        <v>0</v>
      </c>
      <c r="K1769" s="11">
        <v>10.5</v>
      </c>
      <c r="L1769" s="10">
        <f t="shared" si="164"/>
        <v>1.0726577562744999E-2</v>
      </c>
      <c r="M1769">
        <f t="shared" si="165"/>
        <v>13</v>
      </c>
      <c r="N1769">
        <f t="shared" si="166"/>
        <v>0</v>
      </c>
      <c r="O1769">
        <f t="shared" si="167"/>
        <v>0</v>
      </c>
    </row>
    <row r="1770" spans="1:15">
      <c r="A1770" s="10" t="s">
        <v>68</v>
      </c>
      <c r="B1770" s="10">
        <v>3100</v>
      </c>
      <c r="C1770" s="60">
        <v>1.1857446359999999</v>
      </c>
      <c r="D1770" s="11">
        <v>0.41099999999999998</v>
      </c>
      <c r="E1770" s="11">
        <v>48.29</v>
      </c>
      <c r="F1770" s="11">
        <v>1.2</v>
      </c>
      <c r="G1770" s="11">
        <v>6.4000000000000001E-2</v>
      </c>
      <c r="H1770" s="10">
        <v>1</v>
      </c>
      <c r="I1770" s="11">
        <f t="shared" si="162"/>
        <v>1.2</v>
      </c>
      <c r="J1770" s="11">
        <f t="shared" si="163"/>
        <v>6.4000000000000001E-2</v>
      </c>
      <c r="K1770" s="11">
        <v>1924.4</v>
      </c>
      <c r="L1770" s="10">
        <f t="shared" si="164"/>
        <v>1.9611415901810696</v>
      </c>
      <c r="M1770">
        <f t="shared" si="165"/>
        <v>2419</v>
      </c>
      <c r="N1770">
        <f t="shared" si="166"/>
        <v>6</v>
      </c>
      <c r="O1770">
        <f t="shared" si="167"/>
        <v>0.3</v>
      </c>
    </row>
    <row r="1771" spans="1:15">
      <c r="A1771" s="10" t="s">
        <v>68</v>
      </c>
      <c r="B1771" s="10">
        <v>4200</v>
      </c>
      <c r="C1771" s="60">
        <v>9.3315974009999998</v>
      </c>
      <c r="D1771" s="11">
        <v>0.41299999999999998</v>
      </c>
      <c r="E1771" s="11">
        <v>48.29</v>
      </c>
      <c r="F1771" s="11">
        <v>0.7</v>
      </c>
      <c r="G1771" s="11">
        <v>0.09</v>
      </c>
      <c r="H1771" s="10">
        <v>1</v>
      </c>
      <c r="I1771" s="11">
        <f t="shared" si="162"/>
        <v>0.7</v>
      </c>
      <c r="J1771" s="11">
        <f t="shared" si="163"/>
        <v>0.09</v>
      </c>
      <c r="K1771" s="11">
        <v>4976.6000000000004</v>
      </c>
      <c r="L1771" s="10">
        <f t="shared" si="164"/>
        <v>15.508936024845147</v>
      </c>
      <c r="M1771">
        <f t="shared" si="165"/>
        <v>19130</v>
      </c>
      <c r="N1771">
        <f t="shared" si="166"/>
        <v>30</v>
      </c>
      <c r="O1771">
        <f t="shared" si="167"/>
        <v>3.8</v>
      </c>
    </row>
    <row r="1772" spans="1:15">
      <c r="A1772" s="10" t="s">
        <v>68</v>
      </c>
      <c r="B1772" s="10">
        <v>3200</v>
      </c>
      <c r="C1772" s="60">
        <v>5.0982912960000002</v>
      </c>
      <c r="D1772" s="11">
        <v>0.4</v>
      </c>
      <c r="E1772" s="11">
        <v>48.29</v>
      </c>
      <c r="F1772" s="11">
        <v>1.2</v>
      </c>
      <c r="G1772" s="11">
        <v>6.4000000000000001E-2</v>
      </c>
      <c r="H1772" s="10">
        <v>1</v>
      </c>
      <c r="I1772" s="11">
        <f t="shared" si="162"/>
        <v>1.2</v>
      </c>
      <c r="J1772" s="11">
        <f t="shared" si="163"/>
        <v>6.4000000000000001E-2</v>
      </c>
      <c r="K1772" s="11">
        <v>2633.4</v>
      </c>
      <c r="L1772" s="10">
        <f t="shared" si="164"/>
        <v>8.2065495561280013</v>
      </c>
      <c r="M1772">
        <f t="shared" si="165"/>
        <v>10123</v>
      </c>
      <c r="N1772">
        <f t="shared" si="166"/>
        <v>27</v>
      </c>
      <c r="O1772">
        <f t="shared" si="167"/>
        <v>1.4</v>
      </c>
    </row>
    <row r="1773" spans="1:15">
      <c r="A1773" s="10" t="s">
        <v>68</v>
      </c>
      <c r="B1773" s="10">
        <v>6460</v>
      </c>
      <c r="C1773" s="60">
        <v>0.106128717</v>
      </c>
      <c r="D1773" s="11">
        <v>0.30299999999999999</v>
      </c>
      <c r="E1773" s="11">
        <v>48.29</v>
      </c>
      <c r="F1773" s="11">
        <v>0</v>
      </c>
      <c r="G1773" s="11">
        <v>0</v>
      </c>
      <c r="H1773" s="10">
        <v>1</v>
      </c>
      <c r="I1773" s="11">
        <f t="shared" si="162"/>
        <v>0</v>
      </c>
      <c r="J1773" s="11">
        <f t="shared" si="163"/>
        <v>0</v>
      </c>
      <c r="K1773" s="11">
        <v>41.5</v>
      </c>
      <c r="L1773" s="10">
        <f t="shared" si="164"/>
        <v>0.1294051325342325</v>
      </c>
      <c r="M1773">
        <f t="shared" si="165"/>
        <v>160</v>
      </c>
      <c r="N1773">
        <f t="shared" si="166"/>
        <v>0</v>
      </c>
      <c r="O1773">
        <f t="shared" si="167"/>
        <v>0</v>
      </c>
    </row>
    <row r="1774" spans="1:15">
      <c r="A1774" s="10" t="s">
        <v>68</v>
      </c>
      <c r="B1774" s="10">
        <v>3200</v>
      </c>
      <c r="C1774" s="60">
        <v>0.433777466</v>
      </c>
      <c r="D1774" s="11">
        <v>0.4</v>
      </c>
      <c r="E1774" s="11">
        <v>48.29</v>
      </c>
      <c r="F1774" s="11">
        <v>1.2</v>
      </c>
      <c r="G1774" s="11">
        <v>6.4000000000000001E-2</v>
      </c>
      <c r="H1774" s="10">
        <v>1</v>
      </c>
      <c r="I1774" s="11">
        <f t="shared" si="162"/>
        <v>1.2</v>
      </c>
      <c r="J1774" s="11">
        <f t="shared" si="163"/>
        <v>6.4000000000000001E-2</v>
      </c>
      <c r="K1774" s="11">
        <v>224.1</v>
      </c>
      <c r="L1774" s="10">
        <f t="shared" si="164"/>
        <v>0.6982371277713334</v>
      </c>
      <c r="M1774">
        <f t="shared" si="165"/>
        <v>861</v>
      </c>
      <c r="N1774">
        <f t="shared" si="166"/>
        <v>2</v>
      </c>
      <c r="O1774">
        <f t="shared" si="167"/>
        <v>0.1</v>
      </c>
    </row>
    <row r="1775" spans="1:15">
      <c r="A1775" s="10" t="s">
        <v>68</v>
      </c>
      <c r="B1775" s="10">
        <v>6410</v>
      </c>
      <c r="C1775" s="60">
        <v>0.89362122099999997</v>
      </c>
      <c r="D1775" s="11">
        <v>0.30299999999999999</v>
      </c>
      <c r="E1775" s="11">
        <v>48.29</v>
      </c>
      <c r="F1775" s="11">
        <v>0</v>
      </c>
      <c r="G1775" s="11">
        <v>0</v>
      </c>
      <c r="H1775" s="10">
        <v>1</v>
      </c>
      <c r="I1775" s="11">
        <f t="shared" si="162"/>
        <v>0</v>
      </c>
      <c r="J1775" s="11">
        <f t="shared" si="163"/>
        <v>0</v>
      </c>
      <c r="K1775" s="11">
        <v>1069.2</v>
      </c>
      <c r="L1775" s="10">
        <f t="shared" si="164"/>
        <v>1.0896124612427724</v>
      </c>
      <c r="M1775">
        <f t="shared" si="165"/>
        <v>1344</v>
      </c>
      <c r="N1775">
        <f t="shared" si="166"/>
        <v>0</v>
      </c>
      <c r="O1775">
        <f t="shared" si="167"/>
        <v>0</v>
      </c>
    </row>
    <row r="1776" spans="1:15">
      <c r="A1776" s="10" t="s">
        <v>68</v>
      </c>
      <c r="B1776" s="10">
        <v>8320</v>
      </c>
      <c r="C1776" s="60">
        <v>1.465429203</v>
      </c>
      <c r="D1776" s="11">
        <v>0.21</v>
      </c>
      <c r="E1776" s="11">
        <v>48.29</v>
      </c>
      <c r="F1776" s="11">
        <v>1.25</v>
      </c>
      <c r="G1776" s="11">
        <v>7.5999999999999998E-2</v>
      </c>
      <c r="H1776" s="10">
        <v>1</v>
      </c>
      <c r="I1776" s="11">
        <f t="shared" si="162"/>
        <v>1.25</v>
      </c>
      <c r="J1776" s="11">
        <f t="shared" si="163"/>
        <v>7.5999999999999998E-2</v>
      </c>
      <c r="K1776" s="11">
        <v>1215.2</v>
      </c>
      <c r="L1776" s="10">
        <f t="shared" si="164"/>
        <v>1.238397583725225</v>
      </c>
      <c r="M1776">
        <f t="shared" si="165"/>
        <v>1528</v>
      </c>
      <c r="N1776">
        <f t="shared" si="166"/>
        <v>4</v>
      </c>
      <c r="O1776">
        <f t="shared" si="167"/>
        <v>0.3</v>
      </c>
    </row>
    <row r="1777" spans="1:15">
      <c r="A1777" s="10" t="s">
        <v>68</v>
      </c>
      <c r="B1777" s="10">
        <v>1180</v>
      </c>
      <c r="C1777" s="60">
        <v>5.6904677000000001E-2</v>
      </c>
      <c r="D1777" s="11">
        <v>0.39</v>
      </c>
      <c r="E1777" s="11">
        <v>48.29</v>
      </c>
      <c r="F1777" s="11">
        <v>1.05</v>
      </c>
      <c r="G1777" s="11">
        <v>0.22</v>
      </c>
      <c r="H1777" s="10">
        <v>1</v>
      </c>
      <c r="I1777" s="11">
        <f t="shared" si="162"/>
        <v>1.05</v>
      </c>
      <c r="J1777" s="11">
        <f t="shared" si="163"/>
        <v>0.22</v>
      </c>
      <c r="K1777" s="11">
        <v>28.7</v>
      </c>
      <c r="L1777" s="10">
        <f t="shared" si="164"/>
        <v>8.9307622700725009E-2</v>
      </c>
      <c r="M1777">
        <f t="shared" si="165"/>
        <v>110</v>
      </c>
      <c r="N1777">
        <f t="shared" si="166"/>
        <v>0</v>
      </c>
      <c r="O1777">
        <f t="shared" si="167"/>
        <v>0.1</v>
      </c>
    </row>
    <row r="1778" spans="1:15">
      <c r="A1778" s="10" t="s">
        <v>68</v>
      </c>
      <c r="B1778" s="10">
        <v>1180</v>
      </c>
      <c r="C1778" s="60">
        <v>0.23335101799999999</v>
      </c>
      <c r="D1778" s="11">
        <v>0.39</v>
      </c>
      <c r="E1778" s="11">
        <v>48.29</v>
      </c>
      <c r="F1778" s="11">
        <v>1.05</v>
      </c>
      <c r="G1778" s="11">
        <v>0.22</v>
      </c>
      <c r="H1778" s="10">
        <v>1</v>
      </c>
      <c r="I1778" s="11">
        <f t="shared" si="162"/>
        <v>1.05</v>
      </c>
      <c r="J1778" s="11">
        <f t="shared" si="163"/>
        <v>0.22</v>
      </c>
      <c r="K1778" s="11">
        <v>117.5</v>
      </c>
      <c r="L1778" s="10">
        <f t="shared" si="164"/>
        <v>0.36622692142465002</v>
      </c>
      <c r="M1778">
        <f t="shared" si="165"/>
        <v>452</v>
      </c>
      <c r="N1778">
        <f t="shared" si="166"/>
        <v>1</v>
      </c>
      <c r="O1778">
        <f t="shared" si="167"/>
        <v>0.2</v>
      </c>
    </row>
    <row r="1779" spans="1:15">
      <c r="A1779" s="10" t="s">
        <v>68</v>
      </c>
      <c r="B1779" s="10">
        <v>6210</v>
      </c>
      <c r="C1779" s="60">
        <v>0.20423638</v>
      </c>
      <c r="D1779" s="11">
        <v>0.30299999999999999</v>
      </c>
      <c r="E1779" s="11">
        <v>48.29</v>
      </c>
      <c r="F1779" s="11">
        <v>0</v>
      </c>
      <c r="G1779" s="11">
        <v>0</v>
      </c>
      <c r="H1779" s="10">
        <v>1</v>
      </c>
      <c r="I1779" s="11">
        <f t="shared" si="162"/>
        <v>0</v>
      </c>
      <c r="J1779" s="11">
        <f t="shared" si="163"/>
        <v>0</v>
      </c>
      <c r="K1779" s="11">
        <v>79.900000000000006</v>
      </c>
      <c r="L1779" s="10">
        <f t="shared" si="164"/>
        <v>0.24903001345254996</v>
      </c>
      <c r="M1779">
        <f t="shared" si="165"/>
        <v>307</v>
      </c>
      <c r="N1779">
        <f t="shared" si="166"/>
        <v>0</v>
      </c>
      <c r="O1779">
        <f t="shared" si="167"/>
        <v>0</v>
      </c>
    </row>
    <row r="1780" spans="1:15">
      <c r="A1780" s="10" t="s">
        <v>68</v>
      </c>
      <c r="B1780" s="10">
        <v>3200</v>
      </c>
      <c r="C1780" s="60">
        <v>0.35007727199999999</v>
      </c>
      <c r="D1780" s="11">
        <v>0.4</v>
      </c>
      <c r="E1780" s="11">
        <v>48.29</v>
      </c>
      <c r="F1780" s="11">
        <v>1.2</v>
      </c>
      <c r="G1780" s="11">
        <v>6.4000000000000001E-2</v>
      </c>
      <c r="H1780" s="10">
        <v>1</v>
      </c>
      <c r="I1780" s="11">
        <f t="shared" si="162"/>
        <v>1.2</v>
      </c>
      <c r="J1780" s="11">
        <f t="shared" si="163"/>
        <v>6.4000000000000001E-2</v>
      </c>
      <c r="K1780" s="11">
        <v>180.8</v>
      </c>
      <c r="L1780" s="10">
        <f t="shared" si="164"/>
        <v>0.56350771549600009</v>
      </c>
      <c r="M1780">
        <f t="shared" si="165"/>
        <v>695</v>
      </c>
      <c r="N1780">
        <f t="shared" si="166"/>
        <v>2</v>
      </c>
      <c r="O1780">
        <f t="shared" si="167"/>
        <v>0.1</v>
      </c>
    </row>
    <row r="1781" spans="1:15">
      <c r="A1781" s="10" t="s">
        <v>68</v>
      </c>
      <c r="B1781" s="10">
        <v>6460</v>
      </c>
      <c r="C1781" s="60">
        <v>0.27886022900000002</v>
      </c>
      <c r="D1781" s="11">
        <v>0.30299999999999999</v>
      </c>
      <c r="E1781" s="11">
        <v>48.29</v>
      </c>
      <c r="F1781" s="11">
        <v>0</v>
      </c>
      <c r="G1781" s="11">
        <v>0</v>
      </c>
      <c r="H1781" s="10">
        <v>1</v>
      </c>
      <c r="I1781" s="11">
        <f t="shared" si="162"/>
        <v>0</v>
      </c>
      <c r="J1781" s="11">
        <f t="shared" si="163"/>
        <v>0</v>
      </c>
      <c r="K1781" s="11">
        <v>109.1</v>
      </c>
      <c r="L1781" s="10">
        <f t="shared" si="164"/>
        <v>0.3400205515748525</v>
      </c>
      <c r="M1781">
        <f t="shared" si="165"/>
        <v>419</v>
      </c>
      <c r="N1781">
        <f t="shared" si="166"/>
        <v>0</v>
      </c>
      <c r="O1781">
        <f t="shared" si="167"/>
        <v>0</v>
      </c>
    </row>
    <row r="1782" spans="1:15">
      <c r="A1782" s="10" t="s">
        <v>68</v>
      </c>
      <c r="B1782" s="10">
        <v>3200</v>
      </c>
      <c r="C1782" s="60">
        <v>0.80860937600000005</v>
      </c>
      <c r="D1782" s="11">
        <v>0.4</v>
      </c>
      <c r="E1782" s="11">
        <v>48.29</v>
      </c>
      <c r="F1782" s="11">
        <v>1.2</v>
      </c>
      <c r="G1782" s="11">
        <v>6.4000000000000001E-2</v>
      </c>
      <c r="H1782" s="10">
        <v>1</v>
      </c>
      <c r="I1782" s="11">
        <f t="shared" si="162"/>
        <v>1.2</v>
      </c>
      <c r="J1782" s="11">
        <f t="shared" si="163"/>
        <v>6.4000000000000001E-2</v>
      </c>
      <c r="K1782" s="11">
        <v>1277.0999999999999</v>
      </c>
      <c r="L1782" s="10">
        <f t="shared" si="164"/>
        <v>1.3015915589013336</v>
      </c>
      <c r="M1782">
        <f t="shared" si="165"/>
        <v>1605</v>
      </c>
      <c r="N1782">
        <f t="shared" si="166"/>
        <v>4</v>
      </c>
      <c r="O1782">
        <f t="shared" si="167"/>
        <v>0.2</v>
      </c>
    </row>
    <row r="1783" spans="1:15">
      <c r="A1783" s="10" t="s">
        <v>68</v>
      </c>
      <c r="B1783" s="10">
        <v>8330</v>
      </c>
      <c r="C1783" s="60">
        <v>3.743696403</v>
      </c>
      <c r="D1783" s="11">
        <v>0.23</v>
      </c>
      <c r="E1783" s="11">
        <v>48.29</v>
      </c>
      <c r="F1783" s="11">
        <v>1.77</v>
      </c>
      <c r="G1783" s="11">
        <v>0.17699999999999999</v>
      </c>
      <c r="H1783" s="10">
        <v>1</v>
      </c>
      <c r="I1783" s="11">
        <f t="shared" si="162"/>
        <v>1.77</v>
      </c>
      <c r="J1783" s="11">
        <f t="shared" si="163"/>
        <v>0.17699999999999999</v>
      </c>
      <c r="K1783" s="11">
        <v>1111.9000000000001</v>
      </c>
      <c r="L1783" s="10">
        <f t="shared" si="164"/>
        <v>3.4650094032666749</v>
      </c>
      <c r="M1783">
        <f t="shared" si="165"/>
        <v>4274</v>
      </c>
      <c r="N1783">
        <f t="shared" si="166"/>
        <v>17</v>
      </c>
      <c r="O1783">
        <f t="shared" si="167"/>
        <v>1.7</v>
      </c>
    </row>
    <row r="1784" spans="1:15">
      <c r="A1784" s="10" t="s">
        <v>68</v>
      </c>
      <c r="B1784" s="10">
        <v>3200</v>
      </c>
      <c r="C1784" s="60">
        <v>0.13447283600000001</v>
      </c>
      <c r="D1784" s="11">
        <v>0.4</v>
      </c>
      <c r="E1784" s="11">
        <v>48.29</v>
      </c>
      <c r="F1784" s="11">
        <v>1.2</v>
      </c>
      <c r="G1784" s="11">
        <v>6.4000000000000001E-2</v>
      </c>
      <c r="H1784" s="10">
        <v>1</v>
      </c>
      <c r="I1784" s="11">
        <f t="shared" si="162"/>
        <v>1.2</v>
      </c>
      <c r="J1784" s="11">
        <f t="shared" si="163"/>
        <v>6.4000000000000001E-2</v>
      </c>
      <c r="K1784" s="11">
        <v>69.5</v>
      </c>
      <c r="L1784" s="10">
        <f t="shared" si="164"/>
        <v>0.21645644168133338</v>
      </c>
      <c r="M1784">
        <f t="shared" si="165"/>
        <v>267</v>
      </c>
      <c r="N1784">
        <f t="shared" si="166"/>
        <v>1</v>
      </c>
      <c r="O1784">
        <f t="shared" si="167"/>
        <v>0</v>
      </c>
    </row>
    <row r="1785" spans="1:15">
      <c r="A1785" s="10" t="s">
        <v>68</v>
      </c>
      <c r="B1785" s="10">
        <v>3200</v>
      </c>
      <c r="C1785" s="60">
        <v>2.0990394019999998</v>
      </c>
      <c r="D1785" s="11">
        <v>0.4</v>
      </c>
      <c r="E1785" s="11">
        <v>48.29</v>
      </c>
      <c r="F1785" s="11">
        <v>1.2</v>
      </c>
      <c r="G1785" s="11">
        <v>6.4000000000000001E-2</v>
      </c>
      <c r="H1785" s="10">
        <v>1</v>
      </c>
      <c r="I1785" s="11">
        <f t="shared" si="162"/>
        <v>1.2</v>
      </c>
      <c r="J1785" s="11">
        <f t="shared" si="163"/>
        <v>6.4000000000000001E-2</v>
      </c>
      <c r="K1785" s="11">
        <v>3315.3</v>
      </c>
      <c r="L1785" s="10">
        <f t="shared" si="164"/>
        <v>3.3787537574193336</v>
      </c>
      <c r="M1785">
        <f t="shared" si="165"/>
        <v>4168</v>
      </c>
      <c r="N1785">
        <f t="shared" si="166"/>
        <v>11</v>
      </c>
      <c r="O1785">
        <f t="shared" si="167"/>
        <v>0.6</v>
      </c>
    </row>
    <row r="1786" spans="1:15">
      <c r="A1786" s="10" t="s">
        <v>68</v>
      </c>
      <c r="B1786" s="10">
        <v>4110</v>
      </c>
      <c r="C1786" s="60">
        <v>4.1210531000000002E-2</v>
      </c>
      <c r="D1786" s="11">
        <v>0.41299999999999998</v>
      </c>
      <c r="E1786" s="11">
        <v>48.29</v>
      </c>
      <c r="F1786" s="11">
        <v>0.7</v>
      </c>
      <c r="G1786" s="11">
        <v>0.09</v>
      </c>
      <c r="H1786" s="10">
        <v>1</v>
      </c>
      <c r="I1786" s="11">
        <f t="shared" si="162"/>
        <v>0.7</v>
      </c>
      <c r="J1786" s="11">
        <f t="shared" si="163"/>
        <v>0.09</v>
      </c>
      <c r="K1786" s="11">
        <v>67.2</v>
      </c>
      <c r="L1786" s="10">
        <f t="shared" si="164"/>
        <v>6.8491112653489158E-2</v>
      </c>
      <c r="M1786">
        <f t="shared" si="165"/>
        <v>84</v>
      </c>
      <c r="N1786">
        <f t="shared" si="166"/>
        <v>0</v>
      </c>
      <c r="O1786">
        <f t="shared" si="167"/>
        <v>0</v>
      </c>
    </row>
    <row r="1787" spans="1:15">
      <c r="A1787" s="10" t="s">
        <v>68</v>
      </c>
      <c r="B1787" s="10">
        <v>4200</v>
      </c>
      <c r="C1787" s="60">
        <v>1.583758585</v>
      </c>
      <c r="D1787" s="11">
        <v>0.41299999999999998</v>
      </c>
      <c r="E1787" s="11">
        <v>48.29</v>
      </c>
      <c r="F1787" s="11">
        <v>0.7</v>
      </c>
      <c r="G1787" s="11">
        <v>0.09</v>
      </c>
      <c r="H1787" s="10">
        <v>1</v>
      </c>
      <c r="I1787" s="11">
        <f t="shared" si="162"/>
        <v>0.7</v>
      </c>
      <c r="J1787" s="11">
        <f t="shared" si="163"/>
        <v>0.09</v>
      </c>
      <c r="K1787" s="11">
        <v>844.6</v>
      </c>
      <c r="L1787" s="10">
        <f t="shared" si="164"/>
        <v>2.6321764128971203</v>
      </c>
      <c r="M1787">
        <f t="shared" si="165"/>
        <v>3247</v>
      </c>
      <c r="N1787">
        <f t="shared" si="166"/>
        <v>5</v>
      </c>
      <c r="O1787">
        <f t="shared" si="167"/>
        <v>0.6</v>
      </c>
    </row>
    <row r="1788" spans="1:15">
      <c r="A1788" s="10" t="s">
        <v>68</v>
      </c>
      <c r="B1788" s="10">
        <v>4200</v>
      </c>
      <c r="C1788" s="60">
        <v>0.105645989</v>
      </c>
      <c r="D1788" s="11">
        <v>0.41299999999999998</v>
      </c>
      <c r="E1788" s="11">
        <v>48.29</v>
      </c>
      <c r="F1788" s="11">
        <v>0.7</v>
      </c>
      <c r="G1788" s="11">
        <v>0.09</v>
      </c>
      <c r="H1788" s="10">
        <v>1</v>
      </c>
      <c r="I1788" s="11">
        <f t="shared" si="162"/>
        <v>0.7</v>
      </c>
      <c r="J1788" s="11">
        <f t="shared" si="163"/>
        <v>0.09</v>
      </c>
      <c r="K1788" s="11">
        <v>56.3</v>
      </c>
      <c r="L1788" s="10">
        <f t="shared" si="164"/>
        <v>0.17558160883654414</v>
      </c>
      <c r="M1788">
        <f t="shared" si="165"/>
        <v>217</v>
      </c>
      <c r="N1788">
        <f t="shared" si="166"/>
        <v>0</v>
      </c>
      <c r="O1788">
        <f t="shared" si="167"/>
        <v>0</v>
      </c>
    </row>
    <row r="1789" spans="1:15">
      <c r="A1789" s="10" t="s">
        <v>68</v>
      </c>
      <c r="B1789" s="10">
        <v>6460</v>
      </c>
      <c r="C1789" s="60">
        <v>0.14223597900000001</v>
      </c>
      <c r="D1789" s="11">
        <v>0.30299999999999999</v>
      </c>
      <c r="E1789" s="11">
        <v>48.29</v>
      </c>
      <c r="F1789" s="11">
        <v>0</v>
      </c>
      <c r="G1789" s="11">
        <v>0</v>
      </c>
      <c r="H1789" s="10">
        <v>1</v>
      </c>
      <c r="I1789" s="11">
        <f t="shared" si="162"/>
        <v>0</v>
      </c>
      <c r="J1789" s="11">
        <f t="shared" si="163"/>
        <v>0</v>
      </c>
      <c r="K1789" s="11">
        <v>55.7</v>
      </c>
      <c r="L1789" s="10">
        <f t="shared" si="164"/>
        <v>0.17343152950422749</v>
      </c>
      <c r="M1789">
        <f t="shared" si="165"/>
        <v>214</v>
      </c>
      <c r="N1789">
        <f t="shared" si="166"/>
        <v>0</v>
      </c>
      <c r="O1789">
        <f t="shared" si="167"/>
        <v>0</v>
      </c>
    </row>
    <row r="1790" spans="1:15">
      <c r="A1790" s="10" t="s">
        <v>68</v>
      </c>
      <c r="B1790" s="10">
        <v>6430</v>
      </c>
      <c r="C1790" s="60">
        <v>0.51441870099999998</v>
      </c>
      <c r="D1790" s="11">
        <v>0.30299999999999999</v>
      </c>
      <c r="E1790" s="11">
        <v>48.29</v>
      </c>
      <c r="F1790" s="11">
        <v>0</v>
      </c>
      <c r="G1790" s="11">
        <v>0</v>
      </c>
      <c r="H1790" s="10">
        <v>1</v>
      </c>
      <c r="I1790" s="11">
        <f t="shared" si="162"/>
        <v>0</v>
      </c>
      <c r="J1790" s="11">
        <f t="shared" si="163"/>
        <v>0</v>
      </c>
      <c r="K1790" s="11">
        <v>615.5</v>
      </c>
      <c r="L1790" s="10">
        <f t="shared" si="164"/>
        <v>0.62724229655007246</v>
      </c>
      <c r="M1790">
        <f t="shared" si="165"/>
        <v>774</v>
      </c>
      <c r="N1790">
        <f t="shared" si="166"/>
        <v>0</v>
      </c>
      <c r="O1790">
        <f t="shared" si="167"/>
        <v>0</v>
      </c>
    </row>
    <row r="1791" spans="1:15">
      <c r="A1791" s="10" t="s">
        <v>68</v>
      </c>
      <c r="B1791" s="10">
        <v>1700</v>
      </c>
      <c r="C1791" s="60">
        <v>0.237037734</v>
      </c>
      <c r="D1791" s="11">
        <v>0.74099999999999999</v>
      </c>
      <c r="E1791" s="11">
        <v>48.29</v>
      </c>
      <c r="F1791" s="11">
        <v>1.8</v>
      </c>
      <c r="G1791" s="11">
        <v>0.47799999999999998</v>
      </c>
      <c r="H1791" s="10">
        <v>1</v>
      </c>
      <c r="I1791" s="11">
        <f t="shared" si="162"/>
        <v>1.8</v>
      </c>
      <c r="J1791" s="11">
        <f t="shared" si="163"/>
        <v>0.47799999999999998</v>
      </c>
      <c r="K1791" s="11">
        <v>409.6</v>
      </c>
      <c r="L1791" s="10">
        <f t="shared" si="164"/>
        <v>0.70682459679760512</v>
      </c>
      <c r="M1791">
        <f t="shared" si="165"/>
        <v>872</v>
      </c>
      <c r="N1791">
        <f t="shared" si="166"/>
        <v>3</v>
      </c>
      <c r="O1791">
        <f t="shared" si="167"/>
        <v>0.9</v>
      </c>
    </row>
    <row r="1792" spans="1:15">
      <c r="A1792" s="10" t="s">
        <v>68</v>
      </c>
      <c r="B1792" s="10">
        <v>3200</v>
      </c>
      <c r="C1792" s="60">
        <v>1.611146585</v>
      </c>
      <c r="D1792" s="11">
        <v>0.4</v>
      </c>
      <c r="E1792" s="11">
        <v>48.29</v>
      </c>
      <c r="F1792" s="11">
        <v>1.2</v>
      </c>
      <c r="G1792" s="11">
        <v>6.4000000000000001E-2</v>
      </c>
      <c r="H1792" s="10">
        <v>1</v>
      </c>
      <c r="I1792" s="11">
        <f t="shared" si="162"/>
        <v>1.2</v>
      </c>
      <c r="J1792" s="11">
        <f t="shared" si="163"/>
        <v>6.4000000000000001E-2</v>
      </c>
      <c r="K1792" s="11">
        <v>832.2</v>
      </c>
      <c r="L1792" s="10">
        <f t="shared" si="164"/>
        <v>2.5934089529883337</v>
      </c>
      <c r="M1792">
        <f t="shared" si="165"/>
        <v>3199</v>
      </c>
      <c r="N1792">
        <f t="shared" si="166"/>
        <v>8</v>
      </c>
      <c r="O1792">
        <f t="shared" si="167"/>
        <v>0.5</v>
      </c>
    </row>
    <row r="1793" spans="1:15">
      <c r="A1793" s="10" t="s">
        <v>68</v>
      </c>
      <c r="B1793" s="10">
        <v>6430</v>
      </c>
      <c r="C1793" s="60">
        <v>8.6508922000000002E-2</v>
      </c>
      <c r="D1793" s="11">
        <v>0.30299999999999999</v>
      </c>
      <c r="E1793" s="11">
        <v>48.29</v>
      </c>
      <c r="F1793" s="11">
        <v>0</v>
      </c>
      <c r="G1793" s="11">
        <v>0</v>
      </c>
      <c r="H1793" s="10">
        <v>1</v>
      </c>
      <c r="I1793" s="11">
        <f t="shared" si="162"/>
        <v>0</v>
      </c>
      <c r="J1793" s="11">
        <f t="shared" si="163"/>
        <v>0</v>
      </c>
      <c r="K1793" s="11">
        <v>33.799999999999997</v>
      </c>
      <c r="L1793" s="10">
        <f t="shared" si="164"/>
        <v>0.10548227504534501</v>
      </c>
      <c r="M1793">
        <f t="shared" si="165"/>
        <v>130</v>
      </c>
      <c r="N1793">
        <f t="shared" si="166"/>
        <v>0</v>
      </c>
      <c r="O1793">
        <f t="shared" si="167"/>
        <v>0</v>
      </c>
    </row>
    <row r="1794" spans="1:15">
      <c r="A1794" s="10" t="s">
        <v>68</v>
      </c>
      <c r="B1794" s="10">
        <v>3200</v>
      </c>
      <c r="C1794" s="60">
        <v>0.32273415900000002</v>
      </c>
      <c r="D1794" s="11">
        <v>0.4</v>
      </c>
      <c r="E1794" s="11">
        <v>48.29</v>
      </c>
      <c r="F1794" s="11">
        <v>1.2</v>
      </c>
      <c r="G1794" s="11">
        <v>6.4000000000000001E-2</v>
      </c>
      <c r="H1794" s="10">
        <v>1</v>
      </c>
      <c r="I1794" s="11">
        <f t="shared" si="162"/>
        <v>1.2</v>
      </c>
      <c r="J1794" s="11">
        <f t="shared" si="163"/>
        <v>6.4000000000000001E-2</v>
      </c>
      <c r="K1794" s="11">
        <v>166.7</v>
      </c>
      <c r="L1794" s="10">
        <f t="shared" si="164"/>
        <v>0.51949441793700013</v>
      </c>
      <c r="M1794">
        <f t="shared" si="165"/>
        <v>641</v>
      </c>
      <c r="N1794">
        <f t="shared" si="166"/>
        <v>2</v>
      </c>
      <c r="O1794">
        <f t="shared" si="167"/>
        <v>0.1</v>
      </c>
    </row>
    <row r="1795" spans="1:15">
      <c r="A1795" s="10" t="s">
        <v>68</v>
      </c>
      <c r="B1795" s="10">
        <v>6410</v>
      </c>
      <c r="C1795" s="60">
        <v>0.57232423099999996</v>
      </c>
      <c r="D1795" s="11">
        <v>0.30299999999999999</v>
      </c>
      <c r="E1795" s="11">
        <v>48.29</v>
      </c>
      <c r="F1795" s="11">
        <v>0</v>
      </c>
      <c r="G1795" s="11">
        <v>0</v>
      </c>
      <c r="H1795" s="10">
        <v>1</v>
      </c>
      <c r="I1795" s="11">
        <f t="shared" ref="I1795:I1858" si="168">F1795</f>
        <v>0</v>
      </c>
      <c r="J1795" s="11">
        <f t="shared" ref="J1795:J1858" si="169">G1795</f>
        <v>0</v>
      </c>
      <c r="K1795" s="11">
        <v>223.9</v>
      </c>
      <c r="L1795" s="10">
        <f t="shared" ref="L1795:L1858" si="170">E1795*D1795*C1795/12</f>
        <v>0.69784781215349734</v>
      </c>
      <c r="M1795">
        <f t="shared" ref="M1795:M1858" si="171">ROUND(E1795*D1795*C1795*102.79,0)</f>
        <v>861</v>
      </c>
      <c r="N1795">
        <f t="shared" ref="N1795:N1858" si="172">ROUND(I1795*M1795*0.002205,0)</f>
        <v>0</v>
      </c>
      <c r="O1795">
        <f t="shared" ref="O1795:O1858" si="173">ROUND(J1795*M1795*0.002205,1)</f>
        <v>0</v>
      </c>
    </row>
    <row r="1796" spans="1:15">
      <c r="A1796" s="10" t="s">
        <v>68</v>
      </c>
      <c r="B1796" s="10">
        <v>3200</v>
      </c>
      <c r="C1796" s="60">
        <v>1.0750732000000001</v>
      </c>
      <c r="D1796" s="11">
        <v>0.4</v>
      </c>
      <c r="E1796" s="11">
        <v>48.29</v>
      </c>
      <c r="F1796" s="11">
        <v>1.2</v>
      </c>
      <c r="G1796" s="11">
        <v>6.4000000000000001E-2</v>
      </c>
      <c r="H1796" s="10">
        <v>1</v>
      </c>
      <c r="I1796" s="11">
        <f t="shared" si="168"/>
        <v>1.2</v>
      </c>
      <c r="J1796" s="11">
        <f t="shared" si="169"/>
        <v>6.4000000000000001E-2</v>
      </c>
      <c r="K1796" s="11">
        <v>555.29999999999995</v>
      </c>
      <c r="L1796" s="10">
        <f t="shared" si="170"/>
        <v>1.730509494266667</v>
      </c>
      <c r="M1796">
        <f t="shared" si="171"/>
        <v>2135</v>
      </c>
      <c r="N1796">
        <f t="shared" si="172"/>
        <v>6</v>
      </c>
      <c r="O1796">
        <f t="shared" si="173"/>
        <v>0.3</v>
      </c>
    </row>
    <row r="1797" spans="1:15">
      <c r="A1797" s="10" t="s">
        <v>68</v>
      </c>
      <c r="B1797" s="10">
        <v>6430</v>
      </c>
      <c r="C1797" s="60">
        <v>1.7761414E-2</v>
      </c>
      <c r="D1797" s="11">
        <v>0.30299999999999999</v>
      </c>
      <c r="E1797" s="11">
        <v>48.29</v>
      </c>
      <c r="F1797" s="11">
        <v>0</v>
      </c>
      <c r="G1797" s="11">
        <v>0</v>
      </c>
      <c r="H1797" s="10">
        <v>1</v>
      </c>
      <c r="I1797" s="11">
        <f t="shared" si="168"/>
        <v>0</v>
      </c>
      <c r="J1797" s="11">
        <f t="shared" si="169"/>
        <v>0</v>
      </c>
      <c r="K1797" s="11">
        <v>21.2</v>
      </c>
      <c r="L1797" s="10">
        <f t="shared" si="170"/>
        <v>2.1656891722014997E-2</v>
      </c>
      <c r="M1797">
        <f t="shared" si="171"/>
        <v>27</v>
      </c>
      <c r="N1797">
        <f t="shared" si="172"/>
        <v>0</v>
      </c>
      <c r="O1797">
        <f t="shared" si="173"/>
        <v>0</v>
      </c>
    </row>
    <row r="1798" spans="1:15">
      <c r="A1798" s="10" t="s">
        <v>68</v>
      </c>
      <c r="B1798" s="10">
        <v>3100</v>
      </c>
      <c r="C1798" s="60">
        <v>1.2613312E-2</v>
      </c>
      <c r="D1798" s="11">
        <v>0.41099999999999998</v>
      </c>
      <c r="E1798" s="11">
        <v>48.29</v>
      </c>
      <c r="F1798" s="11">
        <v>1.2</v>
      </c>
      <c r="G1798" s="11">
        <v>6.4000000000000001E-2</v>
      </c>
      <c r="H1798" s="10">
        <v>1</v>
      </c>
      <c r="I1798" s="11">
        <f t="shared" si="168"/>
        <v>1.2</v>
      </c>
      <c r="J1798" s="11">
        <f t="shared" si="169"/>
        <v>6.4000000000000001E-2</v>
      </c>
      <c r="K1798" s="11">
        <v>6.7</v>
      </c>
      <c r="L1798" s="10">
        <f t="shared" si="170"/>
        <v>2.0861566649439996E-2</v>
      </c>
      <c r="M1798">
        <f t="shared" si="171"/>
        <v>26</v>
      </c>
      <c r="N1798">
        <f t="shared" si="172"/>
        <v>0</v>
      </c>
      <c r="O1798">
        <f t="shared" si="173"/>
        <v>0</v>
      </c>
    </row>
    <row r="1799" spans="1:15">
      <c r="A1799" s="10" t="s">
        <v>68</v>
      </c>
      <c r="B1799" s="10">
        <v>3200</v>
      </c>
      <c r="C1799" s="60">
        <v>4.7551379999999999E-3</v>
      </c>
      <c r="D1799" s="11">
        <v>0.4</v>
      </c>
      <c r="E1799" s="11">
        <v>48.29</v>
      </c>
      <c r="F1799" s="11">
        <v>1.2</v>
      </c>
      <c r="G1799" s="11">
        <v>6.4000000000000001E-2</v>
      </c>
      <c r="H1799" s="10">
        <v>1</v>
      </c>
      <c r="I1799" s="11">
        <f t="shared" si="168"/>
        <v>1.2</v>
      </c>
      <c r="J1799" s="11">
        <f t="shared" si="169"/>
        <v>6.4000000000000001E-2</v>
      </c>
      <c r="K1799" s="11">
        <v>2.5</v>
      </c>
      <c r="L1799" s="10">
        <f t="shared" si="170"/>
        <v>7.654187134000001E-3</v>
      </c>
      <c r="M1799">
        <f t="shared" si="171"/>
        <v>9</v>
      </c>
      <c r="N1799">
        <f t="shared" si="172"/>
        <v>0</v>
      </c>
      <c r="O1799">
        <f t="shared" si="173"/>
        <v>0</v>
      </c>
    </row>
    <row r="1800" spans="1:15">
      <c r="A1800" s="10" t="s">
        <v>68</v>
      </c>
      <c r="B1800" s="10">
        <v>2210</v>
      </c>
      <c r="C1800" s="60">
        <v>6.8449555999999995E-2</v>
      </c>
      <c r="D1800" s="11">
        <v>0.26800000000000002</v>
      </c>
      <c r="E1800" s="11">
        <v>48.29</v>
      </c>
      <c r="F1800" s="11">
        <v>1.92</v>
      </c>
      <c r="G1800" s="11">
        <v>0.50600000000000001</v>
      </c>
      <c r="H1800" s="10">
        <v>1</v>
      </c>
      <c r="I1800" s="11">
        <f t="shared" si="168"/>
        <v>1.92</v>
      </c>
      <c r="J1800" s="11">
        <f t="shared" si="169"/>
        <v>0.50600000000000001</v>
      </c>
      <c r="K1800" s="11">
        <v>23.7</v>
      </c>
      <c r="L1800" s="10">
        <f t="shared" si="170"/>
        <v>7.3821248989693319E-2</v>
      </c>
      <c r="M1800">
        <f t="shared" si="171"/>
        <v>91</v>
      </c>
      <c r="N1800">
        <f t="shared" si="172"/>
        <v>0</v>
      </c>
      <c r="O1800">
        <f t="shared" si="173"/>
        <v>0.1</v>
      </c>
    </row>
    <row r="1801" spans="1:15">
      <c r="A1801" s="10" t="s">
        <v>68</v>
      </c>
      <c r="B1801" s="10">
        <v>3200</v>
      </c>
      <c r="C1801" s="60">
        <v>0.226765998</v>
      </c>
      <c r="D1801" s="11">
        <v>0.4</v>
      </c>
      <c r="E1801" s="11">
        <v>48.29</v>
      </c>
      <c r="F1801" s="11">
        <v>1.2</v>
      </c>
      <c r="G1801" s="11">
        <v>6.4000000000000001E-2</v>
      </c>
      <c r="H1801" s="10">
        <v>1</v>
      </c>
      <c r="I1801" s="11">
        <f t="shared" si="168"/>
        <v>1.2</v>
      </c>
      <c r="J1801" s="11">
        <f t="shared" si="169"/>
        <v>6.4000000000000001E-2</v>
      </c>
      <c r="K1801" s="11">
        <v>117.1</v>
      </c>
      <c r="L1801" s="10">
        <f t="shared" si="170"/>
        <v>0.36501766811400005</v>
      </c>
      <c r="M1801">
        <f t="shared" si="171"/>
        <v>450</v>
      </c>
      <c r="N1801">
        <f t="shared" si="172"/>
        <v>1</v>
      </c>
      <c r="O1801">
        <f t="shared" si="173"/>
        <v>0.1</v>
      </c>
    </row>
    <row r="1802" spans="1:15">
      <c r="A1802" s="10" t="s">
        <v>68</v>
      </c>
      <c r="B1802" s="10">
        <v>4110</v>
      </c>
      <c r="C1802" s="60">
        <v>0.124304281</v>
      </c>
      <c r="D1802" s="11">
        <v>0.309</v>
      </c>
      <c r="E1802" s="11">
        <v>48.29</v>
      </c>
      <c r="F1802" s="11">
        <v>0.7</v>
      </c>
      <c r="G1802" s="11">
        <v>0.09</v>
      </c>
      <c r="H1802" s="10">
        <v>1</v>
      </c>
      <c r="I1802" s="11">
        <f t="shared" si="168"/>
        <v>0.7</v>
      </c>
      <c r="J1802" s="11">
        <f t="shared" si="169"/>
        <v>0.09</v>
      </c>
      <c r="K1802" s="11">
        <v>49.6</v>
      </c>
      <c r="L1802" s="10">
        <f t="shared" si="170"/>
        <v>0.1545683335343675</v>
      </c>
      <c r="M1802">
        <f t="shared" si="171"/>
        <v>191</v>
      </c>
      <c r="N1802">
        <f t="shared" si="172"/>
        <v>0</v>
      </c>
      <c r="O1802">
        <f t="shared" si="173"/>
        <v>0</v>
      </c>
    </row>
    <row r="1803" spans="1:15">
      <c r="A1803" s="10" t="s">
        <v>68</v>
      </c>
      <c r="B1803" s="10">
        <v>4110</v>
      </c>
      <c r="C1803" s="60">
        <v>3.3974999999999999E-4</v>
      </c>
      <c r="D1803" s="11">
        <v>0.309</v>
      </c>
      <c r="E1803" s="11">
        <v>48.29</v>
      </c>
      <c r="F1803" s="11">
        <v>0.7</v>
      </c>
      <c r="G1803" s="11">
        <v>0.09</v>
      </c>
      <c r="H1803" s="10">
        <v>1</v>
      </c>
      <c r="I1803" s="11">
        <f t="shared" si="168"/>
        <v>0.7</v>
      </c>
      <c r="J1803" s="11">
        <f t="shared" si="169"/>
        <v>0.09</v>
      </c>
      <c r="K1803" s="11">
        <v>0.1</v>
      </c>
      <c r="L1803" s="10">
        <f t="shared" si="170"/>
        <v>4.22468083125E-4</v>
      </c>
      <c r="M1803">
        <f t="shared" si="171"/>
        <v>1</v>
      </c>
      <c r="N1803">
        <f t="shared" si="172"/>
        <v>0</v>
      </c>
      <c r="O1803">
        <f t="shared" si="173"/>
        <v>0</v>
      </c>
    </row>
    <row r="1804" spans="1:15">
      <c r="A1804" s="10" t="s">
        <v>68</v>
      </c>
      <c r="B1804" s="10">
        <v>4110</v>
      </c>
      <c r="C1804" s="60">
        <v>5.5454743180000001</v>
      </c>
      <c r="D1804" s="11">
        <v>0.41299999999999998</v>
      </c>
      <c r="E1804" s="11">
        <v>48.29</v>
      </c>
      <c r="F1804" s="11">
        <v>0.7</v>
      </c>
      <c r="G1804" s="11">
        <v>0.09</v>
      </c>
      <c r="H1804" s="10">
        <v>1</v>
      </c>
      <c r="I1804" s="11">
        <f t="shared" si="168"/>
        <v>0.7</v>
      </c>
      <c r="J1804" s="11">
        <f t="shared" si="169"/>
        <v>0.09</v>
      </c>
      <c r="K1804" s="11">
        <v>2961.8</v>
      </c>
      <c r="L1804" s="10">
        <f t="shared" si="170"/>
        <v>9.2164720282582362</v>
      </c>
      <c r="M1804">
        <f t="shared" si="171"/>
        <v>11368</v>
      </c>
      <c r="N1804">
        <f t="shared" si="172"/>
        <v>18</v>
      </c>
      <c r="O1804">
        <f t="shared" si="173"/>
        <v>2.2999999999999998</v>
      </c>
    </row>
    <row r="1805" spans="1:15">
      <c r="A1805" s="10" t="s">
        <v>68</v>
      </c>
      <c r="B1805" s="10">
        <v>4110</v>
      </c>
      <c r="C1805" s="60">
        <v>4.1565985999999999E-2</v>
      </c>
      <c r="D1805" s="11">
        <v>0.41299999999999998</v>
      </c>
      <c r="E1805" s="11">
        <v>48.29</v>
      </c>
      <c r="F1805" s="11">
        <v>0.7</v>
      </c>
      <c r="G1805" s="11">
        <v>0.09</v>
      </c>
      <c r="H1805" s="10">
        <v>1</v>
      </c>
      <c r="I1805" s="11">
        <f t="shared" si="168"/>
        <v>0.7</v>
      </c>
      <c r="J1805" s="11">
        <f t="shared" si="169"/>
        <v>0.09</v>
      </c>
      <c r="K1805" s="11">
        <v>22.2</v>
      </c>
      <c r="L1805" s="10">
        <f t="shared" si="170"/>
        <v>6.9081872050601664E-2</v>
      </c>
      <c r="M1805">
        <f t="shared" si="171"/>
        <v>85</v>
      </c>
      <c r="N1805">
        <f t="shared" si="172"/>
        <v>0</v>
      </c>
      <c r="O1805">
        <f t="shared" si="173"/>
        <v>0</v>
      </c>
    </row>
    <row r="1806" spans="1:15">
      <c r="A1806" s="10" t="s">
        <v>68</v>
      </c>
      <c r="B1806" s="10">
        <v>3100</v>
      </c>
      <c r="C1806" s="60">
        <v>5.9856922999999999E-2</v>
      </c>
      <c r="D1806" s="11">
        <v>0.41099999999999998</v>
      </c>
      <c r="E1806" s="11">
        <v>48.29</v>
      </c>
      <c r="F1806" s="11">
        <v>1.2</v>
      </c>
      <c r="G1806" s="11">
        <v>6.4000000000000001E-2</v>
      </c>
      <c r="H1806" s="10">
        <v>1</v>
      </c>
      <c r="I1806" s="11">
        <f t="shared" si="168"/>
        <v>1.2</v>
      </c>
      <c r="J1806" s="11">
        <f t="shared" si="169"/>
        <v>6.4000000000000001E-2</v>
      </c>
      <c r="K1806" s="11">
        <v>31.8</v>
      </c>
      <c r="L1806" s="10">
        <f t="shared" si="170"/>
        <v>9.8999310299697496E-2</v>
      </c>
      <c r="M1806">
        <f t="shared" si="171"/>
        <v>122</v>
      </c>
      <c r="N1806">
        <f t="shared" si="172"/>
        <v>0</v>
      </c>
      <c r="O1806">
        <f t="shared" si="173"/>
        <v>0</v>
      </c>
    </row>
    <row r="1807" spans="1:15">
      <c r="A1807" s="10" t="s">
        <v>68</v>
      </c>
      <c r="B1807" s="10">
        <v>3200</v>
      </c>
      <c r="C1807" s="60">
        <v>0.196612334</v>
      </c>
      <c r="D1807" s="11">
        <v>0.4</v>
      </c>
      <c r="E1807" s="11">
        <v>48.29</v>
      </c>
      <c r="F1807" s="11">
        <v>1.2</v>
      </c>
      <c r="G1807" s="11">
        <v>6.4000000000000001E-2</v>
      </c>
      <c r="H1807" s="10">
        <v>1</v>
      </c>
      <c r="I1807" s="11">
        <f t="shared" si="168"/>
        <v>1.2</v>
      </c>
      <c r="J1807" s="11">
        <f t="shared" si="169"/>
        <v>6.4000000000000001E-2</v>
      </c>
      <c r="K1807" s="11">
        <v>101.6</v>
      </c>
      <c r="L1807" s="10">
        <f t="shared" si="170"/>
        <v>0.31648032029533341</v>
      </c>
      <c r="M1807">
        <f t="shared" si="171"/>
        <v>390</v>
      </c>
      <c r="N1807">
        <f t="shared" si="172"/>
        <v>1</v>
      </c>
      <c r="O1807">
        <f t="shared" si="173"/>
        <v>0.1</v>
      </c>
    </row>
    <row r="1808" spans="1:15">
      <c r="A1808" s="10" t="s">
        <v>68</v>
      </c>
      <c r="B1808" s="10">
        <v>6460</v>
      </c>
      <c r="C1808" s="60">
        <v>0.27580950399999998</v>
      </c>
      <c r="D1808" s="11">
        <v>0.30299999999999999</v>
      </c>
      <c r="E1808" s="11">
        <v>48.29</v>
      </c>
      <c r="F1808" s="11">
        <v>0</v>
      </c>
      <c r="G1808" s="11">
        <v>0</v>
      </c>
      <c r="H1808" s="10">
        <v>1</v>
      </c>
      <c r="I1808" s="11">
        <f t="shared" si="168"/>
        <v>0</v>
      </c>
      <c r="J1808" s="11">
        <f t="shared" si="169"/>
        <v>0</v>
      </c>
      <c r="K1808" s="11">
        <v>107.9</v>
      </c>
      <c r="L1808" s="10">
        <f t="shared" si="170"/>
        <v>0.33630073394103999</v>
      </c>
      <c r="M1808">
        <f t="shared" si="171"/>
        <v>415</v>
      </c>
      <c r="N1808">
        <f t="shared" si="172"/>
        <v>0</v>
      </c>
      <c r="O1808">
        <f t="shared" si="173"/>
        <v>0</v>
      </c>
    </row>
    <row r="1809" spans="1:15">
      <c r="A1809" s="10" t="s">
        <v>68</v>
      </c>
      <c r="B1809" s="10">
        <v>6460</v>
      </c>
      <c r="C1809" s="60">
        <v>7.3396430999999998E-2</v>
      </c>
      <c r="D1809" s="11">
        <v>0.30299999999999999</v>
      </c>
      <c r="E1809" s="11">
        <v>48.29</v>
      </c>
      <c r="F1809" s="11">
        <v>0</v>
      </c>
      <c r="G1809" s="11">
        <v>0</v>
      </c>
      <c r="H1809" s="10">
        <v>1</v>
      </c>
      <c r="I1809" s="11">
        <f t="shared" si="168"/>
        <v>0</v>
      </c>
      <c r="J1809" s="11">
        <f t="shared" si="169"/>
        <v>0</v>
      </c>
      <c r="K1809" s="11">
        <v>28.7</v>
      </c>
      <c r="L1809" s="10">
        <f t="shared" si="170"/>
        <v>8.9493919737997488E-2</v>
      </c>
      <c r="M1809">
        <f t="shared" si="171"/>
        <v>110</v>
      </c>
      <c r="N1809">
        <f t="shared" si="172"/>
        <v>0</v>
      </c>
      <c r="O1809">
        <f t="shared" si="173"/>
        <v>0</v>
      </c>
    </row>
    <row r="1810" spans="1:15">
      <c r="A1810" s="10" t="s">
        <v>68</v>
      </c>
      <c r="B1810" s="10">
        <v>3200</v>
      </c>
      <c r="C1810" s="60">
        <v>51.564229761999997</v>
      </c>
      <c r="D1810" s="11">
        <v>0.4</v>
      </c>
      <c r="E1810" s="11">
        <v>48.29</v>
      </c>
      <c r="F1810" s="11">
        <v>1.2</v>
      </c>
      <c r="G1810" s="11">
        <v>6.4000000000000001E-2</v>
      </c>
      <c r="H1810" s="10">
        <v>1</v>
      </c>
      <c r="I1810" s="11">
        <f t="shared" si="168"/>
        <v>1.2</v>
      </c>
      <c r="J1810" s="11">
        <f t="shared" si="169"/>
        <v>6.4000000000000001E-2</v>
      </c>
      <c r="K1810" s="11">
        <v>26633.9</v>
      </c>
      <c r="L1810" s="10">
        <f t="shared" si="170"/>
        <v>83.001221840232674</v>
      </c>
      <c r="M1810">
        <f t="shared" si="171"/>
        <v>102380</v>
      </c>
      <c r="N1810">
        <f t="shared" si="172"/>
        <v>271</v>
      </c>
      <c r="O1810">
        <f t="shared" si="173"/>
        <v>14.4</v>
      </c>
    </row>
    <row r="1811" spans="1:15">
      <c r="A1811" s="10" t="s">
        <v>68</v>
      </c>
      <c r="B1811" s="10">
        <v>2210</v>
      </c>
      <c r="C1811" s="60">
        <v>9.9330359549999994</v>
      </c>
      <c r="D1811" s="11">
        <v>0.251</v>
      </c>
      <c r="E1811" s="11">
        <v>48.29</v>
      </c>
      <c r="F1811" s="11">
        <v>1.92</v>
      </c>
      <c r="G1811" s="11">
        <v>0.50600000000000001</v>
      </c>
      <c r="H1811" s="10">
        <v>1</v>
      </c>
      <c r="I1811" s="11">
        <f t="shared" si="168"/>
        <v>1.92</v>
      </c>
      <c r="J1811" s="11">
        <f t="shared" si="169"/>
        <v>0.50600000000000001</v>
      </c>
      <c r="K1811" s="11">
        <v>3219.5</v>
      </c>
      <c r="L1811" s="10">
        <f t="shared" si="170"/>
        <v>10.033020239417036</v>
      </c>
      <c r="M1811">
        <f t="shared" si="171"/>
        <v>12376</v>
      </c>
      <c r="N1811">
        <f t="shared" si="172"/>
        <v>52</v>
      </c>
      <c r="O1811">
        <f t="shared" si="173"/>
        <v>13.8</v>
      </c>
    </row>
    <row r="1812" spans="1:15">
      <c r="A1812" s="10" t="s">
        <v>68</v>
      </c>
      <c r="B1812" s="10">
        <v>6430</v>
      </c>
      <c r="C1812" s="60">
        <v>4.2394828220000003</v>
      </c>
      <c r="D1812" s="11">
        <v>0.30299999999999999</v>
      </c>
      <c r="E1812" s="11">
        <v>48.29</v>
      </c>
      <c r="F1812" s="11">
        <v>0</v>
      </c>
      <c r="G1812" s="11">
        <v>0</v>
      </c>
      <c r="H1812" s="10">
        <v>1</v>
      </c>
      <c r="I1812" s="11">
        <f t="shared" si="168"/>
        <v>0</v>
      </c>
      <c r="J1812" s="11">
        <f t="shared" si="169"/>
        <v>0</v>
      </c>
      <c r="K1812" s="11">
        <v>1658.8</v>
      </c>
      <c r="L1812" s="10">
        <f t="shared" si="170"/>
        <v>5.1692967932280949</v>
      </c>
      <c r="M1812">
        <f t="shared" si="171"/>
        <v>6376</v>
      </c>
      <c r="N1812">
        <f t="shared" si="172"/>
        <v>0</v>
      </c>
      <c r="O1812">
        <f t="shared" si="173"/>
        <v>0</v>
      </c>
    </row>
    <row r="1813" spans="1:15">
      <c r="A1813" s="10" t="s">
        <v>68</v>
      </c>
      <c r="B1813" s="10">
        <v>2210</v>
      </c>
      <c r="C1813" s="60">
        <v>8.4295130500000006</v>
      </c>
      <c r="D1813" s="11">
        <v>0.26800000000000002</v>
      </c>
      <c r="E1813" s="11">
        <v>48.29</v>
      </c>
      <c r="F1813" s="11">
        <v>1.92</v>
      </c>
      <c r="G1813" s="11">
        <v>0.50600000000000001</v>
      </c>
      <c r="H1813" s="10">
        <v>1</v>
      </c>
      <c r="I1813" s="11">
        <f t="shared" si="168"/>
        <v>1.92</v>
      </c>
      <c r="J1813" s="11">
        <f t="shared" si="169"/>
        <v>0.50600000000000001</v>
      </c>
      <c r="K1813" s="11">
        <v>2917.2</v>
      </c>
      <c r="L1813" s="10">
        <f t="shared" si="170"/>
        <v>9.0910331357871677</v>
      </c>
      <c r="M1813">
        <f t="shared" si="171"/>
        <v>11214</v>
      </c>
      <c r="N1813">
        <f t="shared" si="172"/>
        <v>47</v>
      </c>
      <c r="O1813">
        <f t="shared" si="173"/>
        <v>12.5</v>
      </c>
    </row>
    <row r="1814" spans="1:15">
      <c r="A1814" s="10" t="s">
        <v>68</v>
      </c>
      <c r="B1814" s="10">
        <v>6460</v>
      </c>
      <c r="C1814" s="60">
        <v>2.4880189669999999</v>
      </c>
      <c r="D1814" s="11">
        <v>0.30299999999999999</v>
      </c>
      <c r="E1814" s="11">
        <v>48.29</v>
      </c>
      <c r="F1814" s="11">
        <v>0</v>
      </c>
      <c r="G1814" s="11">
        <v>0</v>
      </c>
      <c r="H1814" s="10">
        <v>1</v>
      </c>
      <c r="I1814" s="11">
        <f t="shared" si="168"/>
        <v>0</v>
      </c>
      <c r="J1814" s="11">
        <f t="shared" si="169"/>
        <v>0</v>
      </c>
      <c r="K1814" s="11">
        <v>973.5</v>
      </c>
      <c r="L1814" s="10">
        <f t="shared" si="170"/>
        <v>3.0336975068898568</v>
      </c>
      <c r="M1814">
        <f t="shared" si="171"/>
        <v>3742</v>
      </c>
      <c r="N1814">
        <f t="shared" si="172"/>
        <v>0</v>
      </c>
      <c r="O1814">
        <f t="shared" si="173"/>
        <v>0</v>
      </c>
    </row>
    <row r="1815" spans="1:15">
      <c r="A1815" s="10" t="s">
        <v>68</v>
      </c>
      <c r="B1815" s="10">
        <v>6460</v>
      </c>
      <c r="C1815" s="60">
        <v>0.92124067499999995</v>
      </c>
      <c r="D1815" s="11">
        <v>0.30299999999999999</v>
      </c>
      <c r="E1815" s="11">
        <v>48.29</v>
      </c>
      <c r="F1815" s="11">
        <v>0</v>
      </c>
      <c r="G1815" s="11">
        <v>0</v>
      </c>
      <c r="H1815" s="10">
        <v>1</v>
      </c>
      <c r="I1815" s="11">
        <f t="shared" si="168"/>
        <v>0</v>
      </c>
      <c r="J1815" s="11">
        <f t="shared" si="169"/>
        <v>0</v>
      </c>
      <c r="K1815" s="11">
        <v>360.4</v>
      </c>
      <c r="L1815" s="10">
        <f t="shared" si="170"/>
        <v>1.1232894829426874</v>
      </c>
      <c r="M1815">
        <f t="shared" si="171"/>
        <v>1386</v>
      </c>
      <c r="N1815">
        <f t="shared" si="172"/>
        <v>0</v>
      </c>
      <c r="O1815">
        <f t="shared" si="173"/>
        <v>0</v>
      </c>
    </row>
    <row r="1816" spans="1:15">
      <c r="A1816" s="10" t="s">
        <v>68</v>
      </c>
      <c r="B1816" s="10">
        <v>6430</v>
      </c>
      <c r="C1816" s="60">
        <v>2.8852581239999999</v>
      </c>
      <c r="D1816" s="11">
        <v>0.30299999999999999</v>
      </c>
      <c r="E1816" s="11">
        <v>48.29</v>
      </c>
      <c r="F1816" s="11">
        <v>0</v>
      </c>
      <c r="G1816" s="11">
        <v>0</v>
      </c>
      <c r="H1816" s="10">
        <v>1</v>
      </c>
      <c r="I1816" s="11">
        <f t="shared" si="168"/>
        <v>0</v>
      </c>
      <c r="J1816" s="11">
        <f t="shared" si="169"/>
        <v>0</v>
      </c>
      <c r="K1816" s="11">
        <v>3452</v>
      </c>
      <c r="L1816" s="10">
        <f t="shared" si="170"/>
        <v>3.5180601489009895</v>
      </c>
      <c r="M1816">
        <f t="shared" si="171"/>
        <v>4339</v>
      </c>
      <c r="N1816">
        <f t="shared" si="172"/>
        <v>0</v>
      </c>
      <c r="O1816">
        <f t="shared" si="173"/>
        <v>0</v>
      </c>
    </row>
    <row r="1817" spans="1:15">
      <c r="A1817" s="10" t="s">
        <v>68</v>
      </c>
      <c r="B1817" s="10">
        <v>5100</v>
      </c>
      <c r="C1817" s="60">
        <v>6.7647903669999998</v>
      </c>
      <c r="D1817" s="11">
        <v>1</v>
      </c>
      <c r="E1817" s="11">
        <v>48.29</v>
      </c>
      <c r="F1817" s="11">
        <v>0.6</v>
      </c>
      <c r="G1817" s="11">
        <v>0.05</v>
      </c>
      <c r="H1817" s="10">
        <v>1</v>
      </c>
      <c r="I1817" s="11">
        <f t="shared" si="168"/>
        <v>0.6</v>
      </c>
      <c r="J1817" s="11">
        <f t="shared" si="169"/>
        <v>0.05</v>
      </c>
      <c r="K1817" s="11">
        <v>8735.2000000000007</v>
      </c>
      <c r="L1817" s="10">
        <f t="shared" si="170"/>
        <v>27.222643901869166</v>
      </c>
      <c r="M1817">
        <f t="shared" si="171"/>
        <v>33579</v>
      </c>
      <c r="N1817">
        <f t="shared" si="172"/>
        <v>44</v>
      </c>
      <c r="O1817">
        <f t="shared" si="173"/>
        <v>3.7</v>
      </c>
    </row>
    <row r="1818" spans="1:15">
      <c r="A1818" s="10" t="s">
        <v>68</v>
      </c>
      <c r="B1818" s="10">
        <v>4110</v>
      </c>
      <c r="C1818" s="60">
        <v>1.142200804</v>
      </c>
      <c r="D1818" s="11">
        <v>0.309</v>
      </c>
      <c r="E1818" s="11">
        <v>48.29</v>
      </c>
      <c r="F1818" s="11">
        <v>0.7</v>
      </c>
      <c r="G1818" s="11">
        <v>0.09</v>
      </c>
      <c r="H1818" s="10">
        <v>1</v>
      </c>
      <c r="I1818" s="11">
        <f t="shared" si="168"/>
        <v>0.7</v>
      </c>
      <c r="J1818" s="11">
        <f t="shared" si="169"/>
        <v>0.09</v>
      </c>
      <c r="K1818" s="11">
        <v>1026.5999999999999</v>
      </c>
      <c r="L1818" s="10">
        <f t="shared" si="170"/>
        <v>1.4202895782478702</v>
      </c>
      <c r="M1818">
        <f t="shared" si="171"/>
        <v>1752</v>
      </c>
      <c r="N1818">
        <f t="shared" si="172"/>
        <v>3</v>
      </c>
      <c r="O1818">
        <f t="shared" si="173"/>
        <v>0.3</v>
      </c>
    </row>
    <row r="1819" spans="1:15">
      <c r="A1819" s="10" t="s">
        <v>68</v>
      </c>
      <c r="B1819" s="10">
        <v>3200</v>
      </c>
      <c r="C1819" s="60">
        <v>0.15071100700000001</v>
      </c>
      <c r="D1819" s="11">
        <v>0.4</v>
      </c>
      <c r="E1819" s="11">
        <v>48.29</v>
      </c>
      <c r="F1819" s="11">
        <v>1.2</v>
      </c>
      <c r="G1819" s="11">
        <v>6.4000000000000001E-2</v>
      </c>
      <c r="H1819" s="10">
        <v>1</v>
      </c>
      <c r="I1819" s="11">
        <f t="shared" si="168"/>
        <v>1.2</v>
      </c>
      <c r="J1819" s="11">
        <f t="shared" si="169"/>
        <v>6.4000000000000001E-2</v>
      </c>
      <c r="K1819" s="11">
        <v>77.900000000000006</v>
      </c>
      <c r="L1819" s="10">
        <f t="shared" si="170"/>
        <v>0.24259448426766672</v>
      </c>
      <c r="M1819">
        <f t="shared" si="171"/>
        <v>299</v>
      </c>
      <c r="N1819">
        <f t="shared" si="172"/>
        <v>1</v>
      </c>
      <c r="O1819">
        <f t="shared" si="173"/>
        <v>0</v>
      </c>
    </row>
    <row r="1820" spans="1:15">
      <c r="A1820" s="10" t="s">
        <v>68</v>
      </c>
      <c r="B1820" s="10">
        <v>3200</v>
      </c>
      <c r="C1820" s="60">
        <v>1.3814420000000001E-3</v>
      </c>
      <c r="D1820" s="11">
        <v>0.4</v>
      </c>
      <c r="E1820" s="11">
        <v>48.29</v>
      </c>
      <c r="F1820" s="11">
        <v>1.2</v>
      </c>
      <c r="G1820" s="11">
        <v>6.4000000000000001E-2</v>
      </c>
      <c r="H1820" s="10">
        <v>1</v>
      </c>
      <c r="I1820" s="11">
        <f t="shared" si="168"/>
        <v>1.2</v>
      </c>
      <c r="J1820" s="11">
        <f t="shared" si="169"/>
        <v>6.4000000000000001E-2</v>
      </c>
      <c r="K1820" s="11">
        <v>0.7</v>
      </c>
      <c r="L1820" s="10">
        <f t="shared" si="170"/>
        <v>2.2236611393333335E-3</v>
      </c>
      <c r="M1820">
        <f t="shared" si="171"/>
        <v>3</v>
      </c>
      <c r="N1820">
        <f t="shared" si="172"/>
        <v>0</v>
      </c>
      <c r="O1820">
        <f t="shared" si="173"/>
        <v>0</v>
      </c>
    </row>
    <row r="1821" spans="1:15">
      <c r="A1821" s="10" t="s">
        <v>68</v>
      </c>
      <c r="B1821" s="10">
        <v>2210</v>
      </c>
      <c r="C1821" s="60">
        <v>2.1875649999999998E-3</v>
      </c>
      <c r="D1821" s="11">
        <v>0.28499999999999998</v>
      </c>
      <c r="E1821" s="11">
        <v>48.29</v>
      </c>
      <c r="F1821" s="11">
        <v>1.92</v>
      </c>
      <c r="G1821" s="11">
        <v>0.50600000000000001</v>
      </c>
      <c r="H1821" s="10">
        <v>1</v>
      </c>
      <c r="I1821" s="11">
        <f t="shared" si="168"/>
        <v>1.92</v>
      </c>
      <c r="J1821" s="11">
        <f t="shared" si="169"/>
        <v>0.50600000000000001</v>
      </c>
      <c r="K1821" s="11">
        <v>0.8</v>
      </c>
      <c r="L1821" s="10">
        <f t="shared" si="170"/>
        <v>2.5088909539374995E-3</v>
      </c>
      <c r="M1821">
        <f t="shared" si="171"/>
        <v>3</v>
      </c>
      <c r="N1821">
        <f t="shared" si="172"/>
        <v>0</v>
      </c>
      <c r="O1821">
        <f t="shared" si="173"/>
        <v>0</v>
      </c>
    </row>
    <row r="1822" spans="1:15">
      <c r="A1822" s="10" t="s">
        <v>68</v>
      </c>
      <c r="B1822" s="10">
        <v>1180</v>
      </c>
      <c r="C1822" s="60">
        <v>4.5561250000000003E-3</v>
      </c>
      <c r="D1822" s="11">
        <v>0.39</v>
      </c>
      <c r="E1822" s="11">
        <v>48.29</v>
      </c>
      <c r="F1822" s="11">
        <v>1.05</v>
      </c>
      <c r="G1822" s="11">
        <v>0.22</v>
      </c>
      <c r="H1822" s="10">
        <v>1</v>
      </c>
      <c r="I1822" s="11">
        <f t="shared" si="168"/>
        <v>1.05</v>
      </c>
      <c r="J1822" s="11">
        <f t="shared" si="169"/>
        <v>0.22</v>
      </c>
      <c r="K1822" s="11">
        <v>2.2999999999999998</v>
      </c>
      <c r="L1822" s="10">
        <f t="shared" si="170"/>
        <v>7.1504964781250006E-3</v>
      </c>
      <c r="M1822">
        <f t="shared" si="171"/>
        <v>9</v>
      </c>
      <c r="N1822">
        <f t="shared" si="172"/>
        <v>0</v>
      </c>
      <c r="O1822">
        <f t="shared" si="173"/>
        <v>0</v>
      </c>
    </row>
    <row r="1823" spans="1:15">
      <c r="A1823" s="10" t="s">
        <v>68</v>
      </c>
      <c r="B1823" s="10">
        <v>4110</v>
      </c>
      <c r="C1823" s="60">
        <v>7.7218999999999994E-5</v>
      </c>
      <c r="D1823" s="11">
        <v>0.309</v>
      </c>
      <c r="E1823" s="11">
        <v>48.29</v>
      </c>
      <c r="F1823" s="11">
        <v>0.7</v>
      </c>
      <c r="G1823" s="11">
        <v>0.09</v>
      </c>
      <c r="H1823" s="10">
        <v>1</v>
      </c>
      <c r="I1823" s="11">
        <f t="shared" si="168"/>
        <v>0.7</v>
      </c>
      <c r="J1823" s="11">
        <f t="shared" si="169"/>
        <v>0.09</v>
      </c>
      <c r="K1823" s="11">
        <v>0</v>
      </c>
      <c r="L1823" s="10">
        <f t="shared" si="170"/>
        <v>9.601931688249998E-5</v>
      </c>
      <c r="M1823">
        <f t="shared" si="171"/>
        <v>0</v>
      </c>
      <c r="N1823">
        <f t="shared" si="172"/>
        <v>0</v>
      </c>
      <c r="O1823">
        <f t="shared" si="173"/>
        <v>0</v>
      </c>
    </row>
    <row r="1824" spans="1:15">
      <c r="A1824" s="10" t="s">
        <v>68</v>
      </c>
      <c r="B1824" s="10">
        <v>4110</v>
      </c>
      <c r="C1824" s="60">
        <v>0.307864358</v>
      </c>
      <c r="D1824" s="11">
        <v>0.41299999999999998</v>
      </c>
      <c r="E1824" s="11">
        <v>48.29</v>
      </c>
      <c r="F1824" s="11">
        <v>0.7</v>
      </c>
      <c r="G1824" s="11">
        <v>0.09</v>
      </c>
      <c r="H1824" s="10">
        <v>1</v>
      </c>
      <c r="I1824" s="11">
        <f t="shared" si="168"/>
        <v>0.7</v>
      </c>
      <c r="J1824" s="11">
        <f t="shared" si="169"/>
        <v>0.09</v>
      </c>
      <c r="K1824" s="11">
        <v>164.2</v>
      </c>
      <c r="L1824" s="10">
        <f t="shared" si="170"/>
        <v>0.51166466226247154</v>
      </c>
      <c r="M1824">
        <f t="shared" si="171"/>
        <v>631</v>
      </c>
      <c r="N1824">
        <f t="shared" si="172"/>
        <v>1</v>
      </c>
      <c r="O1824">
        <f t="shared" si="173"/>
        <v>0.1</v>
      </c>
    </row>
    <row r="1825" spans="1:15">
      <c r="A1825" s="10" t="s">
        <v>68</v>
      </c>
      <c r="B1825" s="10">
        <v>4110</v>
      </c>
      <c r="C1825" s="60">
        <v>0.57592331600000002</v>
      </c>
      <c r="D1825" s="11">
        <v>0.41299999999999998</v>
      </c>
      <c r="E1825" s="11">
        <v>48.29</v>
      </c>
      <c r="F1825" s="11">
        <v>0.7</v>
      </c>
      <c r="G1825" s="11">
        <v>0.09</v>
      </c>
      <c r="H1825" s="10">
        <v>1</v>
      </c>
      <c r="I1825" s="11">
        <f t="shared" si="168"/>
        <v>0.7</v>
      </c>
      <c r="J1825" s="11">
        <f t="shared" si="169"/>
        <v>0.09</v>
      </c>
      <c r="K1825" s="11">
        <v>307.10000000000002</v>
      </c>
      <c r="L1825" s="10">
        <f t="shared" si="170"/>
        <v>0.95717351266177653</v>
      </c>
      <c r="M1825">
        <f t="shared" si="171"/>
        <v>1181</v>
      </c>
      <c r="N1825">
        <f t="shared" si="172"/>
        <v>2</v>
      </c>
      <c r="O1825">
        <f t="shared" si="173"/>
        <v>0.2</v>
      </c>
    </row>
    <row r="1826" spans="1:15">
      <c r="A1826" s="10" t="s">
        <v>68</v>
      </c>
      <c r="B1826" s="10">
        <v>6460</v>
      </c>
      <c r="C1826" s="60">
        <v>0.579231202</v>
      </c>
      <c r="D1826" s="11">
        <v>0.30299999999999999</v>
      </c>
      <c r="E1826" s="11">
        <v>48.29</v>
      </c>
      <c r="F1826" s="11">
        <v>0</v>
      </c>
      <c r="G1826" s="11">
        <v>0</v>
      </c>
      <c r="H1826" s="10">
        <v>1</v>
      </c>
      <c r="I1826" s="11">
        <f t="shared" si="168"/>
        <v>0</v>
      </c>
      <c r="J1826" s="11">
        <f t="shared" si="169"/>
        <v>0</v>
      </c>
      <c r="K1826" s="11">
        <v>226.6</v>
      </c>
      <c r="L1826" s="10">
        <f t="shared" si="170"/>
        <v>0.70626963730064496</v>
      </c>
      <c r="M1826">
        <f t="shared" si="171"/>
        <v>871</v>
      </c>
      <c r="N1826">
        <f t="shared" si="172"/>
        <v>0</v>
      </c>
      <c r="O1826">
        <f t="shared" si="173"/>
        <v>0</v>
      </c>
    </row>
    <row r="1827" spans="1:15">
      <c r="A1827" s="10" t="s">
        <v>68</v>
      </c>
      <c r="B1827" s="10">
        <v>3200</v>
      </c>
      <c r="C1827" s="60">
        <v>0.46120351900000001</v>
      </c>
      <c r="D1827" s="11">
        <v>0.4</v>
      </c>
      <c r="E1827" s="11">
        <v>48.29</v>
      </c>
      <c r="F1827" s="11">
        <v>1.2</v>
      </c>
      <c r="G1827" s="11">
        <v>6.4000000000000001E-2</v>
      </c>
      <c r="H1827" s="10">
        <v>1</v>
      </c>
      <c r="I1827" s="11">
        <f t="shared" si="168"/>
        <v>1.2</v>
      </c>
      <c r="J1827" s="11">
        <f t="shared" si="169"/>
        <v>6.4000000000000001E-2</v>
      </c>
      <c r="K1827" s="11">
        <v>238.2</v>
      </c>
      <c r="L1827" s="10">
        <f t="shared" si="170"/>
        <v>0.74238393108366674</v>
      </c>
      <c r="M1827">
        <f t="shared" si="171"/>
        <v>916</v>
      </c>
      <c r="N1827">
        <f t="shared" si="172"/>
        <v>2</v>
      </c>
      <c r="O1827">
        <f t="shared" si="173"/>
        <v>0.1</v>
      </c>
    </row>
    <row r="1828" spans="1:15">
      <c r="A1828" s="10" t="s">
        <v>68</v>
      </c>
      <c r="B1828" s="10">
        <v>6460</v>
      </c>
      <c r="C1828" s="60">
        <v>7.7761628999999999E-2</v>
      </c>
      <c r="D1828" s="11">
        <v>0.30299999999999999</v>
      </c>
      <c r="E1828" s="11">
        <v>48.29</v>
      </c>
      <c r="F1828" s="11">
        <v>0</v>
      </c>
      <c r="G1828" s="11">
        <v>0</v>
      </c>
      <c r="H1828" s="10">
        <v>1</v>
      </c>
      <c r="I1828" s="11">
        <f t="shared" si="168"/>
        <v>0</v>
      </c>
      <c r="J1828" s="11">
        <f t="shared" si="169"/>
        <v>0</v>
      </c>
      <c r="K1828" s="11">
        <v>30.4</v>
      </c>
      <c r="L1828" s="10">
        <f t="shared" si="170"/>
        <v>9.4816503876352487E-2</v>
      </c>
      <c r="M1828">
        <f t="shared" si="171"/>
        <v>117</v>
      </c>
      <c r="N1828">
        <f t="shared" si="172"/>
        <v>0</v>
      </c>
      <c r="O1828">
        <f t="shared" si="173"/>
        <v>0</v>
      </c>
    </row>
    <row r="1829" spans="1:15">
      <c r="A1829" s="10" t="s">
        <v>68</v>
      </c>
      <c r="B1829" s="10">
        <v>1300</v>
      </c>
      <c r="C1829" s="60">
        <v>18.528929946000002</v>
      </c>
      <c r="D1829" s="11">
        <v>0.63100000000000001</v>
      </c>
      <c r="E1829" s="11">
        <v>48.29</v>
      </c>
      <c r="F1829" s="11">
        <v>2.1</v>
      </c>
      <c r="G1829" s="11">
        <v>0.51600000000000001</v>
      </c>
      <c r="H1829" s="10">
        <v>1</v>
      </c>
      <c r="I1829" s="11">
        <f t="shared" si="168"/>
        <v>2.1</v>
      </c>
      <c r="J1829" s="11">
        <f t="shared" si="169"/>
        <v>0.51600000000000001</v>
      </c>
      <c r="K1829" s="11">
        <v>15097.5</v>
      </c>
      <c r="L1829" s="10">
        <f t="shared" si="170"/>
        <v>47.049569924605549</v>
      </c>
      <c r="M1829">
        <f t="shared" si="171"/>
        <v>58035</v>
      </c>
      <c r="N1829">
        <f t="shared" si="172"/>
        <v>269</v>
      </c>
      <c r="O1829">
        <f t="shared" si="173"/>
        <v>66</v>
      </c>
    </row>
    <row r="1830" spans="1:15">
      <c r="A1830" s="10" t="s">
        <v>68</v>
      </c>
      <c r="B1830" s="10">
        <v>1180</v>
      </c>
      <c r="C1830" s="60">
        <v>5.5761125000000002E-2</v>
      </c>
      <c r="D1830" s="11">
        <v>0.39</v>
      </c>
      <c r="E1830" s="11">
        <v>48.29</v>
      </c>
      <c r="F1830" s="11">
        <v>1.05</v>
      </c>
      <c r="G1830" s="11">
        <v>0.22</v>
      </c>
      <c r="H1830" s="10">
        <v>1</v>
      </c>
      <c r="I1830" s="11">
        <f t="shared" si="168"/>
        <v>1.05</v>
      </c>
      <c r="J1830" s="11">
        <f t="shared" si="169"/>
        <v>0.22</v>
      </c>
      <c r="K1830" s="11">
        <v>28.1</v>
      </c>
      <c r="L1830" s="10">
        <f t="shared" si="170"/>
        <v>8.7512903603125011E-2</v>
      </c>
      <c r="M1830">
        <f t="shared" si="171"/>
        <v>108</v>
      </c>
      <c r="N1830">
        <f t="shared" si="172"/>
        <v>0</v>
      </c>
      <c r="O1830">
        <f t="shared" si="173"/>
        <v>0.1</v>
      </c>
    </row>
    <row r="1831" spans="1:15">
      <c r="A1831" s="10" t="s">
        <v>68</v>
      </c>
      <c r="B1831" s="10">
        <v>2210</v>
      </c>
      <c r="C1831" s="60">
        <v>0.10328121799999999</v>
      </c>
      <c r="D1831" s="11">
        <v>0.26800000000000002</v>
      </c>
      <c r="E1831" s="11">
        <v>48.29</v>
      </c>
      <c r="F1831" s="11">
        <v>1.92</v>
      </c>
      <c r="G1831" s="11">
        <v>0.50600000000000001</v>
      </c>
      <c r="H1831" s="10">
        <v>1</v>
      </c>
      <c r="I1831" s="11">
        <f t="shared" si="168"/>
        <v>1.92</v>
      </c>
      <c r="J1831" s="11">
        <f t="shared" si="169"/>
        <v>0.50600000000000001</v>
      </c>
      <c r="K1831" s="11">
        <v>35.700000000000003</v>
      </c>
      <c r="L1831" s="10">
        <f t="shared" si="170"/>
        <v>0.11138638371791333</v>
      </c>
      <c r="M1831">
        <f t="shared" si="171"/>
        <v>137</v>
      </c>
      <c r="N1831">
        <f t="shared" si="172"/>
        <v>1</v>
      </c>
      <c r="O1831">
        <f t="shared" si="173"/>
        <v>0.2</v>
      </c>
    </row>
    <row r="1832" spans="1:15">
      <c r="A1832" s="10" t="s">
        <v>68</v>
      </c>
      <c r="B1832" s="10">
        <v>6460</v>
      </c>
      <c r="C1832" s="60">
        <v>0.57484117400000001</v>
      </c>
      <c r="D1832" s="11">
        <v>0.30299999999999999</v>
      </c>
      <c r="E1832" s="11">
        <v>48.29</v>
      </c>
      <c r="F1832" s="11">
        <v>0</v>
      </c>
      <c r="G1832" s="11">
        <v>0</v>
      </c>
      <c r="H1832" s="10">
        <v>1</v>
      </c>
      <c r="I1832" s="11">
        <f t="shared" si="168"/>
        <v>0</v>
      </c>
      <c r="J1832" s="11">
        <f t="shared" si="169"/>
        <v>0</v>
      </c>
      <c r="K1832" s="11">
        <v>224.9</v>
      </c>
      <c r="L1832" s="10">
        <f t="shared" si="170"/>
        <v>0.70091677738461489</v>
      </c>
      <c r="M1832">
        <f t="shared" si="171"/>
        <v>865</v>
      </c>
      <c r="N1832">
        <f t="shared" si="172"/>
        <v>0</v>
      </c>
      <c r="O1832">
        <f t="shared" si="173"/>
        <v>0</v>
      </c>
    </row>
    <row r="1833" spans="1:15">
      <c r="A1833" s="10" t="s">
        <v>68</v>
      </c>
      <c r="B1833" s="10">
        <v>6460</v>
      </c>
      <c r="C1833" s="60">
        <v>1.221049515</v>
      </c>
      <c r="D1833" s="11">
        <v>0.30299999999999999</v>
      </c>
      <c r="E1833" s="11">
        <v>48.29</v>
      </c>
      <c r="F1833" s="11">
        <v>0</v>
      </c>
      <c r="G1833" s="11">
        <v>0</v>
      </c>
      <c r="H1833" s="10">
        <v>1</v>
      </c>
      <c r="I1833" s="11">
        <f t="shared" si="168"/>
        <v>0</v>
      </c>
      <c r="J1833" s="11">
        <f t="shared" si="169"/>
        <v>0</v>
      </c>
      <c r="K1833" s="11">
        <v>477.8</v>
      </c>
      <c r="L1833" s="10">
        <f t="shared" si="170"/>
        <v>1.4888531472535875</v>
      </c>
      <c r="M1833">
        <f t="shared" si="171"/>
        <v>1836</v>
      </c>
      <c r="N1833">
        <f t="shared" si="172"/>
        <v>0</v>
      </c>
      <c r="O1833">
        <f t="shared" si="173"/>
        <v>0</v>
      </c>
    </row>
    <row r="1834" spans="1:15">
      <c r="A1834" s="10" t="s">
        <v>68</v>
      </c>
      <c r="B1834" s="10">
        <v>6460</v>
      </c>
      <c r="C1834" s="60">
        <v>5.169051E-3</v>
      </c>
      <c r="D1834" s="11">
        <v>0.30299999999999999</v>
      </c>
      <c r="E1834" s="11">
        <v>48.29</v>
      </c>
      <c r="F1834" s="11">
        <v>0</v>
      </c>
      <c r="G1834" s="11">
        <v>0</v>
      </c>
      <c r="H1834" s="10">
        <v>1</v>
      </c>
      <c r="I1834" s="11">
        <f t="shared" si="168"/>
        <v>0</v>
      </c>
      <c r="J1834" s="11">
        <f t="shared" si="169"/>
        <v>0</v>
      </c>
      <c r="K1834" s="11">
        <v>2</v>
      </c>
      <c r="L1834" s="10">
        <f t="shared" si="170"/>
        <v>6.3027401879474998E-3</v>
      </c>
      <c r="M1834">
        <f t="shared" si="171"/>
        <v>8</v>
      </c>
      <c r="N1834">
        <f t="shared" si="172"/>
        <v>0</v>
      </c>
      <c r="O1834">
        <f t="shared" si="173"/>
        <v>0</v>
      </c>
    </row>
    <row r="1835" spans="1:15">
      <c r="A1835" s="10" t="s">
        <v>68</v>
      </c>
      <c r="B1835" s="10">
        <v>3200</v>
      </c>
      <c r="C1835" s="60">
        <v>0.28916799300000001</v>
      </c>
      <c r="D1835" s="11">
        <v>0.4</v>
      </c>
      <c r="E1835" s="11">
        <v>48.29</v>
      </c>
      <c r="F1835" s="11">
        <v>1.2</v>
      </c>
      <c r="G1835" s="11">
        <v>6.4000000000000001E-2</v>
      </c>
      <c r="H1835" s="10">
        <v>1</v>
      </c>
      <c r="I1835" s="11">
        <f t="shared" si="168"/>
        <v>1.2</v>
      </c>
      <c r="J1835" s="11">
        <f t="shared" si="169"/>
        <v>6.4000000000000001E-2</v>
      </c>
      <c r="K1835" s="11">
        <v>149.4</v>
      </c>
      <c r="L1835" s="10">
        <f t="shared" si="170"/>
        <v>0.46546407939900009</v>
      </c>
      <c r="M1835">
        <f t="shared" si="171"/>
        <v>574</v>
      </c>
      <c r="N1835">
        <f t="shared" si="172"/>
        <v>2</v>
      </c>
      <c r="O1835">
        <f t="shared" si="173"/>
        <v>0.1</v>
      </c>
    </row>
    <row r="1836" spans="1:15">
      <c r="A1836" s="10" t="s">
        <v>68</v>
      </c>
      <c r="B1836" s="10">
        <v>3200</v>
      </c>
      <c r="C1836" s="60">
        <v>2.902528046</v>
      </c>
      <c r="D1836" s="11">
        <v>0.4</v>
      </c>
      <c r="E1836" s="11">
        <v>48.29</v>
      </c>
      <c r="F1836" s="11">
        <v>1.2</v>
      </c>
      <c r="G1836" s="11">
        <v>6.4000000000000001E-2</v>
      </c>
      <c r="H1836" s="10">
        <v>1</v>
      </c>
      <c r="I1836" s="11">
        <f t="shared" si="168"/>
        <v>1.2</v>
      </c>
      <c r="J1836" s="11">
        <f t="shared" si="169"/>
        <v>6.4000000000000001E-2</v>
      </c>
      <c r="K1836" s="11">
        <v>1499.2</v>
      </c>
      <c r="L1836" s="10">
        <f t="shared" si="170"/>
        <v>4.6721026447113339</v>
      </c>
      <c r="M1836">
        <f t="shared" si="171"/>
        <v>5763</v>
      </c>
      <c r="N1836">
        <f t="shared" si="172"/>
        <v>15</v>
      </c>
      <c r="O1836">
        <f t="shared" si="173"/>
        <v>0.8</v>
      </c>
    </row>
    <row r="1837" spans="1:15">
      <c r="A1837" s="10" t="s">
        <v>68</v>
      </c>
      <c r="B1837" s="10">
        <v>3100</v>
      </c>
      <c r="C1837" s="60">
        <v>7.5649243000000005E-2</v>
      </c>
      <c r="D1837" s="11">
        <v>0.41099999999999998</v>
      </c>
      <c r="E1837" s="11">
        <v>48.29</v>
      </c>
      <c r="F1837" s="11">
        <v>1.2</v>
      </c>
      <c r="G1837" s="11">
        <v>6.4000000000000001E-2</v>
      </c>
      <c r="H1837" s="10">
        <v>1</v>
      </c>
      <c r="I1837" s="11">
        <f t="shared" si="168"/>
        <v>1.2</v>
      </c>
      <c r="J1837" s="11">
        <f t="shared" si="169"/>
        <v>6.4000000000000001E-2</v>
      </c>
      <c r="K1837" s="11">
        <v>122.8</v>
      </c>
      <c r="L1837" s="10">
        <f t="shared" si="170"/>
        <v>0.12511874159809749</v>
      </c>
      <c r="M1837">
        <f t="shared" si="171"/>
        <v>154</v>
      </c>
      <c r="N1837">
        <f t="shared" si="172"/>
        <v>0</v>
      </c>
      <c r="O1837">
        <f t="shared" si="173"/>
        <v>0</v>
      </c>
    </row>
    <row r="1838" spans="1:15">
      <c r="A1838" s="10" t="s">
        <v>68</v>
      </c>
      <c r="B1838" s="10">
        <v>3200</v>
      </c>
      <c r="C1838" s="60">
        <v>6.3861565889999996</v>
      </c>
      <c r="D1838" s="11">
        <v>0.4</v>
      </c>
      <c r="E1838" s="11">
        <v>48.29</v>
      </c>
      <c r="F1838" s="11">
        <v>1.2</v>
      </c>
      <c r="G1838" s="11">
        <v>6.4000000000000001E-2</v>
      </c>
      <c r="H1838" s="10">
        <v>1</v>
      </c>
      <c r="I1838" s="11">
        <f t="shared" si="168"/>
        <v>1.2</v>
      </c>
      <c r="J1838" s="11">
        <f t="shared" si="169"/>
        <v>6.4000000000000001E-2</v>
      </c>
      <c r="K1838" s="11">
        <v>3298.5</v>
      </c>
      <c r="L1838" s="10">
        <f t="shared" si="170"/>
        <v>10.279583389427001</v>
      </c>
      <c r="M1838">
        <f t="shared" si="171"/>
        <v>12680</v>
      </c>
      <c r="N1838">
        <f t="shared" si="172"/>
        <v>34</v>
      </c>
      <c r="O1838">
        <f t="shared" si="173"/>
        <v>1.8</v>
      </c>
    </row>
    <row r="1839" spans="1:15">
      <c r="A1839" s="10" t="s">
        <v>68</v>
      </c>
      <c r="B1839" s="10">
        <v>6170</v>
      </c>
      <c r="C1839" s="60">
        <v>0.774826719</v>
      </c>
      <c r="D1839" s="11">
        <v>0.30299999999999999</v>
      </c>
      <c r="E1839" s="11">
        <v>48.29</v>
      </c>
      <c r="F1839" s="11">
        <v>0</v>
      </c>
      <c r="G1839" s="11">
        <v>0</v>
      </c>
      <c r="H1839" s="10">
        <v>1</v>
      </c>
      <c r="I1839" s="11">
        <f t="shared" si="168"/>
        <v>0</v>
      </c>
      <c r="J1839" s="11">
        <f t="shared" si="169"/>
        <v>0</v>
      </c>
      <c r="K1839" s="11">
        <v>303.2</v>
      </c>
      <c r="L1839" s="10">
        <f t="shared" si="170"/>
        <v>0.94476365207787749</v>
      </c>
      <c r="M1839">
        <f t="shared" si="171"/>
        <v>1165</v>
      </c>
      <c r="N1839">
        <f t="shared" si="172"/>
        <v>0</v>
      </c>
      <c r="O1839">
        <f t="shared" si="173"/>
        <v>0</v>
      </c>
    </row>
    <row r="1840" spans="1:15">
      <c r="A1840" s="10" t="s">
        <v>68</v>
      </c>
      <c r="B1840" s="10">
        <v>6170</v>
      </c>
      <c r="C1840" s="60">
        <v>0.82378742299999996</v>
      </c>
      <c r="D1840" s="11">
        <v>0.30299999999999999</v>
      </c>
      <c r="E1840" s="11">
        <v>48.29</v>
      </c>
      <c r="F1840" s="11">
        <v>0</v>
      </c>
      <c r="G1840" s="11">
        <v>0</v>
      </c>
      <c r="H1840" s="10">
        <v>1</v>
      </c>
      <c r="I1840" s="11">
        <f t="shared" si="168"/>
        <v>0</v>
      </c>
      <c r="J1840" s="11">
        <f t="shared" si="169"/>
        <v>0</v>
      </c>
      <c r="K1840" s="11">
        <v>322.3</v>
      </c>
      <c r="L1840" s="10">
        <f t="shared" si="170"/>
        <v>1.0044625400809173</v>
      </c>
      <c r="M1840">
        <f t="shared" si="171"/>
        <v>1239</v>
      </c>
      <c r="N1840">
        <f t="shared" si="172"/>
        <v>0</v>
      </c>
      <c r="O1840">
        <f t="shared" si="173"/>
        <v>0</v>
      </c>
    </row>
    <row r="1841" spans="1:15">
      <c r="A1841" s="10" t="s">
        <v>68</v>
      </c>
      <c r="B1841" s="10">
        <v>3300</v>
      </c>
      <c r="C1841" s="60">
        <v>157.62715503000001</v>
      </c>
      <c r="D1841" s="11">
        <v>0.4</v>
      </c>
      <c r="E1841" s="11">
        <v>48.29</v>
      </c>
      <c r="F1841" s="11">
        <v>1.2</v>
      </c>
      <c r="G1841" s="11">
        <v>6.4000000000000001E-2</v>
      </c>
      <c r="H1841" s="10">
        <v>1</v>
      </c>
      <c r="I1841" s="11">
        <f t="shared" si="168"/>
        <v>1.2</v>
      </c>
      <c r="J1841" s="11">
        <f t="shared" si="169"/>
        <v>6.4000000000000001E-2</v>
      </c>
      <c r="K1841" s="11">
        <v>248964.7</v>
      </c>
      <c r="L1841" s="10">
        <f t="shared" si="170"/>
        <v>253.72717721329005</v>
      </c>
      <c r="M1841">
        <f t="shared" si="171"/>
        <v>312967</v>
      </c>
      <c r="N1841">
        <f t="shared" si="172"/>
        <v>828</v>
      </c>
      <c r="O1841">
        <f t="shared" si="173"/>
        <v>44.2</v>
      </c>
    </row>
    <row r="1842" spans="1:15">
      <c r="A1842" s="10" t="s">
        <v>68</v>
      </c>
      <c r="B1842" s="10">
        <v>4200</v>
      </c>
      <c r="C1842" s="60">
        <v>9.4974672999999996E-2</v>
      </c>
      <c r="D1842" s="11">
        <v>0.41299999999999998</v>
      </c>
      <c r="E1842" s="11">
        <v>48.29</v>
      </c>
      <c r="F1842" s="11">
        <v>0.7</v>
      </c>
      <c r="G1842" s="11">
        <v>0.09</v>
      </c>
      <c r="H1842" s="10">
        <v>1</v>
      </c>
      <c r="I1842" s="11">
        <f t="shared" si="168"/>
        <v>0.7</v>
      </c>
      <c r="J1842" s="11">
        <f t="shared" si="169"/>
        <v>0.09</v>
      </c>
      <c r="K1842" s="11">
        <v>50.6</v>
      </c>
      <c r="L1842" s="10">
        <f t="shared" si="170"/>
        <v>0.15784608617810081</v>
      </c>
      <c r="M1842">
        <f t="shared" si="171"/>
        <v>195</v>
      </c>
      <c r="N1842">
        <f t="shared" si="172"/>
        <v>0</v>
      </c>
      <c r="O1842">
        <f t="shared" si="173"/>
        <v>0</v>
      </c>
    </row>
    <row r="1843" spans="1:15">
      <c r="A1843" s="10" t="s">
        <v>68</v>
      </c>
      <c r="B1843" s="10">
        <v>5300</v>
      </c>
      <c r="C1843" s="60">
        <v>2.8176010000000001E-2</v>
      </c>
      <c r="D1843" s="11">
        <v>0.5</v>
      </c>
      <c r="E1843" s="11">
        <v>48.29</v>
      </c>
      <c r="F1843" s="11">
        <v>0.6</v>
      </c>
      <c r="G1843" s="11">
        <v>0.13500000000000001</v>
      </c>
      <c r="H1843" s="10">
        <v>1</v>
      </c>
      <c r="I1843" s="11">
        <f t="shared" si="168"/>
        <v>0.6</v>
      </c>
      <c r="J1843" s="11">
        <f t="shared" si="169"/>
        <v>0.13500000000000001</v>
      </c>
      <c r="K1843" s="11">
        <v>18.2</v>
      </c>
      <c r="L1843" s="10">
        <f t="shared" si="170"/>
        <v>5.6692480120833333E-2</v>
      </c>
      <c r="M1843">
        <f t="shared" si="171"/>
        <v>70</v>
      </c>
      <c r="N1843">
        <f t="shared" si="172"/>
        <v>0</v>
      </c>
      <c r="O1843">
        <f t="shared" si="173"/>
        <v>0</v>
      </c>
    </row>
    <row r="1844" spans="1:15">
      <c r="A1844" s="10" t="s">
        <v>68</v>
      </c>
      <c r="B1844" s="10">
        <v>3200</v>
      </c>
      <c r="C1844" s="60">
        <v>0.32983551700000002</v>
      </c>
      <c r="D1844" s="11">
        <v>0.4</v>
      </c>
      <c r="E1844" s="11">
        <v>48.29</v>
      </c>
      <c r="F1844" s="11">
        <v>1.2</v>
      </c>
      <c r="G1844" s="11">
        <v>6.4000000000000001E-2</v>
      </c>
      <c r="H1844" s="10">
        <v>1</v>
      </c>
      <c r="I1844" s="11">
        <f t="shared" si="168"/>
        <v>1.2</v>
      </c>
      <c r="J1844" s="11">
        <f t="shared" si="169"/>
        <v>6.4000000000000001E-2</v>
      </c>
      <c r="K1844" s="11">
        <v>170.4</v>
      </c>
      <c r="L1844" s="10">
        <f t="shared" si="170"/>
        <v>0.53092523719766682</v>
      </c>
      <c r="M1844">
        <f t="shared" si="171"/>
        <v>655</v>
      </c>
      <c r="N1844">
        <f t="shared" si="172"/>
        <v>2</v>
      </c>
      <c r="O1844">
        <f t="shared" si="173"/>
        <v>0.1</v>
      </c>
    </row>
    <row r="1845" spans="1:15">
      <c r="A1845" s="10" t="s">
        <v>68</v>
      </c>
      <c r="B1845" s="10">
        <v>6430</v>
      </c>
      <c r="C1845" s="60">
        <v>0.39921516800000001</v>
      </c>
      <c r="D1845" s="11">
        <v>0.30299999999999999</v>
      </c>
      <c r="E1845" s="11">
        <v>48.29</v>
      </c>
      <c r="F1845" s="11">
        <v>0</v>
      </c>
      <c r="G1845" s="11">
        <v>0</v>
      </c>
      <c r="H1845" s="10">
        <v>1</v>
      </c>
      <c r="I1845" s="11">
        <f t="shared" si="168"/>
        <v>0</v>
      </c>
      <c r="J1845" s="11">
        <f t="shared" si="169"/>
        <v>0</v>
      </c>
      <c r="K1845" s="11">
        <v>156.19999999999999</v>
      </c>
      <c r="L1845" s="10">
        <f t="shared" si="170"/>
        <v>0.48677203668368002</v>
      </c>
      <c r="M1845">
        <f t="shared" si="171"/>
        <v>600</v>
      </c>
      <c r="N1845">
        <f t="shared" si="172"/>
        <v>0</v>
      </c>
      <c r="O1845">
        <f t="shared" si="173"/>
        <v>0</v>
      </c>
    </row>
    <row r="1846" spans="1:15">
      <c r="A1846" s="10" t="s">
        <v>68</v>
      </c>
      <c r="B1846" s="10">
        <v>6170</v>
      </c>
      <c r="C1846" s="60">
        <v>3.4808754030000002</v>
      </c>
      <c r="D1846" s="11">
        <v>0.30299999999999999</v>
      </c>
      <c r="E1846" s="11">
        <v>48.29</v>
      </c>
      <c r="F1846" s="11">
        <v>0</v>
      </c>
      <c r="G1846" s="11">
        <v>0</v>
      </c>
      <c r="H1846" s="10">
        <v>1</v>
      </c>
      <c r="I1846" s="11">
        <f t="shared" si="168"/>
        <v>0</v>
      </c>
      <c r="J1846" s="11">
        <f t="shared" si="169"/>
        <v>0</v>
      </c>
      <c r="K1846" s="11">
        <v>1361.9</v>
      </c>
      <c r="L1846" s="10">
        <f t="shared" si="170"/>
        <v>4.2443096985744679</v>
      </c>
      <c r="M1846">
        <f t="shared" si="171"/>
        <v>5235</v>
      </c>
      <c r="N1846">
        <f t="shared" si="172"/>
        <v>0</v>
      </c>
      <c r="O1846">
        <f t="shared" si="173"/>
        <v>0</v>
      </c>
    </row>
    <row r="1847" spans="1:15">
      <c r="A1847" s="10" t="s">
        <v>68</v>
      </c>
      <c r="B1847" s="10">
        <v>3200</v>
      </c>
      <c r="C1847" s="60">
        <v>0.80129209599999995</v>
      </c>
      <c r="D1847" s="11">
        <v>0.4</v>
      </c>
      <c r="E1847" s="11">
        <v>48.29</v>
      </c>
      <c r="F1847" s="11">
        <v>1.2</v>
      </c>
      <c r="G1847" s="11">
        <v>6.4000000000000001E-2</v>
      </c>
      <c r="H1847" s="10">
        <v>1</v>
      </c>
      <c r="I1847" s="11">
        <f t="shared" si="168"/>
        <v>1.2</v>
      </c>
      <c r="J1847" s="11">
        <f t="shared" si="169"/>
        <v>6.4000000000000001E-2</v>
      </c>
      <c r="K1847" s="11">
        <v>1265.5999999999999</v>
      </c>
      <c r="L1847" s="10">
        <f t="shared" si="170"/>
        <v>1.2898131771946668</v>
      </c>
      <c r="M1847">
        <f t="shared" si="171"/>
        <v>1591</v>
      </c>
      <c r="N1847">
        <f t="shared" si="172"/>
        <v>4</v>
      </c>
      <c r="O1847">
        <f t="shared" si="173"/>
        <v>0.2</v>
      </c>
    </row>
    <row r="1848" spans="1:15">
      <c r="A1848" s="10" t="s">
        <v>68</v>
      </c>
      <c r="B1848" s="10">
        <v>1180</v>
      </c>
      <c r="C1848" s="60">
        <v>2.7319399999999999E-4</v>
      </c>
      <c r="D1848" s="11">
        <v>0.39</v>
      </c>
      <c r="E1848" s="11">
        <v>48.29</v>
      </c>
      <c r="F1848" s="11">
        <v>1.05</v>
      </c>
      <c r="G1848" s="11">
        <v>0.22</v>
      </c>
      <c r="H1848" s="10">
        <v>1</v>
      </c>
      <c r="I1848" s="11">
        <f t="shared" si="168"/>
        <v>1.05</v>
      </c>
      <c r="J1848" s="11">
        <f t="shared" si="169"/>
        <v>0.22</v>
      </c>
      <c r="K1848" s="11">
        <v>0.1</v>
      </c>
      <c r="L1848" s="10">
        <f t="shared" si="170"/>
        <v>4.2875749344999998E-4</v>
      </c>
      <c r="M1848">
        <f t="shared" si="171"/>
        <v>1</v>
      </c>
      <c r="N1848">
        <f t="shared" si="172"/>
        <v>0</v>
      </c>
      <c r="O1848">
        <f t="shared" si="173"/>
        <v>0</v>
      </c>
    </row>
    <row r="1849" spans="1:15">
      <c r="A1849" s="10" t="s">
        <v>68</v>
      </c>
      <c r="B1849" s="10">
        <v>5300</v>
      </c>
      <c r="C1849" s="60">
        <v>0.64823582099999999</v>
      </c>
      <c r="D1849" s="11">
        <v>0.5</v>
      </c>
      <c r="E1849" s="11">
        <v>48.29</v>
      </c>
      <c r="F1849" s="11">
        <v>0.6</v>
      </c>
      <c r="G1849" s="11">
        <v>0.13500000000000001</v>
      </c>
      <c r="H1849" s="10">
        <v>1</v>
      </c>
      <c r="I1849" s="11">
        <f t="shared" si="168"/>
        <v>0.6</v>
      </c>
      <c r="J1849" s="11">
        <f t="shared" si="169"/>
        <v>0.13500000000000001</v>
      </c>
      <c r="K1849" s="11">
        <v>418.5</v>
      </c>
      <c r="L1849" s="10">
        <f t="shared" si="170"/>
        <v>1.3043044915037501</v>
      </c>
      <c r="M1849">
        <f t="shared" si="171"/>
        <v>1609</v>
      </c>
      <c r="N1849">
        <f t="shared" si="172"/>
        <v>2</v>
      </c>
      <c r="O1849">
        <f t="shared" si="173"/>
        <v>0.5</v>
      </c>
    </row>
    <row r="1850" spans="1:15">
      <c r="A1850" s="10" t="s">
        <v>68</v>
      </c>
      <c r="B1850" s="10">
        <v>2210</v>
      </c>
      <c r="C1850" s="60">
        <v>9.9899716999999999E-2</v>
      </c>
      <c r="D1850" s="11">
        <v>0.26800000000000002</v>
      </c>
      <c r="E1850" s="11">
        <v>48.29</v>
      </c>
      <c r="F1850" s="11">
        <v>1.92</v>
      </c>
      <c r="G1850" s="11">
        <v>0.50600000000000001</v>
      </c>
      <c r="H1850" s="10">
        <v>1</v>
      </c>
      <c r="I1850" s="11">
        <f t="shared" si="168"/>
        <v>1.92</v>
      </c>
      <c r="J1850" s="11">
        <f t="shared" si="169"/>
        <v>0.50600000000000001</v>
      </c>
      <c r="K1850" s="11">
        <v>34.6</v>
      </c>
      <c r="L1850" s="10">
        <f t="shared" si="170"/>
        <v>0.10773951379110334</v>
      </c>
      <c r="M1850">
        <f t="shared" si="171"/>
        <v>133</v>
      </c>
      <c r="N1850">
        <f t="shared" si="172"/>
        <v>1</v>
      </c>
      <c r="O1850">
        <f t="shared" si="173"/>
        <v>0.1</v>
      </c>
    </row>
    <row r="1851" spans="1:15">
      <c r="A1851" s="10" t="s">
        <v>68</v>
      </c>
      <c r="B1851" s="10">
        <v>3300</v>
      </c>
      <c r="C1851" s="60">
        <v>5.5233474659999997</v>
      </c>
      <c r="D1851" s="11">
        <v>0.4</v>
      </c>
      <c r="E1851" s="11">
        <v>48.29</v>
      </c>
      <c r="F1851" s="11">
        <v>1.2</v>
      </c>
      <c r="G1851" s="11">
        <v>6.4000000000000001E-2</v>
      </c>
      <c r="H1851" s="10">
        <v>1</v>
      </c>
      <c r="I1851" s="11">
        <f t="shared" si="168"/>
        <v>1.2</v>
      </c>
      <c r="J1851" s="11">
        <f t="shared" si="169"/>
        <v>6.4000000000000001E-2</v>
      </c>
      <c r="K1851" s="11">
        <v>8723.7999999999993</v>
      </c>
      <c r="L1851" s="10">
        <f t="shared" si="170"/>
        <v>8.8907483044380005</v>
      </c>
      <c r="M1851">
        <f t="shared" si="171"/>
        <v>10967</v>
      </c>
      <c r="N1851">
        <f t="shared" si="172"/>
        <v>29</v>
      </c>
      <c r="O1851">
        <f t="shared" si="173"/>
        <v>1.5</v>
      </c>
    </row>
    <row r="1852" spans="1:15">
      <c r="A1852" s="10" t="s">
        <v>68</v>
      </c>
      <c r="B1852" s="10">
        <v>4200</v>
      </c>
      <c r="C1852" s="60">
        <v>3.3142256429999999</v>
      </c>
      <c r="D1852" s="11">
        <v>0.41299999999999998</v>
      </c>
      <c r="E1852" s="11">
        <v>48.29</v>
      </c>
      <c r="F1852" s="11">
        <v>0.7</v>
      </c>
      <c r="G1852" s="11">
        <v>0.09</v>
      </c>
      <c r="H1852" s="10">
        <v>1</v>
      </c>
      <c r="I1852" s="11">
        <f t="shared" si="168"/>
        <v>0.7</v>
      </c>
      <c r="J1852" s="11">
        <f t="shared" si="169"/>
        <v>0.09</v>
      </c>
      <c r="K1852" s="11">
        <v>1767.5</v>
      </c>
      <c r="L1852" s="10">
        <f t="shared" si="170"/>
        <v>5.5081794960078412</v>
      </c>
      <c r="M1852">
        <f t="shared" si="171"/>
        <v>6794</v>
      </c>
      <c r="N1852">
        <f t="shared" si="172"/>
        <v>10</v>
      </c>
      <c r="O1852">
        <f t="shared" si="173"/>
        <v>1.3</v>
      </c>
    </row>
    <row r="1853" spans="1:15">
      <c r="A1853" s="10" t="s">
        <v>68</v>
      </c>
      <c r="B1853" s="10">
        <v>6460</v>
      </c>
      <c r="C1853" s="60">
        <v>0.75364458700000003</v>
      </c>
      <c r="D1853" s="11">
        <v>0.30299999999999999</v>
      </c>
      <c r="E1853" s="11">
        <v>48.29</v>
      </c>
      <c r="F1853" s="11">
        <v>0</v>
      </c>
      <c r="G1853" s="11">
        <v>0</v>
      </c>
      <c r="H1853" s="10">
        <v>1</v>
      </c>
      <c r="I1853" s="11">
        <f t="shared" si="168"/>
        <v>0</v>
      </c>
      <c r="J1853" s="11">
        <f t="shared" si="169"/>
        <v>0</v>
      </c>
      <c r="K1853" s="11">
        <v>294.89999999999998</v>
      </c>
      <c r="L1853" s="10">
        <f t="shared" si="170"/>
        <v>0.91893580193230751</v>
      </c>
      <c r="M1853">
        <f t="shared" si="171"/>
        <v>1133</v>
      </c>
      <c r="N1853">
        <f t="shared" si="172"/>
        <v>0</v>
      </c>
      <c r="O1853">
        <f t="shared" si="173"/>
        <v>0</v>
      </c>
    </row>
    <row r="1854" spans="1:15">
      <c r="A1854" s="10" t="s">
        <v>68</v>
      </c>
      <c r="B1854" s="10">
        <v>6170</v>
      </c>
      <c r="C1854" s="60">
        <v>5.8843920159999996</v>
      </c>
      <c r="D1854" s="11">
        <v>0.30299999999999999</v>
      </c>
      <c r="E1854" s="11">
        <v>48.29</v>
      </c>
      <c r="F1854" s="11">
        <v>0</v>
      </c>
      <c r="G1854" s="11">
        <v>0</v>
      </c>
      <c r="H1854" s="10">
        <v>1</v>
      </c>
      <c r="I1854" s="11">
        <f t="shared" si="168"/>
        <v>0</v>
      </c>
      <c r="J1854" s="11">
        <f t="shared" si="169"/>
        <v>0</v>
      </c>
      <c r="K1854" s="11">
        <v>2302.3000000000002</v>
      </c>
      <c r="L1854" s="10">
        <f t="shared" si="170"/>
        <v>7.1749715839291595</v>
      </c>
      <c r="M1854">
        <f t="shared" si="171"/>
        <v>8850</v>
      </c>
      <c r="N1854">
        <f t="shared" si="172"/>
        <v>0</v>
      </c>
      <c r="O1854">
        <f t="shared" si="173"/>
        <v>0</v>
      </c>
    </row>
    <row r="1855" spans="1:15">
      <c r="A1855" s="10" t="s">
        <v>68</v>
      </c>
      <c r="B1855" s="10">
        <v>3100</v>
      </c>
      <c r="C1855" s="60">
        <v>5.6759516000000003E-2</v>
      </c>
      <c r="D1855" s="11">
        <v>0.41099999999999998</v>
      </c>
      <c r="E1855" s="11">
        <v>48.29</v>
      </c>
      <c r="F1855" s="11">
        <v>1.2</v>
      </c>
      <c r="G1855" s="11">
        <v>6.4000000000000001E-2</v>
      </c>
      <c r="H1855" s="10">
        <v>1</v>
      </c>
      <c r="I1855" s="11">
        <f t="shared" si="168"/>
        <v>1.2</v>
      </c>
      <c r="J1855" s="11">
        <f t="shared" si="169"/>
        <v>6.4000000000000001E-2</v>
      </c>
      <c r="K1855" s="11">
        <v>30.1</v>
      </c>
      <c r="L1855" s="10">
        <f t="shared" si="170"/>
        <v>9.3876408196669994E-2</v>
      </c>
      <c r="M1855">
        <f t="shared" si="171"/>
        <v>116</v>
      </c>
      <c r="N1855">
        <f t="shared" si="172"/>
        <v>0</v>
      </c>
      <c r="O1855">
        <f t="shared" si="173"/>
        <v>0</v>
      </c>
    </row>
    <row r="1856" spans="1:15">
      <c r="A1856" s="10" t="s">
        <v>68</v>
      </c>
      <c r="B1856" s="10">
        <v>6210</v>
      </c>
      <c r="C1856" s="60">
        <v>0.18907812099999999</v>
      </c>
      <c r="D1856" s="11">
        <v>0.30299999999999999</v>
      </c>
      <c r="E1856" s="11">
        <v>48.29</v>
      </c>
      <c r="F1856" s="11">
        <v>0</v>
      </c>
      <c r="G1856" s="11">
        <v>0</v>
      </c>
      <c r="H1856" s="10">
        <v>1</v>
      </c>
      <c r="I1856" s="11">
        <f t="shared" si="168"/>
        <v>0</v>
      </c>
      <c r="J1856" s="11">
        <f t="shared" si="169"/>
        <v>0</v>
      </c>
      <c r="K1856" s="11">
        <v>74</v>
      </c>
      <c r="L1856" s="10">
        <f t="shared" si="170"/>
        <v>0.23054720719302246</v>
      </c>
      <c r="M1856">
        <f t="shared" si="171"/>
        <v>284</v>
      </c>
      <c r="N1856">
        <f t="shared" si="172"/>
        <v>0</v>
      </c>
      <c r="O1856">
        <f t="shared" si="173"/>
        <v>0</v>
      </c>
    </row>
    <row r="1857" spans="1:15">
      <c r="A1857" s="10" t="s">
        <v>68</v>
      </c>
      <c r="B1857" s="10">
        <v>4110</v>
      </c>
      <c r="C1857" s="60">
        <v>6.5666630000000004E-2</v>
      </c>
      <c r="D1857" s="11">
        <v>0.309</v>
      </c>
      <c r="E1857" s="11">
        <v>48.29</v>
      </c>
      <c r="F1857" s="11">
        <v>0.7</v>
      </c>
      <c r="G1857" s="11">
        <v>0.09</v>
      </c>
      <c r="H1857" s="10">
        <v>1</v>
      </c>
      <c r="I1857" s="11">
        <f t="shared" si="168"/>
        <v>0.7</v>
      </c>
      <c r="J1857" s="11">
        <f t="shared" si="169"/>
        <v>0.09</v>
      </c>
      <c r="K1857" s="11">
        <v>69.400000000000006</v>
      </c>
      <c r="L1857" s="10">
        <f t="shared" si="170"/>
        <v>8.1654320239525E-2</v>
      </c>
      <c r="M1857">
        <f t="shared" si="171"/>
        <v>101</v>
      </c>
      <c r="N1857">
        <f t="shared" si="172"/>
        <v>0</v>
      </c>
      <c r="O1857">
        <f t="shared" si="173"/>
        <v>0</v>
      </c>
    </row>
    <row r="1858" spans="1:15">
      <c r="A1858" s="10" t="s">
        <v>68</v>
      </c>
      <c r="B1858" s="10">
        <v>6210</v>
      </c>
      <c r="C1858" s="60">
        <v>75.239951669000007</v>
      </c>
      <c r="D1858" s="11">
        <v>0.30299999999999999</v>
      </c>
      <c r="E1858" s="11">
        <v>48.29</v>
      </c>
      <c r="F1858" s="11">
        <v>0</v>
      </c>
      <c r="G1858" s="11">
        <v>0</v>
      </c>
      <c r="H1858" s="10">
        <v>1</v>
      </c>
      <c r="I1858" s="11">
        <f t="shared" si="168"/>
        <v>0</v>
      </c>
      <c r="J1858" s="11">
        <f t="shared" si="169"/>
        <v>0</v>
      </c>
      <c r="K1858" s="11">
        <v>29438.6</v>
      </c>
      <c r="L1858" s="10">
        <f t="shared" si="170"/>
        <v>91.741765968924256</v>
      </c>
      <c r="M1858">
        <f t="shared" si="171"/>
        <v>113162</v>
      </c>
      <c r="N1858">
        <f t="shared" si="172"/>
        <v>0</v>
      </c>
      <c r="O1858">
        <f t="shared" si="173"/>
        <v>0</v>
      </c>
    </row>
    <row r="1859" spans="1:15">
      <c r="A1859" s="10" t="s">
        <v>68</v>
      </c>
      <c r="B1859" s="10">
        <v>4110</v>
      </c>
      <c r="C1859" s="60">
        <v>5.176941E-3</v>
      </c>
      <c r="D1859" s="11">
        <v>0.41299999999999998</v>
      </c>
      <c r="E1859" s="11">
        <v>48.29</v>
      </c>
      <c r="F1859" s="11">
        <v>0.7</v>
      </c>
      <c r="G1859" s="11">
        <v>0.09</v>
      </c>
      <c r="H1859" s="10">
        <v>1</v>
      </c>
      <c r="I1859" s="11">
        <f t="shared" ref="I1859:I1922" si="174">F1859</f>
        <v>0.7</v>
      </c>
      <c r="J1859" s="11">
        <f t="shared" ref="J1859:J1922" si="175">G1859</f>
        <v>0.09</v>
      </c>
      <c r="K1859" s="11">
        <v>2.8</v>
      </c>
      <c r="L1859" s="10">
        <f t="shared" ref="L1859:L1922" si="176">E1859*D1859*C1859/12</f>
        <v>8.6039767172974985E-3</v>
      </c>
      <c r="M1859">
        <f t="shared" ref="M1859:M1922" si="177">ROUND(E1859*D1859*C1859*102.79,0)</f>
        <v>11</v>
      </c>
      <c r="N1859">
        <f t="shared" ref="N1859:N1922" si="178">ROUND(I1859*M1859*0.002205,0)</f>
        <v>0</v>
      </c>
      <c r="O1859">
        <f t="shared" ref="O1859:O1922" si="179">ROUND(J1859*M1859*0.002205,1)</f>
        <v>0</v>
      </c>
    </row>
    <row r="1860" spans="1:15">
      <c r="A1860" s="10" t="s">
        <v>68</v>
      </c>
      <c r="B1860" s="10">
        <v>2210</v>
      </c>
      <c r="C1860" s="60">
        <v>3.0105157949999999</v>
      </c>
      <c r="D1860" s="11">
        <v>0.28499999999999998</v>
      </c>
      <c r="E1860" s="11">
        <v>48.29</v>
      </c>
      <c r="F1860" s="11">
        <v>1.92</v>
      </c>
      <c r="G1860" s="11">
        <v>0.50600000000000001</v>
      </c>
      <c r="H1860" s="10">
        <v>1</v>
      </c>
      <c r="I1860" s="11">
        <f t="shared" si="174"/>
        <v>1.92</v>
      </c>
      <c r="J1860" s="11">
        <f t="shared" si="175"/>
        <v>0.50600000000000001</v>
      </c>
      <c r="K1860" s="11">
        <v>1107.9000000000001</v>
      </c>
      <c r="L1860" s="10">
        <f t="shared" si="176"/>
        <v>3.4527229338380621</v>
      </c>
      <c r="M1860">
        <f t="shared" si="177"/>
        <v>4259</v>
      </c>
      <c r="N1860">
        <f t="shared" si="178"/>
        <v>18</v>
      </c>
      <c r="O1860">
        <f t="shared" si="179"/>
        <v>4.8</v>
      </c>
    </row>
    <row r="1861" spans="1:15">
      <c r="A1861" s="10" t="s">
        <v>68</v>
      </c>
      <c r="B1861" s="10">
        <v>3200</v>
      </c>
      <c r="C1861" s="60">
        <v>4.1862110000000001E-2</v>
      </c>
      <c r="D1861" s="11">
        <v>0.4</v>
      </c>
      <c r="E1861" s="11">
        <v>48.29</v>
      </c>
      <c r="F1861" s="11">
        <v>1.2</v>
      </c>
      <c r="G1861" s="11">
        <v>6.4000000000000001E-2</v>
      </c>
      <c r="H1861" s="10">
        <v>1</v>
      </c>
      <c r="I1861" s="11">
        <f t="shared" si="174"/>
        <v>1.2</v>
      </c>
      <c r="J1861" s="11">
        <f t="shared" si="175"/>
        <v>6.4000000000000001E-2</v>
      </c>
      <c r="K1861" s="11">
        <v>66.099999999999994</v>
      </c>
      <c r="L1861" s="10">
        <f t="shared" si="176"/>
        <v>6.7384043063333343E-2</v>
      </c>
      <c r="M1861">
        <f t="shared" si="177"/>
        <v>83</v>
      </c>
      <c r="N1861">
        <f t="shared" si="178"/>
        <v>0</v>
      </c>
      <c r="O1861">
        <f t="shared" si="179"/>
        <v>0</v>
      </c>
    </row>
    <row r="1862" spans="1:15">
      <c r="A1862" s="10" t="s">
        <v>68</v>
      </c>
      <c r="B1862" s="10">
        <v>2210</v>
      </c>
      <c r="C1862" s="60">
        <v>1.737752E-3</v>
      </c>
      <c r="D1862" s="11">
        <v>0.28499999999999998</v>
      </c>
      <c r="E1862" s="11">
        <v>48.29</v>
      </c>
      <c r="F1862" s="11">
        <v>1.92</v>
      </c>
      <c r="G1862" s="11">
        <v>0.50600000000000001</v>
      </c>
      <c r="H1862" s="10">
        <v>1</v>
      </c>
      <c r="I1862" s="11">
        <f t="shared" si="174"/>
        <v>1.92</v>
      </c>
      <c r="J1862" s="11">
        <f t="shared" si="175"/>
        <v>0.50600000000000001</v>
      </c>
      <c r="K1862" s="11">
        <v>0.6</v>
      </c>
      <c r="L1862" s="10">
        <f t="shared" si="176"/>
        <v>1.9930060468999998E-3</v>
      </c>
      <c r="M1862">
        <f t="shared" si="177"/>
        <v>2</v>
      </c>
      <c r="N1862">
        <f t="shared" si="178"/>
        <v>0</v>
      </c>
      <c r="O1862">
        <f t="shared" si="179"/>
        <v>0</v>
      </c>
    </row>
    <row r="1863" spans="1:15">
      <c r="A1863" s="10" t="s">
        <v>68</v>
      </c>
      <c r="B1863" s="10">
        <v>6430</v>
      </c>
      <c r="C1863" s="60">
        <v>0.91106076300000005</v>
      </c>
      <c r="D1863" s="11">
        <v>0.30299999999999999</v>
      </c>
      <c r="E1863" s="11">
        <v>48.29</v>
      </c>
      <c r="F1863" s="11">
        <v>0</v>
      </c>
      <c r="G1863" s="11">
        <v>0</v>
      </c>
      <c r="H1863" s="10">
        <v>1</v>
      </c>
      <c r="I1863" s="11">
        <f t="shared" si="174"/>
        <v>0</v>
      </c>
      <c r="J1863" s="11">
        <f t="shared" si="175"/>
        <v>0</v>
      </c>
      <c r="K1863" s="11">
        <v>1090</v>
      </c>
      <c r="L1863" s="10">
        <f t="shared" si="176"/>
        <v>1.1108768871930674</v>
      </c>
      <c r="M1863">
        <f t="shared" si="177"/>
        <v>1370</v>
      </c>
      <c r="N1863">
        <f t="shared" si="178"/>
        <v>0</v>
      </c>
      <c r="O1863">
        <f t="shared" si="179"/>
        <v>0</v>
      </c>
    </row>
    <row r="1864" spans="1:15">
      <c r="A1864" s="10" t="s">
        <v>68</v>
      </c>
      <c r="B1864" s="10">
        <v>6210</v>
      </c>
      <c r="C1864" s="60">
        <v>8.203409E-3</v>
      </c>
      <c r="D1864" s="11">
        <v>0.30299999999999999</v>
      </c>
      <c r="E1864" s="11">
        <v>48.29</v>
      </c>
      <c r="F1864" s="11">
        <v>0</v>
      </c>
      <c r="G1864" s="11">
        <v>0</v>
      </c>
      <c r="H1864" s="10">
        <v>1</v>
      </c>
      <c r="I1864" s="11">
        <f t="shared" si="174"/>
        <v>0</v>
      </c>
      <c r="J1864" s="11">
        <f t="shared" si="175"/>
        <v>0</v>
      </c>
      <c r="K1864" s="11">
        <v>3.2</v>
      </c>
      <c r="L1864" s="10">
        <f t="shared" si="176"/>
        <v>1.0002601170402499E-2</v>
      </c>
      <c r="M1864">
        <f t="shared" si="177"/>
        <v>12</v>
      </c>
      <c r="N1864">
        <f t="shared" si="178"/>
        <v>0</v>
      </c>
      <c r="O1864">
        <f t="shared" si="179"/>
        <v>0</v>
      </c>
    </row>
    <row r="1865" spans="1:15">
      <c r="A1865" s="10" t="s">
        <v>68</v>
      </c>
      <c r="B1865" s="10">
        <v>6460</v>
      </c>
      <c r="C1865" s="60">
        <v>8.7172670409999995</v>
      </c>
      <c r="D1865" s="11">
        <v>0.30299999999999999</v>
      </c>
      <c r="E1865" s="11">
        <v>48.29</v>
      </c>
      <c r="F1865" s="11">
        <v>0</v>
      </c>
      <c r="G1865" s="11">
        <v>0</v>
      </c>
      <c r="H1865" s="10">
        <v>1</v>
      </c>
      <c r="I1865" s="11">
        <f t="shared" si="174"/>
        <v>0</v>
      </c>
      <c r="J1865" s="11">
        <f t="shared" si="175"/>
        <v>0</v>
      </c>
      <c r="K1865" s="11">
        <v>3410.7</v>
      </c>
      <c r="L1865" s="10">
        <f t="shared" si="176"/>
        <v>10.629159841599721</v>
      </c>
      <c r="M1865">
        <f t="shared" si="177"/>
        <v>13111</v>
      </c>
      <c r="N1865">
        <f t="shared" si="178"/>
        <v>0</v>
      </c>
      <c r="O1865">
        <f t="shared" si="179"/>
        <v>0</v>
      </c>
    </row>
    <row r="1866" spans="1:15">
      <c r="A1866" s="10" t="s">
        <v>68</v>
      </c>
      <c r="B1866" s="10">
        <v>6410</v>
      </c>
      <c r="C1866" s="60">
        <v>4.8243863229999997</v>
      </c>
      <c r="D1866" s="11">
        <v>0.30299999999999999</v>
      </c>
      <c r="E1866" s="11">
        <v>48.29</v>
      </c>
      <c r="F1866" s="11">
        <v>0</v>
      </c>
      <c r="G1866" s="11">
        <v>0</v>
      </c>
      <c r="H1866" s="10">
        <v>1</v>
      </c>
      <c r="I1866" s="11">
        <f t="shared" si="174"/>
        <v>0</v>
      </c>
      <c r="J1866" s="11">
        <f t="shared" si="175"/>
        <v>0</v>
      </c>
      <c r="K1866" s="11">
        <v>5772.1</v>
      </c>
      <c r="L1866" s="10">
        <f t="shared" si="176"/>
        <v>5.882482792326166</v>
      </c>
      <c r="M1866">
        <f t="shared" si="177"/>
        <v>7256</v>
      </c>
      <c r="N1866">
        <f t="shared" si="178"/>
        <v>0</v>
      </c>
      <c r="O1866">
        <f t="shared" si="179"/>
        <v>0</v>
      </c>
    </row>
    <row r="1867" spans="1:15">
      <c r="A1867" s="10" t="s">
        <v>68</v>
      </c>
      <c r="B1867" s="10">
        <v>1180</v>
      </c>
      <c r="C1867" s="60">
        <v>0.101054828</v>
      </c>
      <c r="D1867" s="11">
        <v>0.39</v>
      </c>
      <c r="E1867" s="11">
        <v>48.29</v>
      </c>
      <c r="F1867" s="11">
        <v>1.05</v>
      </c>
      <c r="G1867" s="11">
        <v>0.22</v>
      </c>
      <c r="H1867" s="10">
        <v>1</v>
      </c>
      <c r="I1867" s="11">
        <f t="shared" si="174"/>
        <v>1.05</v>
      </c>
      <c r="J1867" s="11">
        <f t="shared" si="175"/>
        <v>0.22</v>
      </c>
      <c r="K1867" s="11">
        <v>50.9</v>
      </c>
      <c r="L1867" s="10">
        <f t="shared" si="176"/>
        <v>0.1585979734339</v>
      </c>
      <c r="M1867">
        <f t="shared" si="177"/>
        <v>196</v>
      </c>
      <c r="N1867">
        <f t="shared" si="178"/>
        <v>0</v>
      </c>
      <c r="O1867">
        <f t="shared" si="179"/>
        <v>0.1</v>
      </c>
    </row>
    <row r="1868" spans="1:15">
      <c r="A1868" s="10" t="s">
        <v>68</v>
      </c>
      <c r="B1868" s="10">
        <v>1180</v>
      </c>
      <c r="C1868" s="60">
        <v>2.2575300000000002E-3</v>
      </c>
      <c r="D1868" s="11">
        <v>0.39</v>
      </c>
      <c r="E1868" s="11">
        <v>48.29</v>
      </c>
      <c r="F1868" s="11">
        <v>1.05</v>
      </c>
      <c r="G1868" s="11">
        <v>0.22</v>
      </c>
      <c r="H1868" s="10">
        <v>1</v>
      </c>
      <c r="I1868" s="11">
        <f t="shared" si="174"/>
        <v>1.05</v>
      </c>
      <c r="J1868" s="11">
        <f t="shared" si="175"/>
        <v>0.22</v>
      </c>
      <c r="K1868" s="11">
        <v>1.1000000000000001</v>
      </c>
      <c r="L1868" s="10">
        <f t="shared" si="176"/>
        <v>3.5430240202500005E-3</v>
      </c>
      <c r="M1868">
        <f t="shared" si="177"/>
        <v>4</v>
      </c>
      <c r="N1868">
        <f t="shared" si="178"/>
        <v>0</v>
      </c>
      <c r="O1868">
        <f t="shared" si="179"/>
        <v>0</v>
      </c>
    </row>
    <row r="1869" spans="1:15">
      <c r="A1869" s="10" t="s">
        <v>68</v>
      </c>
      <c r="B1869" s="10">
        <v>3100</v>
      </c>
      <c r="C1869" s="60">
        <v>1.0901457109999999</v>
      </c>
      <c r="D1869" s="11">
        <v>0.41099999999999998</v>
      </c>
      <c r="E1869" s="11">
        <v>48.29</v>
      </c>
      <c r="F1869" s="11">
        <v>1.2</v>
      </c>
      <c r="G1869" s="11">
        <v>6.4000000000000001E-2</v>
      </c>
      <c r="H1869" s="10">
        <v>1</v>
      </c>
      <c r="I1869" s="11">
        <f t="shared" si="174"/>
        <v>1.2</v>
      </c>
      <c r="J1869" s="11">
        <f t="shared" si="175"/>
        <v>6.4000000000000001E-2</v>
      </c>
      <c r="K1869" s="11">
        <v>1769.2</v>
      </c>
      <c r="L1869" s="10">
        <f t="shared" si="176"/>
        <v>1.8030274211585071</v>
      </c>
      <c r="M1869">
        <f t="shared" si="177"/>
        <v>2224</v>
      </c>
      <c r="N1869">
        <f t="shared" si="178"/>
        <v>6</v>
      </c>
      <c r="O1869">
        <f t="shared" si="179"/>
        <v>0.3</v>
      </c>
    </row>
    <row r="1870" spans="1:15">
      <c r="A1870" s="10" t="s">
        <v>68</v>
      </c>
      <c r="B1870" s="10">
        <v>3300</v>
      </c>
      <c r="C1870" s="60">
        <v>2.1273691590000001</v>
      </c>
      <c r="D1870" s="11">
        <v>0.4</v>
      </c>
      <c r="E1870" s="11">
        <v>48.29</v>
      </c>
      <c r="F1870" s="11">
        <v>1.2</v>
      </c>
      <c r="G1870" s="11">
        <v>6.4000000000000001E-2</v>
      </c>
      <c r="H1870" s="10">
        <v>1</v>
      </c>
      <c r="I1870" s="11">
        <f t="shared" si="174"/>
        <v>1.2</v>
      </c>
      <c r="J1870" s="11">
        <f t="shared" si="175"/>
        <v>6.4000000000000001E-2</v>
      </c>
      <c r="K1870" s="11">
        <v>3360.1</v>
      </c>
      <c r="L1870" s="10">
        <f t="shared" si="176"/>
        <v>3.4243552229370007</v>
      </c>
      <c r="M1870">
        <f t="shared" si="177"/>
        <v>4224</v>
      </c>
      <c r="N1870">
        <f t="shared" si="178"/>
        <v>11</v>
      </c>
      <c r="O1870">
        <f t="shared" si="179"/>
        <v>0.6</v>
      </c>
    </row>
    <row r="1871" spans="1:15">
      <c r="A1871" s="10" t="s">
        <v>68</v>
      </c>
      <c r="B1871" s="10">
        <v>2210</v>
      </c>
      <c r="C1871" s="60">
        <v>0.20939716</v>
      </c>
      <c r="D1871" s="11">
        <v>0.26800000000000002</v>
      </c>
      <c r="E1871" s="11">
        <v>48.29</v>
      </c>
      <c r="F1871" s="11">
        <v>1.92</v>
      </c>
      <c r="G1871" s="11">
        <v>0.50600000000000001</v>
      </c>
      <c r="H1871" s="10">
        <v>1</v>
      </c>
      <c r="I1871" s="11">
        <f t="shared" si="174"/>
        <v>1.92</v>
      </c>
      <c r="J1871" s="11">
        <f t="shared" si="175"/>
        <v>0.50600000000000001</v>
      </c>
      <c r="K1871" s="11">
        <v>72.5</v>
      </c>
      <c r="L1871" s="10">
        <f t="shared" si="176"/>
        <v>0.22582995112626666</v>
      </c>
      <c r="M1871">
        <f t="shared" si="177"/>
        <v>279</v>
      </c>
      <c r="N1871">
        <f t="shared" si="178"/>
        <v>1</v>
      </c>
      <c r="O1871">
        <f t="shared" si="179"/>
        <v>0.3</v>
      </c>
    </row>
    <row r="1872" spans="1:15">
      <c r="A1872" s="10" t="s">
        <v>68</v>
      </c>
      <c r="B1872" s="10">
        <v>6430</v>
      </c>
      <c r="C1872" s="60">
        <v>8.4731793599999996</v>
      </c>
      <c r="D1872" s="11">
        <v>0.30299999999999999</v>
      </c>
      <c r="E1872" s="11">
        <v>48.29</v>
      </c>
      <c r="F1872" s="11">
        <v>0</v>
      </c>
      <c r="G1872" s="11">
        <v>0</v>
      </c>
      <c r="H1872" s="10">
        <v>1</v>
      </c>
      <c r="I1872" s="11">
        <f t="shared" si="174"/>
        <v>0</v>
      </c>
      <c r="J1872" s="11">
        <f t="shared" si="175"/>
        <v>0</v>
      </c>
      <c r="K1872" s="11">
        <v>10137.6</v>
      </c>
      <c r="L1872" s="10">
        <f t="shared" si="176"/>
        <v>10.331538240183599</v>
      </c>
      <c r="M1872">
        <f t="shared" si="177"/>
        <v>12744</v>
      </c>
      <c r="N1872">
        <f t="shared" si="178"/>
        <v>0</v>
      </c>
      <c r="O1872">
        <f t="shared" si="179"/>
        <v>0</v>
      </c>
    </row>
    <row r="1873" spans="1:15">
      <c r="A1873" s="10" t="s">
        <v>68</v>
      </c>
      <c r="B1873" s="10">
        <v>3200</v>
      </c>
      <c r="C1873" s="60">
        <v>12.253273857</v>
      </c>
      <c r="D1873" s="11">
        <v>0.4</v>
      </c>
      <c r="E1873" s="11">
        <v>48.29</v>
      </c>
      <c r="F1873" s="11">
        <v>1.2</v>
      </c>
      <c r="G1873" s="11">
        <v>6.4000000000000001E-2</v>
      </c>
      <c r="H1873" s="10">
        <v>1</v>
      </c>
      <c r="I1873" s="11">
        <f t="shared" si="174"/>
        <v>1.2</v>
      </c>
      <c r="J1873" s="11">
        <f t="shared" si="175"/>
        <v>6.4000000000000001E-2</v>
      </c>
      <c r="K1873" s="11">
        <v>6329</v>
      </c>
      <c r="L1873" s="10">
        <f t="shared" si="176"/>
        <v>19.723686485151003</v>
      </c>
      <c r="M1873">
        <f t="shared" si="177"/>
        <v>24329</v>
      </c>
      <c r="N1873">
        <f t="shared" si="178"/>
        <v>64</v>
      </c>
      <c r="O1873">
        <f t="shared" si="179"/>
        <v>3.4</v>
      </c>
    </row>
    <row r="1874" spans="1:15">
      <c r="A1874" s="10" t="s">
        <v>68</v>
      </c>
      <c r="B1874" s="10">
        <v>3300</v>
      </c>
      <c r="C1874" s="60">
        <v>2.010782662</v>
      </c>
      <c r="D1874" s="11">
        <v>0.4</v>
      </c>
      <c r="E1874" s="11">
        <v>48.29</v>
      </c>
      <c r="F1874" s="11">
        <v>1.2</v>
      </c>
      <c r="G1874" s="11">
        <v>6.4000000000000001E-2</v>
      </c>
      <c r="H1874" s="10">
        <v>1</v>
      </c>
      <c r="I1874" s="11">
        <f t="shared" si="174"/>
        <v>1.2</v>
      </c>
      <c r="J1874" s="11">
        <f t="shared" si="175"/>
        <v>6.4000000000000001E-2</v>
      </c>
      <c r="K1874" s="11">
        <v>3175.9</v>
      </c>
      <c r="L1874" s="10">
        <f t="shared" si="176"/>
        <v>3.2366898249326668</v>
      </c>
      <c r="M1874">
        <f t="shared" si="177"/>
        <v>3992</v>
      </c>
      <c r="N1874">
        <f t="shared" si="178"/>
        <v>11</v>
      </c>
      <c r="O1874">
        <f t="shared" si="179"/>
        <v>0.6</v>
      </c>
    </row>
    <row r="1875" spans="1:15">
      <c r="A1875" s="10" t="s">
        <v>68</v>
      </c>
      <c r="B1875" s="10">
        <v>6460</v>
      </c>
      <c r="C1875" s="60">
        <v>0.76398468399999997</v>
      </c>
      <c r="D1875" s="11">
        <v>0.30299999999999999</v>
      </c>
      <c r="E1875" s="11">
        <v>48.29</v>
      </c>
      <c r="F1875" s="11">
        <v>0</v>
      </c>
      <c r="G1875" s="11">
        <v>0</v>
      </c>
      <c r="H1875" s="10">
        <v>1</v>
      </c>
      <c r="I1875" s="11">
        <f t="shared" si="174"/>
        <v>0</v>
      </c>
      <c r="J1875" s="11">
        <f t="shared" si="175"/>
        <v>0</v>
      </c>
      <c r="K1875" s="11">
        <v>298.89999999999998</v>
      </c>
      <c r="L1875" s="10">
        <f t="shared" si="176"/>
        <v>0.93154371485658993</v>
      </c>
      <c r="M1875">
        <f t="shared" si="177"/>
        <v>1149</v>
      </c>
      <c r="N1875">
        <f t="shared" si="178"/>
        <v>0</v>
      </c>
      <c r="O1875">
        <f t="shared" si="179"/>
        <v>0</v>
      </c>
    </row>
    <row r="1876" spans="1:15">
      <c r="A1876" s="10" t="s">
        <v>68</v>
      </c>
      <c r="B1876" s="10">
        <v>3100</v>
      </c>
      <c r="C1876" s="60">
        <v>1.683072009</v>
      </c>
      <c r="D1876" s="11">
        <v>0.41099999999999998</v>
      </c>
      <c r="E1876" s="11">
        <v>48.29</v>
      </c>
      <c r="F1876" s="11">
        <v>1.2</v>
      </c>
      <c r="G1876" s="11">
        <v>6.4000000000000001E-2</v>
      </c>
      <c r="H1876" s="10">
        <v>1</v>
      </c>
      <c r="I1876" s="11">
        <f t="shared" si="174"/>
        <v>1.2</v>
      </c>
      <c r="J1876" s="11">
        <f t="shared" si="175"/>
        <v>6.4000000000000001E-2</v>
      </c>
      <c r="K1876" s="11">
        <v>2731.4</v>
      </c>
      <c r="L1876" s="10">
        <f t="shared" si="176"/>
        <v>2.7836874955253919</v>
      </c>
      <c r="M1876">
        <f t="shared" si="177"/>
        <v>3434</v>
      </c>
      <c r="N1876">
        <f t="shared" si="178"/>
        <v>9</v>
      </c>
      <c r="O1876">
        <f t="shared" si="179"/>
        <v>0.5</v>
      </c>
    </row>
    <row r="1877" spans="1:15">
      <c r="A1877" s="10" t="s">
        <v>68</v>
      </c>
      <c r="B1877" s="10">
        <v>3200</v>
      </c>
      <c r="C1877" s="60">
        <v>1.4721394000000001</v>
      </c>
      <c r="D1877" s="11">
        <v>0.4</v>
      </c>
      <c r="E1877" s="11">
        <v>48.29</v>
      </c>
      <c r="F1877" s="11">
        <v>1.2</v>
      </c>
      <c r="G1877" s="11">
        <v>6.4000000000000001E-2</v>
      </c>
      <c r="H1877" s="10">
        <v>1</v>
      </c>
      <c r="I1877" s="11">
        <f t="shared" si="174"/>
        <v>1.2</v>
      </c>
      <c r="J1877" s="11">
        <f t="shared" si="175"/>
        <v>6.4000000000000001E-2</v>
      </c>
      <c r="K1877" s="11">
        <v>2325.1999999999998</v>
      </c>
      <c r="L1877" s="10">
        <f t="shared" si="176"/>
        <v>2.3696537208666673</v>
      </c>
      <c r="M1877">
        <f t="shared" si="177"/>
        <v>2923</v>
      </c>
      <c r="N1877">
        <f t="shared" si="178"/>
        <v>8</v>
      </c>
      <c r="O1877">
        <f t="shared" si="179"/>
        <v>0.4</v>
      </c>
    </row>
    <row r="1878" spans="1:15">
      <c r="A1878" s="10" t="s">
        <v>68</v>
      </c>
      <c r="B1878" s="10">
        <v>6460</v>
      </c>
      <c r="C1878" s="60">
        <v>0.27679463799999998</v>
      </c>
      <c r="D1878" s="11">
        <v>0.30299999999999999</v>
      </c>
      <c r="E1878" s="11">
        <v>48.29</v>
      </c>
      <c r="F1878" s="11">
        <v>0</v>
      </c>
      <c r="G1878" s="11">
        <v>0</v>
      </c>
      <c r="H1878" s="10">
        <v>1</v>
      </c>
      <c r="I1878" s="11">
        <f t="shared" si="174"/>
        <v>0</v>
      </c>
      <c r="J1878" s="11">
        <f t="shared" si="175"/>
        <v>0</v>
      </c>
      <c r="K1878" s="11">
        <v>108.3</v>
      </c>
      <c r="L1878" s="10">
        <f t="shared" si="176"/>
        <v>0.33750192999275491</v>
      </c>
      <c r="M1878">
        <f t="shared" si="177"/>
        <v>416</v>
      </c>
      <c r="N1878">
        <f t="shared" si="178"/>
        <v>0</v>
      </c>
      <c r="O1878">
        <f t="shared" si="179"/>
        <v>0</v>
      </c>
    </row>
    <row r="1879" spans="1:15">
      <c r="A1879" s="10" t="s">
        <v>68</v>
      </c>
      <c r="B1879" s="10">
        <v>6430</v>
      </c>
      <c r="C1879" s="60">
        <v>0.31566034300000001</v>
      </c>
      <c r="D1879" s="11">
        <v>0.30299999999999999</v>
      </c>
      <c r="E1879" s="11">
        <v>48.29</v>
      </c>
      <c r="F1879" s="11">
        <v>0</v>
      </c>
      <c r="G1879" s="11">
        <v>0</v>
      </c>
      <c r="H1879" s="10">
        <v>1</v>
      </c>
      <c r="I1879" s="11">
        <f t="shared" si="174"/>
        <v>0</v>
      </c>
      <c r="J1879" s="11">
        <f t="shared" si="175"/>
        <v>0</v>
      </c>
      <c r="K1879" s="11">
        <v>377.7</v>
      </c>
      <c r="L1879" s="10">
        <f t="shared" si="176"/>
        <v>0.38489175857761748</v>
      </c>
      <c r="M1879">
        <f t="shared" si="177"/>
        <v>475</v>
      </c>
      <c r="N1879">
        <f t="shared" si="178"/>
        <v>0</v>
      </c>
      <c r="O1879">
        <f t="shared" si="179"/>
        <v>0</v>
      </c>
    </row>
    <row r="1880" spans="1:15">
      <c r="A1880" s="10" t="s">
        <v>68</v>
      </c>
      <c r="B1880" s="10">
        <v>6430</v>
      </c>
      <c r="C1880" s="60">
        <v>4.9989596999999997E-2</v>
      </c>
      <c r="D1880" s="11">
        <v>0.30299999999999999</v>
      </c>
      <c r="E1880" s="11">
        <v>48.29</v>
      </c>
      <c r="F1880" s="11">
        <v>0</v>
      </c>
      <c r="G1880" s="11">
        <v>0</v>
      </c>
      <c r="H1880" s="10">
        <v>1</v>
      </c>
      <c r="I1880" s="11">
        <f t="shared" si="174"/>
        <v>0</v>
      </c>
      <c r="J1880" s="11">
        <f t="shared" si="175"/>
        <v>0</v>
      </c>
      <c r="K1880" s="11">
        <v>19.600000000000001</v>
      </c>
      <c r="L1880" s="10">
        <f t="shared" si="176"/>
        <v>6.0953440388032493E-2</v>
      </c>
      <c r="M1880">
        <f t="shared" si="177"/>
        <v>75</v>
      </c>
      <c r="N1880">
        <f t="shared" si="178"/>
        <v>0</v>
      </c>
      <c r="O1880">
        <f t="shared" si="179"/>
        <v>0</v>
      </c>
    </row>
    <row r="1881" spans="1:15">
      <c r="A1881" s="10" t="s">
        <v>68</v>
      </c>
      <c r="B1881" s="10">
        <v>4200</v>
      </c>
      <c r="C1881" s="60">
        <v>0.91999122899999997</v>
      </c>
      <c r="D1881" s="11">
        <v>0.41299999999999998</v>
      </c>
      <c r="E1881" s="11">
        <v>48.29</v>
      </c>
      <c r="F1881" s="11">
        <v>0.7</v>
      </c>
      <c r="G1881" s="11">
        <v>0.09</v>
      </c>
      <c r="H1881" s="10">
        <v>1</v>
      </c>
      <c r="I1881" s="11">
        <f t="shared" si="174"/>
        <v>0.7</v>
      </c>
      <c r="J1881" s="11">
        <f t="shared" si="175"/>
        <v>0.09</v>
      </c>
      <c r="K1881" s="11">
        <v>490.6</v>
      </c>
      <c r="L1881" s="10">
        <f t="shared" si="176"/>
        <v>1.5290077894327772</v>
      </c>
      <c r="M1881">
        <f t="shared" si="177"/>
        <v>1886</v>
      </c>
      <c r="N1881">
        <f t="shared" si="178"/>
        <v>3</v>
      </c>
      <c r="O1881">
        <f t="shared" si="179"/>
        <v>0.4</v>
      </c>
    </row>
    <row r="1882" spans="1:15">
      <c r="A1882" s="10" t="s">
        <v>68</v>
      </c>
      <c r="B1882" s="10">
        <v>6430</v>
      </c>
      <c r="C1882" s="60">
        <v>4.2695365240000003</v>
      </c>
      <c r="D1882" s="11">
        <v>0.30299999999999999</v>
      </c>
      <c r="E1882" s="11">
        <v>48.29</v>
      </c>
      <c r="F1882" s="11">
        <v>0</v>
      </c>
      <c r="G1882" s="11">
        <v>0</v>
      </c>
      <c r="H1882" s="10">
        <v>1</v>
      </c>
      <c r="I1882" s="11">
        <f t="shared" si="174"/>
        <v>0</v>
      </c>
      <c r="J1882" s="11">
        <f t="shared" si="175"/>
        <v>0</v>
      </c>
      <c r="K1882" s="11">
        <v>5108.2</v>
      </c>
      <c r="L1882" s="10">
        <f t="shared" si="176"/>
        <v>5.2059419482849902</v>
      </c>
      <c r="M1882">
        <f t="shared" si="177"/>
        <v>6421</v>
      </c>
      <c r="N1882">
        <f t="shared" si="178"/>
        <v>0</v>
      </c>
      <c r="O1882">
        <f t="shared" si="179"/>
        <v>0</v>
      </c>
    </row>
    <row r="1883" spans="1:15">
      <c r="A1883" s="10" t="s">
        <v>68</v>
      </c>
      <c r="B1883" s="10">
        <v>6430</v>
      </c>
      <c r="C1883" s="60">
        <v>5.5369095E-2</v>
      </c>
      <c r="D1883" s="11">
        <v>0.30299999999999999</v>
      </c>
      <c r="E1883" s="11">
        <v>48.29</v>
      </c>
      <c r="F1883" s="11">
        <v>0</v>
      </c>
      <c r="G1883" s="11">
        <v>0</v>
      </c>
      <c r="H1883" s="10">
        <v>1</v>
      </c>
      <c r="I1883" s="11">
        <f t="shared" si="174"/>
        <v>0</v>
      </c>
      <c r="J1883" s="11">
        <f t="shared" si="175"/>
        <v>0</v>
      </c>
      <c r="K1883" s="11">
        <v>21.7</v>
      </c>
      <c r="L1883" s="10">
        <f t="shared" si="176"/>
        <v>6.7512783338137497E-2</v>
      </c>
      <c r="M1883">
        <f t="shared" si="177"/>
        <v>83</v>
      </c>
      <c r="N1883">
        <f t="shared" si="178"/>
        <v>0</v>
      </c>
      <c r="O1883">
        <f t="shared" si="179"/>
        <v>0</v>
      </c>
    </row>
    <row r="1884" spans="1:15">
      <c r="A1884" s="10" t="s">
        <v>68</v>
      </c>
      <c r="B1884" s="10">
        <v>3200</v>
      </c>
      <c r="C1884" s="60">
        <v>0.111305504</v>
      </c>
      <c r="D1884" s="11">
        <v>0.4</v>
      </c>
      <c r="E1884" s="11">
        <v>48.29</v>
      </c>
      <c r="F1884" s="11">
        <v>1.2</v>
      </c>
      <c r="G1884" s="11">
        <v>6.4000000000000001E-2</v>
      </c>
      <c r="H1884" s="10">
        <v>1</v>
      </c>
      <c r="I1884" s="11">
        <f t="shared" si="174"/>
        <v>1.2</v>
      </c>
      <c r="J1884" s="11">
        <f t="shared" si="175"/>
        <v>6.4000000000000001E-2</v>
      </c>
      <c r="K1884" s="11">
        <v>57.5</v>
      </c>
      <c r="L1884" s="10">
        <f t="shared" si="176"/>
        <v>0.17916475960533337</v>
      </c>
      <c r="M1884">
        <f t="shared" si="177"/>
        <v>221</v>
      </c>
      <c r="N1884">
        <f t="shared" si="178"/>
        <v>1</v>
      </c>
      <c r="O1884">
        <f t="shared" si="179"/>
        <v>0</v>
      </c>
    </row>
    <row r="1885" spans="1:15">
      <c r="A1885" s="10" t="s">
        <v>68</v>
      </c>
      <c r="B1885" s="10">
        <v>3200</v>
      </c>
      <c r="C1885" s="60">
        <v>0.41933694399999999</v>
      </c>
      <c r="D1885" s="11">
        <v>0.4</v>
      </c>
      <c r="E1885" s="11">
        <v>48.29</v>
      </c>
      <c r="F1885" s="11">
        <v>1.2</v>
      </c>
      <c r="G1885" s="11">
        <v>6.4000000000000001E-2</v>
      </c>
      <c r="H1885" s="10">
        <v>1</v>
      </c>
      <c r="I1885" s="11">
        <f t="shared" si="174"/>
        <v>1.2</v>
      </c>
      <c r="J1885" s="11">
        <f t="shared" si="175"/>
        <v>6.4000000000000001E-2</v>
      </c>
      <c r="K1885" s="11">
        <v>662.3</v>
      </c>
      <c r="L1885" s="10">
        <f t="shared" si="176"/>
        <v>0.67499270085866669</v>
      </c>
      <c r="M1885">
        <f t="shared" si="177"/>
        <v>833</v>
      </c>
      <c r="N1885">
        <f t="shared" si="178"/>
        <v>2</v>
      </c>
      <c r="O1885">
        <f t="shared" si="179"/>
        <v>0.1</v>
      </c>
    </row>
    <row r="1886" spans="1:15">
      <c r="A1886" s="10" t="s">
        <v>68</v>
      </c>
      <c r="B1886" s="10">
        <v>6460</v>
      </c>
      <c r="C1886" s="60">
        <v>2.0630988999999999E-2</v>
      </c>
      <c r="D1886" s="11">
        <v>0.30299999999999999</v>
      </c>
      <c r="E1886" s="11">
        <v>48.29</v>
      </c>
      <c r="F1886" s="11">
        <v>0</v>
      </c>
      <c r="G1886" s="11">
        <v>0</v>
      </c>
      <c r="H1886" s="10">
        <v>1</v>
      </c>
      <c r="I1886" s="11">
        <f t="shared" si="174"/>
        <v>0</v>
      </c>
      <c r="J1886" s="11">
        <f t="shared" si="175"/>
        <v>0</v>
      </c>
      <c r="K1886" s="11">
        <v>8.1</v>
      </c>
      <c r="L1886" s="10">
        <f t="shared" si="176"/>
        <v>2.5155829084952498E-2</v>
      </c>
      <c r="M1886">
        <f t="shared" si="177"/>
        <v>31</v>
      </c>
      <c r="N1886">
        <f t="shared" si="178"/>
        <v>0</v>
      </c>
      <c r="O1886">
        <f t="shared" si="179"/>
        <v>0</v>
      </c>
    </row>
    <row r="1887" spans="1:15">
      <c r="A1887" s="10" t="s">
        <v>68</v>
      </c>
      <c r="B1887" s="10">
        <v>6430</v>
      </c>
      <c r="C1887" s="60">
        <v>0.87586369500000005</v>
      </c>
      <c r="D1887" s="11">
        <v>0.30299999999999999</v>
      </c>
      <c r="E1887" s="11">
        <v>48.29</v>
      </c>
      <c r="F1887" s="11">
        <v>0</v>
      </c>
      <c r="G1887" s="11">
        <v>0</v>
      </c>
      <c r="H1887" s="10">
        <v>1</v>
      </c>
      <c r="I1887" s="11">
        <f t="shared" si="174"/>
        <v>0</v>
      </c>
      <c r="J1887" s="11">
        <f t="shared" si="175"/>
        <v>0</v>
      </c>
      <c r="K1887" s="11">
        <v>342.7</v>
      </c>
      <c r="L1887" s="10">
        <f t="shared" si="176"/>
        <v>1.0679603102466375</v>
      </c>
      <c r="M1887">
        <f t="shared" si="177"/>
        <v>1317</v>
      </c>
      <c r="N1887">
        <f t="shared" si="178"/>
        <v>0</v>
      </c>
      <c r="O1887">
        <f t="shared" si="179"/>
        <v>0</v>
      </c>
    </row>
    <row r="1888" spans="1:15">
      <c r="A1888" s="10" t="s">
        <v>68</v>
      </c>
      <c r="B1888" s="10">
        <v>3200</v>
      </c>
      <c r="C1888" s="60">
        <v>2.058601559</v>
      </c>
      <c r="D1888" s="11">
        <v>0.4</v>
      </c>
      <c r="E1888" s="11">
        <v>48.29</v>
      </c>
      <c r="F1888" s="11">
        <v>1.2</v>
      </c>
      <c r="G1888" s="11">
        <v>6.4000000000000001E-2</v>
      </c>
      <c r="H1888" s="10">
        <v>1</v>
      </c>
      <c r="I1888" s="11">
        <f t="shared" si="174"/>
        <v>1.2</v>
      </c>
      <c r="J1888" s="11">
        <f t="shared" si="175"/>
        <v>6.4000000000000001E-2</v>
      </c>
      <c r="K1888" s="11">
        <v>3251.5</v>
      </c>
      <c r="L1888" s="10">
        <f t="shared" si="176"/>
        <v>3.3136623094703341</v>
      </c>
      <c r="M1888">
        <f t="shared" si="177"/>
        <v>4087</v>
      </c>
      <c r="N1888">
        <f t="shared" si="178"/>
        <v>11</v>
      </c>
      <c r="O1888">
        <f t="shared" si="179"/>
        <v>0.6</v>
      </c>
    </row>
    <row r="1889" spans="1:15">
      <c r="A1889" s="10" t="s">
        <v>68</v>
      </c>
      <c r="B1889" s="10">
        <v>6430</v>
      </c>
      <c r="C1889" s="60">
        <v>2.9649799689999998</v>
      </c>
      <c r="D1889" s="11">
        <v>0.30299999999999999</v>
      </c>
      <c r="E1889" s="11">
        <v>48.29</v>
      </c>
      <c r="F1889" s="11">
        <v>0</v>
      </c>
      <c r="G1889" s="11">
        <v>0</v>
      </c>
      <c r="H1889" s="10">
        <v>1</v>
      </c>
      <c r="I1889" s="11">
        <f t="shared" si="174"/>
        <v>0</v>
      </c>
      <c r="J1889" s="11">
        <f t="shared" si="175"/>
        <v>0</v>
      </c>
      <c r="K1889" s="11">
        <v>1160.0999999999999</v>
      </c>
      <c r="L1889" s="10">
        <f t="shared" si="176"/>
        <v>3.6152667882510023</v>
      </c>
      <c r="M1889">
        <f t="shared" si="177"/>
        <v>4459</v>
      </c>
      <c r="N1889">
        <f t="shared" si="178"/>
        <v>0</v>
      </c>
      <c r="O1889">
        <f t="shared" si="179"/>
        <v>0</v>
      </c>
    </row>
    <row r="1890" spans="1:15">
      <c r="A1890" s="10" t="s">
        <v>68</v>
      </c>
      <c r="B1890" s="10">
        <v>3200</v>
      </c>
      <c r="C1890" s="60">
        <v>0.78711702800000005</v>
      </c>
      <c r="D1890" s="11">
        <v>0.4</v>
      </c>
      <c r="E1890" s="11">
        <v>48.29</v>
      </c>
      <c r="F1890" s="11">
        <v>1.2</v>
      </c>
      <c r="G1890" s="11">
        <v>6.4000000000000001E-2</v>
      </c>
      <c r="H1890" s="10">
        <v>1</v>
      </c>
      <c r="I1890" s="11">
        <f t="shared" si="174"/>
        <v>1.2</v>
      </c>
      <c r="J1890" s="11">
        <f t="shared" si="175"/>
        <v>6.4000000000000001E-2</v>
      </c>
      <c r="K1890" s="11">
        <v>406.6</v>
      </c>
      <c r="L1890" s="10">
        <f t="shared" si="176"/>
        <v>1.2669960427373337</v>
      </c>
      <c r="M1890">
        <f t="shared" si="177"/>
        <v>1563</v>
      </c>
      <c r="N1890">
        <f t="shared" si="178"/>
        <v>4</v>
      </c>
      <c r="O1890">
        <f t="shared" si="179"/>
        <v>0.2</v>
      </c>
    </row>
    <row r="1891" spans="1:15">
      <c r="A1891" s="10" t="s">
        <v>68</v>
      </c>
      <c r="B1891" s="10">
        <v>2210</v>
      </c>
      <c r="C1891" s="60">
        <v>8.8270600000000003E-4</v>
      </c>
      <c r="D1891" s="11">
        <v>0.28499999999999998</v>
      </c>
      <c r="E1891" s="11">
        <v>48.29</v>
      </c>
      <c r="F1891" s="11">
        <v>1.92</v>
      </c>
      <c r="G1891" s="11">
        <v>0.50600000000000001</v>
      </c>
      <c r="H1891" s="10">
        <v>1</v>
      </c>
      <c r="I1891" s="11">
        <f t="shared" si="174"/>
        <v>1.92</v>
      </c>
      <c r="J1891" s="11">
        <f t="shared" si="175"/>
        <v>0.50600000000000001</v>
      </c>
      <c r="K1891" s="11">
        <v>0.3</v>
      </c>
      <c r="L1891" s="10">
        <f t="shared" si="176"/>
        <v>1.0123644775749999E-3</v>
      </c>
      <c r="M1891">
        <f t="shared" si="177"/>
        <v>1</v>
      </c>
      <c r="N1891">
        <f t="shared" si="178"/>
        <v>0</v>
      </c>
      <c r="O1891">
        <f t="shared" si="179"/>
        <v>0</v>
      </c>
    </row>
    <row r="1892" spans="1:15">
      <c r="A1892" s="10" t="s">
        <v>68</v>
      </c>
      <c r="B1892" s="10">
        <v>1180</v>
      </c>
      <c r="C1892" s="60">
        <v>0.10746177</v>
      </c>
      <c r="D1892" s="11">
        <v>0.39</v>
      </c>
      <c r="E1892" s="11">
        <v>48.29</v>
      </c>
      <c r="F1892" s="11">
        <v>1.05</v>
      </c>
      <c r="G1892" s="11">
        <v>0.22</v>
      </c>
      <c r="H1892" s="10">
        <v>1</v>
      </c>
      <c r="I1892" s="11">
        <f t="shared" si="174"/>
        <v>1.05</v>
      </c>
      <c r="J1892" s="11">
        <f t="shared" si="175"/>
        <v>0.22</v>
      </c>
      <c r="K1892" s="11">
        <v>54.1</v>
      </c>
      <c r="L1892" s="10">
        <f t="shared" si="176"/>
        <v>0.16865318838224999</v>
      </c>
      <c r="M1892">
        <f t="shared" si="177"/>
        <v>208</v>
      </c>
      <c r="N1892">
        <f t="shared" si="178"/>
        <v>0</v>
      </c>
      <c r="O1892">
        <f t="shared" si="179"/>
        <v>0.1</v>
      </c>
    </row>
    <row r="1893" spans="1:15">
      <c r="A1893" s="10" t="s">
        <v>68</v>
      </c>
      <c r="B1893" s="10">
        <v>1180</v>
      </c>
      <c r="C1893" s="60">
        <v>1.356307E-3</v>
      </c>
      <c r="D1893" s="11">
        <v>0.39</v>
      </c>
      <c r="E1893" s="11">
        <v>48.29</v>
      </c>
      <c r="F1893" s="11">
        <v>1.05</v>
      </c>
      <c r="G1893" s="11">
        <v>0.22</v>
      </c>
      <c r="H1893" s="10">
        <v>1</v>
      </c>
      <c r="I1893" s="11">
        <f t="shared" si="174"/>
        <v>1.05</v>
      </c>
      <c r="J1893" s="11">
        <f t="shared" si="175"/>
        <v>0.22</v>
      </c>
      <c r="K1893" s="11">
        <v>0.7</v>
      </c>
      <c r="L1893" s="10">
        <f t="shared" si="176"/>
        <v>2.1286221134749999E-3</v>
      </c>
      <c r="M1893">
        <f t="shared" si="177"/>
        <v>3</v>
      </c>
      <c r="N1893">
        <f t="shared" si="178"/>
        <v>0</v>
      </c>
      <c r="O1893">
        <f t="shared" si="179"/>
        <v>0</v>
      </c>
    </row>
    <row r="1894" spans="1:15">
      <c r="A1894" s="10" t="s">
        <v>68</v>
      </c>
      <c r="B1894" s="10">
        <v>1400</v>
      </c>
      <c r="C1894" s="60">
        <v>6.4756547999999997E-2</v>
      </c>
      <c r="D1894" s="11">
        <v>0.88800000000000001</v>
      </c>
      <c r="E1894" s="11">
        <v>48.29</v>
      </c>
      <c r="F1894" s="11">
        <v>1.93</v>
      </c>
      <c r="G1894" s="11">
        <v>0.497</v>
      </c>
      <c r="H1894" s="10">
        <v>1</v>
      </c>
      <c r="I1894" s="11">
        <f t="shared" si="174"/>
        <v>1.93</v>
      </c>
      <c r="J1894" s="11">
        <f t="shared" si="175"/>
        <v>0.497</v>
      </c>
      <c r="K1894" s="11">
        <v>10874.3</v>
      </c>
      <c r="L1894" s="10">
        <f t="shared" si="176"/>
        <v>0.23140493401608001</v>
      </c>
      <c r="M1894">
        <f t="shared" si="177"/>
        <v>285</v>
      </c>
      <c r="N1894">
        <f t="shared" si="178"/>
        <v>1</v>
      </c>
      <c r="O1894">
        <f t="shared" si="179"/>
        <v>0.3</v>
      </c>
    </row>
    <row r="1895" spans="1:15">
      <c r="A1895" s="10" t="s">
        <v>68</v>
      </c>
      <c r="B1895" s="10">
        <v>6460</v>
      </c>
      <c r="C1895" s="60">
        <v>1.680124948</v>
      </c>
      <c r="D1895" s="11">
        <v>0.30299999999999999</v>
      </c>
      <c r="E1895" s="11">
        <v>48.29</v>
      </c>
      <c r="F1895" s="11">
        <v>0</v>
      </c>
      <c r="G1895" s="11">
        <v>0</v>
      </c>
      <c r="H1895" s="10">
        <v>1</v>
      </c>
      <c r="I1895" s="11">
        <f t="shared" si="174"/>
        <v>0</v>
      </c>
      <c r="J1895" s="11">
        <f t="shared" si="175"/>
        <v>0</v>
      </c>
      <c r="K1895" s="11">
        <v>657.4</v>
      </c>
      <c r="L1895" s="10">
        <f t="shared" si="176"/>
        <v>2.0486141519077301</v>
      </c>
      <c r="M1895">
        <f t="shared" si="177"/>
        <v>2527</v>
      </c>
      <c r="N1895">
        <f t="shared" si="178"/>
        <v>0</v>
      </c>
      <c r="O1895">
        <f t="shared" si="179"/>
        <v>0</v>
      </c>
    </row>
    <row r="1896" spans="1:15">
      <c r="A1896" s="10" t="s">
        <v>68</v>
      </c>
      <c r="B1896" s="10">
        <v>6430</v>
      </c>
      <c r="C1896" s="60">
        <v>4.7499070000000003E-3</v>
      </c>
      <c r="D1896" s="11">
        <v>0.30299999999999999</v>
      </c>
      <c r="E1896" s="11">
        <v>48.29</v>
      </c>
      <c r="F1896" s="11">
        <v>0</v>
      </c>
      <c r="G1896" s="11">
        <v>0</v>
      </c>
      <c r="H1896" s="10">
        <v>1</v>
      </c>
      <c r="I1896" s="11">
        <f t="shared" si="174"/>
        <v>0</v>
      </c>
      <c r="J1896" s="11">
        <f t="shared" si="175"/>
        <v>0</v>
      </c>
      <c r="K1896" s="11">
        <v>1.9</v>
      </c>
      <c r="L1896" s="10">
        <f t="shared" si="176"/>
        <v>5.7916684780075006E-3</v>
      </c>
      <c r="M1896">
        <f t="shared" si="177"/>
        <v>7</v>
      </c>
      <c r="N1896">
        <f t="shared" si="178"/>
        <v>0</v>
      </c>
      <c r="O1896">
        <f t="shared" si="179"/>
        <v>0</v>
      </c>
    </row>
    <row r="1897" spans="1:15">
      <c r="A1897" s="10" t="s">
        <v>68</v>
      </c>
      <c r="B1897" s="10">
        <v>6410</v>
      </c>
      <c r="C1897" s="60">
        <v>3.4628279999999998E-3</v>
      </c>
      <c r="D1897" s="11">
        <v>0.30299999999999999</v>
      </c>
      <c r="E1897" s="11">
        <v>48.29</v>
      </c>
      <c r="F1897" s="11">
        <v>0</v>
      </c>
      <c r="G1897" s="11">
        <v>0</v>
      </c>
      <c r="H1897" s="10">
        <v>1</v>
      </c>
      <c r="I1897" s="11">
        <f t="shared" si="174"/>
        <v>0</v>
      </c>
      <c r="J1897" s="11">
        <f t="shared" si="175"/>
        <v>0</v>
      </c>
      <c r="K1897" s="11">
        <v>4.0999999999999996</v>
      </c>
      <c r="L1897" s="10">
        <f t="shared" si="176"/>
        <v>4.2223040940299996E-3</v>
      </c>
      <c r="M1897">
        <f t="shared" si="177"/>
        <v>5</v>
      </c>
      <c r="N1897">
        <f t="shared" si="178"/>
        <v>0</v>
      </c>
      <c r="O1897">
        <f t="shared" si="179"/>
        <v>0</v>
      </c>
    </row>
    <row r="1898" spans="1:15">
      <c r="A1898" s="10" t="s">
        <v>68</v>
      </c>
      <c r="B1898" s="10">
        <v>6410</v>
      </c>
      <c r="C1898" s="60">
        <v>2.186793276</v>
      </c>
      <c r="D1898" s="11">
        <v>0.30299999999999999</v>
      </c>
      <c r="E1898" s="11">
        <v>48.29</v>
      </c>
      <c r="F1898" s="11">
        <v>0</v>
      </c>
      <c r="G1898" s="11">
        <v>0</v>
      </c>
      <c r="H1898" s="10">
        <v>1</v>
      </c>
      <c r="I1898" s="11">
        <f t="shared" si="174"/>
        <v>0</v>
      </c>
      <c r="J1898" s="11">
        <f t="shared" si="175"/>
        <v>0</v>
      </c>
      <c r="K1898" s="11">
        <v>2616.4</v>
      </c>
      <c r="L1898" s="10">
        <f t="shared" si="176"/>
        <v>2.6664062442755099</v>
      </c>
      <c r="M1898">
        <f t="shared" si="177"/>
        <v>3289</v>
      </c>
      <c r="N1898">
        <f t="shared" si="178"/>
        <v>0</v>
      </c>
      <c r="O1898">
        <f t="shared" si="179"/>
        <v>0</v>
      </c>
    </row>
    <row r="1899" spans="1:15">
      <c r="A1899" s="10" t="s">
        <v>68</v>
      </c>
      <c r="B1899" s="10">
        <v>3100</v>
      </c>
      <c r="C1899" s="60">
        <v>86.032897188000007</v>
      </c>
      <c r="D1899" s="11">
        <v>0.41099999999999998</v>
      </c>
      <c r="E1899" s="11">
        <v>48.29</v>
      </c>
      <c r="F1899" s="11">
        <v>1.2</v>
      </c>
      <c r="G1899" s="11">
        <v>6.4000000000000001E-2</v>
      </c>
      <c r="H1899" s="10">
        <v>1</v>
      </c>
      <c r="I1899" s="11">
        <f t="shared" si="174"/>
        <v>1.2</v>
      </c>
      <c r="J1899" s="11">
        <f t="shared" si="175"/>
        <v>6.4000000000000001E-2</v>
      </c>
      <c r="K1899" s="11">
        <v>139621.9</v>
      </c>
      <c r="L1899" s="10">
        <f t="shared" si="176"/>
        <v>142.29260472839181</v>
      </c>
      <c r="M1899">
        <f t="shared" si="177"/>
        <v>175515</v>
      </c>
      <c r="N1899">
        <f t="shared" si="178"/>
        <v>464</v>
      </c>
      <c r="O1899">
        <f t="shared" si="179"/>
        <v>24.8</v>
      </c>
    </row>
    <row r="1900" spans="1:15">
      <c r="A1900" s="10" t="s">
        <v>68</v>
      </c>
      <c r="B1900" s="10">
        <v>6460</v>
      </c>
      <c r="C1900" s="60">
        <v>0.26466024399999999</v>
      </c>
      <c r="D1900" s="11">
        <v>0.30299999999999999</v>
      </c>
      <c r="E1900" s="11">
        <v>48.29</v>
      </c>
      <c r="F1900" s="11">
        <v>0</v>
      </c>
      <c r="G1900" s="11">
        <v>0</v>
      </c>
      <c r="H1900" s="10">
        <v>1</v>
      </c>
      <c r="I1900" s="11">
        <f t="shared" si="174"/>
        <v>0</v>
      </c>
      <c r="J1900" s="11">
        <f t="shared" si="175"/>
        <v>0</v>
      </c>
      <c r="K1900" s="11">
        <v>316.7</v>
      </c>
      <c r="L1900" s="10">
        <f t="shared" si="176"/>
        <v>0.32270619036469</v>
      </c>
      <c r="M1900">
        <f t="shared" si="177"/>
        <v>398</v>
      </c>
      <c r="N1900">
        <f t="shared" si="178"/>
        <v>0</v>
      </c>
      <c r="O1900">
        <f t="shared" si="179"/>
        <v>0</v>
      </c>
    </row>
    <row r="1901" spans="1:15">
      <c r="A1901" s="10" t="s">
        <v>68</v>
      </c>
      <c r="B1901" s="10">
        <v>3200</v>
      </c>
      <c r="C1901" s="60">
        <v>0.76794803199999995</v>
      </c>
      <c r="D1901" s="11">
        <v>0.4</v>
      </c>
      <c r="E1901" s="11">
        <v>48.29</v>
      </c>
      <c r="F1901" s="11">
        <v>1.2</v>
      </c>
      <c r="G1901" s="11">
        <v>6.4000000000000001E-2</v>
      </c>
      <c r="H1901" s="10">
        <v>1</v>
      </c>
      <c r="I1901" s="11">
        <f t="shared" si="174"/>
        <v>1.2</v>
      </c>
      <c r="J1901" s="11">
        <f t="shared" si="175"/>
        <v>6.4000000000000001E-2</v>
      </c>
      <c r="K1901" s="11">
        <v>396.7</v>
      </c>
      <c r="L1901" s="10">
        <f t="shared" si="176"/>
        <v>1.2361403488426668</v>
      </c>
      <c r="M1901">
        <f t="shared" si="177"/>
        <v>1525</v>
      </c>
      <c r="N1901">
        <f t="shared" si="178"/>
        <v>4</v>
      </c>
      <c r="O1901">
        <f t="shared" si="179"/>
        <v>0.2</v>
      </c>
    </row>
    <row r="1902" spans="1:15">
      <c r="A1902" s="10" t="s">
        <v>68</v>
      </c>
      <c r="B1902" s="10">
        <v>3200</v>
      </c>
      <c r="C1902" s="60">
        <v>3.3183700000000002E-3</v>
      </c>
      <c r="D1902" s="11">
        <v>0.4</v>
      </c>
      <c r="E1902" s="11">
        <v>48.29</v>
      </c>
      <c r="F1902" s="11">
        <v>1.2</v>
      </c>
      <c r="G1902" s="11">
        <v>6.4000000000000001E-2</v>
      </c>
      <c r="H1902" s="10">
        <v>1</v>
      </c>
      <c r="I1902" s="11">
        <f t="shared" si="174"/>
        <v>1.2</v>
      </c>
      <c r="J1902" s="11">
        <f t="shared" si="175"/>
        <v>6.4000000000000001E-2</v>
      </c>
      <c r="K1902" s="11">
        <v>5.2</v>
      </c>
      <c r="L1902" s="10">
        <f t="shared" si="176"/>
        <v>5.3414695766666673E-3</v>
      </c>
      <c r="M1902">
        <f t="shared" si="177"/>
        <v>7</v>
      </c>
      <c r="N1902">
        <f t="shared" si="178"/>
        <v>0</v>
      </c>
      <c r="O1902">
        <f t="shared" si="179"/>
        <v>0</v>
      </c>
    </row>
    <row r="1903" spans="1:15">
      <c r="A1903" s="10" t="s">
        <v>68</v>
      </c>
      <c r="B1903" s="10">
        <v>3200</v>
      </c>
      <c r="C1903" s="60">
        <v>48.029822926000001</v>
      </c>
      <c r="D1903" s="11">
        <v>0.4</v>
      </c>
      <c r="E1903" s="11">
        <v>48.29</v>
      </c>
      <c r="F1903" s="11">
        <v>1.2</v>
      </c>
      <c r="G1903" s="11">
        <v>6.4000000000000001E-2</v>
      </c>
      <c r="H1903" s="10">
        <v>1</v>
      </c>
      <c r="I1903" s="11">
        <f t="shared" si="174"/>
        <v>1.2</v>
      </c>
      <c r="J1903" s="11">
        <f t="shared" si="175"/>
        <v>6.4000000000000001E-2</v>
      </c>
      <c r="K1903" s="11">
        <v>75860.899999999994</v>
      </c>
      <c r="L1903" s="10">
        <f t="shared" si="176"/>
        <v>77.312004969884683</v>
      </c>
      <c r="M1903">
        <f t="shared" si="177"/>
        <v>95363</v>
      </c>
      <c r="N1903">
        <f t="shared" si="178"/>
        <v>252</v>
      </c>
      <c r="O1903">
        <f t="shared" si="179"/>
        <v>13.5</v>
      </c>
    </row>
    <row r="1904" spans="1:15">
      <c r="A1904" s="10" t="s">
        <v>68</v>
      </c>
      <c r="B1904" s="10">
        <v>4200</v>
      </c>
      <c r="C1904" s="60">
        <v>4.8750571100000002</v>
      </c>
      <c r="D1904" s="11">
        <v>0.41299999999999998</v>
      </c>
      <c r="E1904" s="11">
        <v>48.29</v>
      </c>
      <c r="F1904" s="11">
        <v>0.7</v>
      </c>
      <c r="G1904" s="11">
        <v>0.09</v>
      </c>
      <c r="H1904" s="10">
        <v>1</v>
      </c>
      <c r="I1904" s="11">
        <f t="shared" si="174"/>
        <v>0.7</v>
      </c>
      <c r="J1904" s="11">
        <f t="shared" si="175"/>
        <v>0.09</v>
      </c>
      <c r="K1904" s="11">
        <v>2599.9</v>
      </c>
      <c r="L1904" s="10">
        <f t="shared" si="176"/>
        <v>8.1022514782253907</v>
      </c>
      <c r="M1904">
        <f t="shared" si="177"/>
        <v>9994</v>
      </c>
      <c r="N1904">
        <f t="shared" si="178"/>
        <v>15</v>
      </c>
      <c r="O1904">
        <f t="shared" si="179"/>
        <v>2</v>
      </c>
    </row>
    <row r="1905" spans="1:15">
      <c r="A1905" s="10" t="s">
        <v>68</v>
      </c>
      <c r="B1905" s="10">
        <v>6410</v>
      </c>
      <c r="C1905" s="60">
        <v>3.792981E-3</v>
      </c>
      <c r="D1905" s="11">
        <v>0.30299999999999999</v>
      </c>
      <c r="E1905" s="11">
        <v>48.29</v>
      </c>
      <c r="F1905" s="11">
        <v>0</v>
      </c>
      <c r="G1905" s="11">
        <v>0</v>
      </c>
      <c r="H1905" s="10">
        <v>1</v>
      </c>
      <c r="I1905" s="11">
        <f t="shared" si="174"/>
        <v>0</v>
      </c>
      <c r="J1905" s="11">
        <f t="shared" si="175"/>
        <v>0</v>
      </c>
      <c r="K1905" s="11">
        <v>4.5</v>
      </c>
      <c r="L1905" s="10">
        <f t="shared" si="176"/>
        <v>4.6248670753724994E-3</v>
      </c>
      <c r="M1905">
        <f t="shared" si="177"/>
        <v>6</v>
      </c>
      <c r="N1905">
        <f t="shared" si="178"/>
        <v>0</v>
      </c>
      <c r="O1905">
        <f t="shared" si="179"/>
        <v>0</v>
      </c>
    </row>
    <row r="1906" spans="1:15">
      <c r="A1906" s="10" t="s">
        <v>68</v>
      </c>
      <c r="B1906" s="10">
        <v>6460</v>
      </c>
      <c r="C1906" s="60">
        <v>2.2814388700000001</v>
      </c>
      <c r="D1906" s="11">
        <v>0.30299999999999999</v>
      </c>
      <c r="E1906" s="11">
        <v>48.29</v>
      </c>
      <c r="F1906" s="11">
        <v>0</v>
      </c>
      <c r="G1906" s="11">
        <v>0</v>
      </c>
      <c r="H1906" s="10">
        <v>1</v>
      </c>
      <c r="I1906" s="11">
        <f t="shared" si="174"/>
        <v>0</v>
      </c>
      <c r="J1906" s="11">
        <f t="shared" si="175"/>
        <v>0</v>
      </c>
      <c r="K1906" s="11">
        <v>892.6</v>
      </c>
      <c r="L1906" s="10">
        <f t="shared" si="176"/>
        <v>2.7818097465655751</v>
      </c>
      <c r="M1906">
        <f t="shared" si="177"/>
        <v>3431</v>
      </c>
      <c r="N1906">
        <f t="shared" si="178"/>
        <v>0</v>
      </c>
      <c r="O1906">
        <f t="shared" si="179"/>
        <v>0</v>
      </c>
    </row>
    <row r="1907" spans="1:15">
      <c r="A1907" s="10" t="s">
        <v>68</v>
      </c>
      <c r="B1907" s="10">
        <v>4110</v>
      </c>
      <c r="C1907" s="60">
        <v>1.1130724009999999</v>
      </c>
      <c r="D1907" s="11">
        <v>0.41299999999999998</v>
      </c>
      <c r="E1907" s="11">
        <v>48.29</v>
      </c>
      <c r="F1907" s="11">
        <v>0.7</v>
      </c>
      <c r="G1907" s="11">
        <v>0.09</v>
      </c>
      <c r="H1907" s="10">
        <v>1</v>
      </c>
      <c r="I1907" s="11">
        <f t="shared" si="174"/>
        <v>0.7</v>
      </c>
      <c r="J1907" s="11">
        <f t="shared" si="175"/>
        <v>0.09</v>
      </c>
      <c r="K1907" s="11">
        <v>593.6</v>
      </c>
      <c r="L1907" s="10">
        <f t="shared" si="176"/>
        <v>1.849904996574314</v>
      </c>
      <c r="M1907">
        <f t="shared" si="177"/>
        <v>2282</v>
      </c>
      <c r="N1907">
        <f t="shared" si="178"/>
        <v>4</v>
      </c>
      <c r="O1907">
        <f t="shared" si="179"/>
        <v>0.5</v>
      </c>
    </row>
    <row r="1908" spans="1:15">
      <c r="A1908" s="10" t="s">
        <v>68</v>
      </c>
      <c r="B1908" s="10">
        <v>6430</v>
      </c>
      <c r="C1908" s="60">
        <v>9.2901083280000005</v>
      </c>
      <c r="D1908" s="11">
        <v>0.30299999999999999</v>
      </c>
      <c r="E1908" s="11">
        <v>48.29</v>
      </c>
      <c r="F1908" s="11">
        <v>0</v>
      </c>
      <c r="G1908" s="11">
        <v>0</v>
      </c>
      <c r="H1908" s="10">
        <v>1</v>
      </c>
      <c r="I1908" s="11">
        <f t="shared" si="174"/>
        <v>0</v>
      </c>
      <c r="J1908" s="11">
        <f t="shared" si="175"/>
        <v>0</v>
      </c>
      <c r="K1908" s="11">
        <v>11115</v>
      </c>
      <c r="L1908" s="10">
        <f t="shared" si="176"/>
        <v>11.327638111767781</v>
      </c>
      <c r="M1908">
        <f t="shared" si="177"/>
        <v>13972</v>
      </c>
      <c r="N1908">
        <f t="shared" si="178"/>
        <v>0</v>
      </c>
      <c r="O1908">
        <f t="shared" si="179"/>
        <v>0</v>
      </c>
    </row>
    <row r="1909" spans="1:15">
      <c r="A1909" s="10" t="s">
        <v>68</v>
      </c>
      <c r="B1909" s="10">
        <v>6430</v>
      </c>
      <c r="C1909" s="60">
        <v>2.7433081920000002</v>
      </c>
      <c r="D1909" s="11">
        <v>0.30299999999999999</v>
      </c>
      <c r="E1909" s="11">
        <v>48.29</v>
      </c>
      <c r="F1909" s="11">
        <v>0</v>
      </c>
      <c r="G1909" s="11">
        <v>0</v>
      </c>
      <c r="H1909" s="10">
        <v>1</v>
      </c>
      <c r="I1909" s="11">
        <f t="shared" si="174"/>
        <v>0</v>
      </c>
      <c r="J1909" s="11">
        <f t="shared" si="175"/>
        <v>0</v>
      </c>
      <c r="K1909" s="11">
        <v>3282.2</v>
      </c>
      <c r="L1909" s="10">
        <f t="shared" si="176"/>
        <v>3.3449774029399202</v>
      </c>
      <c r="M1909">
        <f t="shared" si="177"/>
        <v>4126</v>
      </c>
      <c r="N1909">
        <f t="shared" si="178"/>
        <v>0</v>
      </c>
      <c r="O1909">
        <f t="shared" si="179"/>
        <v>0</v>
      </c>
    </row>
    <row r="1910" spans="1:15">
      <c r="A1910" s="10" t="s">
        <v>68</v>
      </c>
      <c r="B1910" s="10">
        <v>1920</v>
      </c>
      <c r="C1910" s="60">
        <v>0.101132968</v>
      </c>
      <c r="D1910" s="11">
        <v>0.23400000000000001</v>
      </c>
      <c r="E1910" s="11">
        <v>48.29</v>
      </c>
      <c r="F1910" s="11">
        <v>1.2</v>
      </c>
      <c r="G1910" s="11">
        <v>7.5999999999999998E-2</v>
      </c>
      <c r="H1910" s="10">
        <v>1</v>
      </c>
      <c r="I1910" s="11">
        <f t="shared" si="174"/>
        <v>1.2</v>
      </c>
      <c r="J1910" s="11">
        <f t="shared" si="175"/>
        <v>7.5999999999999998E-2</v>
      </c>
      <c r="K1910" s="11">
        <v>108.2</v>
      </c>
      <c r="L1910" s="10">
        <f t="shared" si="176"/>
        <v>9.5232364982040005E-2</v>
      </c>
      <c r="M1910">
        <f t="shared" si="177"/>
        <v>117</v>
      </c>
      <c r="N1910">
        <f t="shared" si="178"/>
        <v>0</v>
      </c>
      <c r="O1910">
        <f t="shared" si="179"/>
        <v>0</v>
      </c>
    </row>
    <row r="1911" spans="1:15">
      <c r="A1911" s="10" t="s">
        <v>68</v>
      </c>
      <c r="B1911" s="10">
        <v>1180</v>
      </c>
      <c r="C1911" s="60">
        <v>1.5170283E-2</v>
      </c>
      <c r="D1911" s="11">
        <v>0.39</v>
      </c>
      <c r="E1911" s="11">
        <v>48.29</v>
      </c>
      <c r="F1911" s="11">
        <v>1.05</v>
      </c>
      <c r="G1911" s="11">
        <v>0.22</v>
      </c>
      <c r="H1911" s="10">
        <v>1</v>
      </c>
      <c r="I1911" s="11">
        <f t="shared" si="174"/>
        <v>1.05</v>
      </c>
      <c r="J1911" s="11">
        <f t="shared" si="175"/>
        <v>0.22</v>
      </c>
      <c r="K1911" s="11">
        <v>23.4</v>
      </c>
      <c r="L1911" s="10">
        <f t="shared" si="176"/>
        <v>2.3808621397275003E-2</v>
      </c>
      <c r="M1911">
        <f t="shared" si="177"/>
        <v>29</v>
      </c>
      <c r="N1911">
        <f t="shared" si="178"/>
        <v>0</v>
      </c>
      <c r="O1911">
        <f t="shared" si="179"/>
        <v>0</v>
      </c>
    </row>
    <row r="1912" spans="1:15">
      <c r="A1912" s="10" t="s">
        <v>68</v>
      </c>
      <c r="B1912" s="10">
        <v>6460</v>
      </c>
      <c r="C1912" s="60">
        <v>0.48540119100000001</v>
      </c>
      <c r="D1912" s="11">
        <v>0.30299999999999999</v>
      </c>
      <c r="E1912" s="11">
        <v>48.29</v>
      </c>
      <c r="F1912" s="11">
        <v>0</v>
      </c>
      <c r="G1912" s="11">
        <v>0</v>
      </c>
      <c r="H1912" s="10">
        <v>1</v>
      </c>
      <c r="I1912" s="11">
        <f t="shared" si="174"/>
        <v>0</v>
      </c>
      <c r="J1912" s="11">
        <f t="shared" si="175"/>
        <v>0</v>
      </c>
      <c r="K1912" s="11">
        <v>189.9</v>
      </c>
      <c r="L1912" s="10">
        <f t="shared" si="176"/>
        <v>0.59186059371309752</v>
      </c>
      <c r="M1912">
        <f t="shared" si="177"/>
        <v>730</v>
      </c>
      <c r="N1912">
        <f t="shared" si="178"/>
        <v>0</v>
      </c>
      <c r="O1912">
        <f t="shared" si="179"/>
        <v>0</v>
      </c>
    </row>
    <row r="1913" spans="1:15">
      <c r="A1913" s="10" t="s">
        <v>68</v>
      </c>
      <c r="B1913" s="10">
        <v>3100</v>
      </c>
      <c r="C1913" s="60">
        <v>0.188540765</v>
      </c>
      <c r="D1913" s="11">
        <v>0.41099999999999998</v>
      </c>
      <c r="E1913" s="11">
        <v>48.29</v>
      </c>
      <c r="F1913" s="11">
        <v>1.2</v>
      </c>
      <c r="G1913" s="11">
        <v>6.4000000000000001E-2</v>
      </c>
      <c r="H1913" s="10">
        <v>1</v>
      </c>
      <c r="I1913" s="11">
        <f t="shared" si="174"/>
        <v>1.2</v>
      </c>
      <c r="J1913" s="11">
        <f t="shared" si="175"/>
        <v>6.4000000000000001E-2</v>
      </c>
      <c r="K1913" s="11">
        <v>306</v>
      </c>
      <c r="L1913" s="10">
        <f t="shared" si="176"/>
        <v>0.31183369880836248</v>
      </c>
      <c r="M1913">
        <f t="shared" si="177"/>
        <v>385</v>
      </c>
      <c r="N1913">
        <f t="shared" si="178"/>
        <v>1</v>
      </c>
      <c r="O1913">
        <f t="shared" si="179"/>
        <v>0.1</v>
      </c>
    </row>
    <row r="1914" spans="1:15">
      <c r="A1914" s="10" t="s">
        <v>68</v>
      </c>
      <c r="B1914" s="10">
        <v>3300</v>
      </c>
      <c r="C1914" s="60">
        <v>0.177637928</v>
      </c>
      <c r="D1914" s="11">
        <v>0.4</v>
      </c>
      <c r="E1914" s="11">
        <v>48.29</v>
      </c>
      <c r="F1914" s="11">
        <v>1.2</v>
      </c>
      <c r="G1914" s="11">
        <v>6.4000000000000001E-2</v>
      </c>
      <c r="H1914" s="10">
        <v>1</v>
      </c>
      <c r="I1914" s="11">
        <f t="shared" si="174"/>
        <v>1.2</v>
      </c>
      <c r="J1914" s="11">
        <f t="shared" si="175"/>
        <v>6.4000000000000001E-2</v>
      </c>
      <c r="K1914" s="11">
        <v>280.60000000000002</v>
      </c>
      <c r="L1914" s="10">
        <f t="shared" si="176"/>
        <v>0.28593785143733336</v>
      </c>
      <c r="M1914">
        <f t="shared" si="177"/>
        <v>353</v>
      </c>
      <c r="N1914">
        <f t="shared" si="178"/>
        <v>1</v>
      </c>
      <c r="O1914">
        <f t="shared" si="179"/>
        <v>0</v>
      </c>
    </row>
    <row r="1915" spans="1:15">
      <c r="A1915" s="10" t="s">
        <v>68</v>
      </c>
      <c r="B1915" s="10">
        <v>2210</v>
      </c>
      <c r="C1915" s="60">
        <v>3.1359900000000002E-4</v>
      </c>
      <c r="D1915" s="11">
        <v>0.28499999999999998</v>
      </c>
      <c r="E1915" s="11">
        <v>48.29</v>
      </c>
      <c r="F1915" s="11">
        <v>1.92</v>
      </c>
      <c r="G1915" s="11">
        <v>0.50600000000000001</v>
      </c>
      <c r="H1915" s="10">
        <v>1</v>
      </c>
      <c r="I1915" s="11">
        <f t="shared" si="174"/>
        <v>1.92</v>
      </c>
      <c r="J1915" s="11">
        <f t="shared" si="175"/>
        <v>0.50600000000000001</v>
      </c>
      <c r="K1915" s="11">
        <v>0.1</v>
      </c>
      <c r="L1915" s="10">
        <f t="shared" si="176"/>
        <v>3.5966277311249998E-4</v>
      </c>
      <c r="M1915">
        <f t="shared" si="177"/>
        <v>0</v>
      </c>
      <c r="N1915">
        <f t="shared" si="178"/>
        <v>0</v>
      </c>
      <c r="O1915">
        <f t="shared" si="179"/>
        <v>0</v>
      </c>
    </row>
    <row r="1916" spans="1:15">
      <c r="A1916" s="10" t="s">
        <v>68</v>
      </c>
      <c r="B1916" s="10">
        <v>6410</v>
      </c>
      <c r="C1916" s="60">
        <v>7.3769413000000006E-2</v>
      </c>
      <c r="D1916" s="11">
        <v>0.30299999999999999</v>
      </c>
      <c r="E1916" s="11">
        <v>48.29</v>
      </c>
      <c r="F1916" s="11">
        <v>0</v>
      </c>
      <c r="G1916" s="11">
        <v>0</v>
      </c>
      <c r="H1916" s="10">
        <v>1</v>
      </c>
      <c r="I1916" s="11">
        <f t="shared" si="174"/>
        <v>0</v>
      </c>
      <c r="J1916" s="11">
        <f t="shared" si="175"/>
        <v>0</v>
      </c>
      <c r="K1916" s="11">
        <v>88.3</v>
      </c>
      <c r="L1916" s="10">
        <f t="shared" si="176"/>
        <v>8.9948705082692496E-2</v>
      </c>
      <c r="M1916">
        <f t="shared" si="177"/>
        <v>111</v>
      </c>
      <c r="N1916">
        <f t="shared" si="178"/>
        <v>0</v>
      </c>
      <c r="O1916">
        <f t="shared" si="179"/>
        <v>0</v>
      </c>
    </row>
    <row r="1917" spans="1:15">
      <c r="A1917" s="10" t="s">
        <v>68</v>
      </c>
      <c r="B1917" s="10">
        <v>3200</v>
      </c>
      <c r="C1917" s="60">
        <v>1.432599505</v>
      </c>
      <c r="D1917" s="11">
        <v>0.4</v>
      </c>
      <c r="E1917" s="11">
        <v>48.29</v>
      </c>
      <c r="F1917" s="11">
        <v>1.2</v>
      </c>
      <c r="G1917" s="11">
        <v>6.4000000000000001E-2</v>
      </c>
      <c r="H1917" s="10">
        <v>1</v>
      </c>
      <c r="I1917" s="11">
        <f t="shared" si="174"/>
        <v>1.2</v>
      </c>
      <c r="J1917" s="11">
        <f t="shared" si="175"/>
        <v>6.4000000000000001E-2</v>
      </c>
      <c r="K1917" s="11">
        <v>32377.599999999999</v>
      </c>
      <c r="L1917" s="10">
        <f t="shared" si="176"/>
        <v>2.3060076698816672</v>
      </c>
      <c r="M1917">
        <f t="shared" si="177"/>
        <v>2844</v>
      </c>
      <c r="N1917">
        <f t="shared" si="178"/>
        <v>8</v>
      </c>
      <c r="O1917">
        <f t="shared" si="179"/>
        <v>0.4</v>
      </c>
    </row>
    <row r="1918" spans="1:15">
      <c r="A1918" s="10" t="s">
        <v>68</v>
      </c>
      <c r="B1918" s="10">
        <v>1180</v>
      </c>
      <c r="C1918" s="60">
        <v>0.12802201299999999</v>
      </c>
      <c r="D1918" s="11">
        <v>0.39</v>
      </c>
      <c r="E1918" s="11">
        <v>48.29</v>
      </c>
      <c r="F1918" s="11">
        <v>1.05</v>
      </c>
      <c r="G1918" s="11">
        <v>0.22</v>
      </c>
      <c r="H1918" s="10">
        <v>1</v>
      </c>
      <c r="I1918" s="11">
        <f t="shared" si="174"/>
        <v>1.05</v>
      </c>
      <c r="J1918" s="11">
        <f t="shared" si="175"/>
        <v>0.22</v>
      </c>
      <c r="K1918" s="11">
        <v>197.1</v>
      </c>
      <c r="L1918" s="10">
        <f t="shared" si="176"/>
        <v>0.200920947752525</v>
      </c>
      <c r="M1918">
        <f t="shared" si="177"/>
        <v>248</v>
      </c>
      <c r="N1918">
        <f t="shared" si="178"/>
        <v>1</v>
      </c>
      <c r="O1918">
        <f t="shared" si="179"/>
        <v>0.1</v>
      </c>
    </row>
    <row r="1919" spans="1:15">
      <c r="A1919" s="10" t="s">
        <v>68</v>
      </c>
      <c r="B1919" s="10">
        <v>1180</v>
      </c>
      <c r="C1919" s="60">
        <v>0.10215692699999999</v>
      </c>
      <c r="D1919" s="11">
        <v>0.39</v>
      </c>
      <c r="E1919" s="11">
        <v>48.29</v>
      </c>
      <c r="F1919" s="11">
        <v>1.05</v>
      </c>
      <c r="G1919" s="11">
        <v>0.22</v>
      </c>
      <c r="H1919" s="10">
        <v>1</v>
      </c>
      <c r="I1919" s="11">
        <f t="shared" si="174"/>
        <v>1.05</v>
      </c>
      <c r="J1919" s="11">
        <f t="shared" si="175"/>
        <v>0.22</v>
      </c>
      <c r="K1919" s="11">
        <v>51.4</v>
      </c>
      <c r="L1919" s="10">
        <f t="shared" si="176"/>
        <v>0.16032763515697501</v>
      </c>
      <c r="M1919">
        <f t="shared" si="177"/>
        <v>198</v>
      </c>
      <c r="N1919">
        <f t="shared" si="178"/>
        <v>0</v>
      </c>
      <c r="O1919">
        <f t="shared" si="179"/>
        <v>0.1</v>
      </c>
    </row>
    <row r="1920" spans="1:15">
      <c r="A1920" s="10" t="s">
        <v>68</v>
      </c>
      <c r="B1920" s="10">
        <v>1180</v>
      </c>
      <c r="C1920" s="60">
        <v>1.9182448000000001E-2</v>
      </c>
      <c r="D1920" s="11">
        <v>0.39</v>
      </c>
      <c r="E1920" s="11">
        <v>48.29</v>
      </c>
      <c r="F1920" s="11">
        <v>1.05</v>
      </c>
      <c r="G1920" s="11">
        <v>0.22</v>
      </c>
      <c r="H1920" s="10">
        <v>1</v>
      </c>
      <c r="I1920" s="11">
        <f t="shared" si="174"/>
        <v>1.05</v>
      </c>
      <c r="J1920" s="11">
        <f t="shared" si="175"/>
        <v>0.22</v>
      </c>
      <c r="K1920" s="11">
        <v>9.6999999999999993</v>
      </c>
      <c r="L1920" s="10">
        <f t="shared" si="176"/>
        <v>3.0105413452400004E-2</v>
      </c>
      <c r="M1920">
        <f t="shared" si="177"/>
        <v>37</v>
      </c>
      <c r="N1920">
        <f t="shared" si="178"/>
        <v>0</v>
      </c>
      <c r="O1920">
        <f t="shared" si="179"/>
        <v>0</v>
      </c>
    </row>
    <row r="1921" spans="1:15">
      <c r="A1921" s="10" t="s">
        <v>68</v>
      </c>
      <c r="B1921" s="10">
        <v>6460</v>
      </c>
      <c r="C1921" s="60">
        <v>0.95684291799999999</v>
      </c>
      <c r="D1921" s="11">
        <v>0.30299999999999999</v>
      </c>
      <c r="E1921" s="11">
        <v>48.29</v>
      </c>
      <c r="F1921" s="11">
        <v>0</v>
      </c>
      <c r="G1921" s="11">
        <v>0</v>
      </c>
      <c r="H1921" s="10">
        <v>1</v>
      </c>
      <c r="I1921" s="11">
        <f t="shared" si="174"/>
        <v>0</v>
      </c>
      <c r="J1921" s="11">
        <f t="shared" si="175"/>
        <v>0</v>
      </c>
      <c r="K1921" s="11">
        <v>374.4</v>
      </c>
      <c r="L1921" s="10">
        <f t="shared" si="176"/>
        <v>1.1667000988830549</v>
      </c>
      <c r="M1921">
        <f t="shared" si="177"/>
        <v>1439</v>
      </c>
      <c r="N1921">
        <f t="shared" si="178"/>
        <v>0</v>
      </c>
      <c r="O1921">
        <f t="shared" si="179"/>
        <v>0</v>
      </c>
    </row>
    <row r="1922" spans="1:15">
      <c r="A1922" s="10" t="s">
        <v>68</v>
      </c>
      <c r="B1922" s="10">
        <v>1180</v>
      </c>
      <c r="C1922" s="60">
        <v>1.7071343999999999E-2</v>
      </c>
      <c r="D1922" s="11">
        <v>0.39</v>
      </c>
      <c r="E1922" s="11">
        <v>48.29</v>
      </c>
      <c r="F1922" s="11">
        <v>1.05</v>
      </c>
      <c r="G1922" s="11">
        <v>0.22</v>
      </c>
      <c r="H1922" s="10">
        <v>1</v>
      </c>
      <c r="I1922" s="11">
        <f t="shared" si="174"/>
        <v>1.05</v>
      </c>
      <c r="J1922" s="11">
        <f t="shared" si="175"/>
        <v>0.22</v>
      </c>
      <c r="K1922" s="11">
        <v>8.6</v>
      </c>
      <c r="L1922" s="10">
        <f t="shared" si="176"/>
        <v>2.67921940572E-2</v>
      </c>
      <c r="M1922">
        <f t="shared" si="177"/>
        <v>33</v>
      </c>
      <c r="N1922">
        <f t="shared" si="178"/>
        <v>0</v>
      </c>
      <c r="O1922">
        <f t="shared" si="179"/>
        <v>0</v>
      </c>
    </row>
    <row r="1923" spans="1:15">
      <c r="A1923" s="10" t="s">
        <v>68</v>
      </c>
      <c r="B1923" s="10">
        <v>6430</v>
      </c>
      <c r="C1923" s="60">
        <v>0.14674432600000001</v>
      </c>
      <c r="D1923" s="11">
        <v>0.30299999999999999</v>
      </c>
      <c r="E1923" s="11">
        <v>48.29</v>
      </c>
      <c r="F1923" s="11">
        <v>0</v>
      </c>
      <c r="G1923" s="11">
        <v>0</v>
      </c>
      <c r="H1923" s="10">
        <v>1</v>
      </c>
      <c r="I1923" s="11">
        <f t="shared" ref="I1923:I1986" si="180">F1923</f>
        <v>0</v>
      </c>
      <c r="J1923" s="11">
        <f t="shared" ref="J1923:J1986" si="181">G1923</f>
        <v>0</v>
      </c>
      <c r="K1923" s="11">
        <v>57.4</v>
      </c>
      <c r="L1923" s="10">
        <f t="shared" ref="L1923:L1986" si="182">E1923*D1923*C1923/12</f>
        <v>0.178928658439135</v>
      </c>
      <c r="M1923">
        <f t="shared" ref="M1923:M1986" si="183">ROUND(E1923*D1923*C1923*102.79,0)</f>
        <v>221</v>
      </c>
      <c r="N1923">
        <f t="shared" ref="N1923:N1986" si="184">ROUND(I1923*M1923*0.002205,0)</f>
        <v>0</v>
      </c>
      <c r="O1923">
        <f t="shared" ref="O1923:O1986" si="185">ROUND(J1923*M1923*0.002205,1)</f>
        <v>0</v>
      </c>
    </row>
    <row r="1924" spans="1:15">
      <c r="A1924" s="10" t="s">
        <v>68</v>
      </c>
      <c r="B1924" s="10">
        <v>6170</v>
      </c>
      <c r="C1924" s="60">
        <v>15.437311325</v>
      </c>
      <c r="D1924" s="11">
        <v>0.30299999999999999</v>
      </c>
      <c r="E1924" s="11">
        <v>48.29</v>
      </c>
      <c r="F1924" s="11">
        <v>0</v>
      </c>
      <c r="G1924" s="11">
        <v>0</v>
      </c>
      <c r="H1924" s="10">
        <v>1</v>
      </c>
      <c r="I1924" s="11">
        <f t="shared" si="180"/>
        <v>0</v>
      </c>
      <c r="J1924" s="11">
        <f t="shared" si="181"/>
        <v>0</v>
      </c>
      <c r="K1924" s="11">
        <v>6040</v>
      </c>
      <c r="L1924" s="10">
        <f t="shared" si="182"/>
        <v>18.823061038077309</v>
      </c>
      <c r="M1924">
        <f t="shared" si="183"/>
        <v>23218</v>
      </c>
      <c r="N1924">
        <f t="shared" si="184"/>
        <v>0</v>
      </c>
      <c r="O1924">
        <f t="shared" si="185"/>
        <v>0</v>
      </c>
    </row>
    <row r="1925" spans="1:15">
      <c r="A1925" s="10" t="s">
        <v>68</v>
      </c>
      <c r="B1925" s="10">
        <v>3200</v>
      </c>
      <c r="C1925" s="60">
        <v>0.25157146800000002</v>
      </c>
      <c r="D1925" s="11">
        <v>0.4</v>
      </c>
      <c r="E1925" s="11">
        <v>48.29</v>
      </c>
      <c r="F1925" s="11">
        <v>1.2</v>
      </c>
      <c r="G1925" s="11">
        <v>6.4000000000000001E-2</v>
      </c>
      <c r="H1925" s="10">
        <v>1</v>
      </c>
      <c r="I1925" s="11">
        <f t="shared" si="180"/>
        <v>1.2</v>
      </c>
      <c r="J1925" s="11">
        <f t="shared" si="181"/>
        <v>6.4000000000000001E-2</v>
      </c>
      <c r="K1925" s="11">
        <v>397.4</v>
      </c>
      <c r="L1925" s="10">
        <f t="shared" si="182"/>
        <v>0.40494620632400008</v>
      </c>
      <c r="M1925">
        <f t="shared" si="183"/>
        <v>499</v>
      </c>
      <c r="N1925">
        <f t="shared" si="184"/>
        <v>1</v>
      </c>
      <c r="O1925">
        <f t="shared" si="185"/>
        <v>0.1</v>
      </c>
    </row>
    <row r="1926" spans="1:15">
      <c r="A1926" s="10" t="s">
        <v>68</v>
      </c>
      <c r="B1926" s="10">
        <v>3300</v>
      </c>
      <c r="C1926" s="60">
        <v>6.201531256</v>
      </c>
      <c r="D1926" s="11">
        <v>0.4</v>
      </c>
      <c r="E1926" s="11">
        <v>48.29</v>
      </c>
      <c r="F1926" s="11">
        <v>1.2</v>
      </c>
      <c r="G1926" s="11">
        <v>6.4000000000000001E-2</v>
      </c>
      <c r="H1926" s="10">
        <v>1</v>
      </c>
      <c r="I1926" s="11">
        <f t="shared" si="180"/>
        <v>1.2</v>
      </c>
      <c r="J1926" s="11">
        <f t="shared" si="181"/>
        <v>6.4000000000000001E-2</v>
      </c>
      <c r="K1926" s="11">
        <v>9795.1</v>
      </c>
      <c r="L1926" s="10">
        <f t="shared" si="182"/>
        <v>9.9823981450746668</v>
      </c>
      <c r="M1926">
        <f t="shared" si="183"/>
        <v>12313</v>
      </c>
      <c r="N1926">
        <f t="shared" si="184"/>
        <v>33</v>
      </c>
      <c r="O1926">
        <f t="shared" si="185"/>
        <v>1.7</v>
      </c>
    </row>
    <row r="1927" spans="1:15">
      <c r="A1927" s="10" t="s">
        <v>68</v>
      </c>
      <c r="B1927" s="10">
        <v>3300</v>
      </c>
      <c r="C1927" s="60">
        <v>1.711168971</v>
      </c>
      <c r="D1927" s="11">
        <v>0.4</v>
      </c>
      <c r="E1927" s="11">
        <v>48.29</v>
      </c>
      <c r="F1927" s="11">
        <v>1.2</v>
      </c>
      <c r="G1927" s="11">
        <v>6.4000000000000001E-2</v>
      </c>
      <c r="H1927" s="10">
        <v>1</v>
      </c>
      <c r="I1927" s="11">
        <f t="shared" si="180"/>
        <v>1.2</v>
      </c>
      <c r="J1927" s="11">
        <f t="shared" si="181"/>
        <v>6.4000000000000001E-2</v>
      </c>
      <c r="K1927" s="11">
        <v>2702.7</v>
      </c>
      <c r="L1927" s="10">
        <f t="shared" si="182"/>
        <v>2.7544116536529999</v>
      </c>
      <c r="M1927">
        <f t="shared" si="183"/>
        <v>3398</v>
      </c>
      <c r="N1927">
        <f t="shared" si="184"/>
        <v>9</v>
      </c>
      <c r="O1927">
        <f t="shared" si="185"/>
        <v>0.5</v>
      </c>
    </row>
    <row r="1928" spans="1:15">
      <c r="A1928" s="10" t="s">
        <v>68</v>
      </c>
      <c r="B1928" s="10">
        <v>3300</v>
      </c>
      <c r="C1928" s="60">
        <v>3.0736217620000001</v>
      </c>
      <c r="D1928" s="11">
        <v>0.4</v>
      </c>
      <c r="E1928" s="11">
        <v>48.29</v>
      </c>
      <c r="F1928" s="11">
        <v>1.2</v>
      </c>
      <c r="G1928" s="11">
        <v>6.4000000000000001E-2</v>
      </c>
      <c r="H1928" s="10">
        <v>1</v>
      </c>
      <c r="I1928" s="11">
        <f t="shared" si="180"/>
        <v>1.2</v>
      </c>
      <c r="J1928" s="11">
        <f t="shared" si="181"/>
        <v>6.4000000000000001E-2</v>
      </c>
      <c r="K1928" s="11">
        <v>4854.6000000000004</v>
      </c>
      <c r="L1928" s="10">
        <f t="shared" si="182"/>
        <v>4.9475064962326671</v>
      </c>
      <c r="M1928">
        <f t="shared" si="183"/>
        <v>6103</v>
      </c>
      <c r="N1928">
        <f t="shared" si="184"/>
        <v>16</v>
      </c>
      <c r="O1928">
        <f t="shared" si="185"/>
        <v>0.9</v>
      </c>
    </row>
    <row r="1929" spans="1:15">
      <c r="A1929" s="10" t="s">
        <v>68</v>
      </c>
      <c r="B1929" s="10">
        <v>6460</v>
      </c>
      <c r="C1929" s="60">
        <v>1.8028084099999999</v>
      </c>
      <c r="D1929" s="11">
        <v>0.30299999999999999</v>
      </c>
      <c r="E1929" s="11">
        <v>48.29</v>
      </c>
      <c r="F1929" s="11">
        <v>0</v>
      </c>
      <c r="G1929" s="11">
        <v>0</v>
      </c>
      <c r="H1929" s="10">
        <v>1</v>
      </c>
      <c r="I1929" s="11">
        <f t="shared" si="180"/>
        <v>0</v>
      </c>
      <c r="J1929" s="11">
        <f t="shared" si="181"/>
        <v>0</v>
      </c>
      <c r="K1929" s="11">
        <v>705.4</v>
      </c>
      <c r="L1929" s="10">
        <f t="shared" si="182"/>
        <v>2.1982048575022248</v>
      </c>
      <c r="M1929">
        <f t="shared" si="183"/>
        <v>2711</v>
      </c>
      <c r="N1929">
        <f t="shared" si="184"/>
        <v>0</v>
      </c>
      <c r="O1929">
        <f t="shared" si="185"/>
        <v>0</v>
      </c>
    </row>
    <row r="1930" spans="1:15">
      <c r="A1930" s="10" t="s">
        <v>68</v>
      </c>
      <c r="B1930" s="10">
        <v>1180</v>
      </c>
      <c r="C1930" s="60">
        <v>4.5137946999999998E-2</v>
      </c>
      <c r="D1930" s="11">
        <v>0.39</v>
      </c>
      <c r="E1930" s="11">
        <v>48.29</v>
      </c>
      <c r="F1930" s="11">
        <v>1.05</v>
      </c>
      <c r="G1930" s="11">
        <v>0.22</v>
      </c>
      <c r="H1930" s="10">
        <v>1</v>
      </c>
      <c r="I1930" s="11">
        <f t="shared" si="180"/>
        <v>1.05</v>
      </c>
      <c r="J1930" s="11">
        <f t="shared" si="181"/>
        <v>0.22</v>
      </c>
      <c r="K1930" s="11">
        <v>22.7</v>
      </c>
      <c r="L1930" s="10">
        <f t="shared" si="182"/>
        <v>7.0840622470474998E-2</v>
      </c>
      <c r="M1930">
        <f t="shared" si="183"/>
        <v>87</v>
      </c>
      <c r="N1930">
        <f t="shared" si="184"/>
        <v>0</v>
      </c>
      <c r="O1930">
        <f t="shared" si="185"/>
        <v>0</v>
      </c>
    </row>
    <row r="1931" spans="1:15">
      <c r="A1931" s="10" t="s">
        <v>68</v>
      </c>
      <c r="B1931" s="10">
        <v>6410</v>
      </c>
      <c r="C1931" s="60">
        <v>1.069904312</v>
      </c>
      <c r="D1931" s="11">
        <v>0.30299999999999999</v>
      </c>
      <c r="E1931" s="11">
        <v>48.29</v>
      </c>
      <c r="F1931" s="11">
        <v>0</v>
      </c>
      <c r="G1931" s="11">
        <v>0</v>
      </c>
      <c r="H1931" s="10">
        <v>1</v>
      </c>
      <c r="I1931" s="11">
        <f t="shared" si="180"/>
        <v>0</v>
      </c>
      <c r="J1931" s="11">
        <f t="shared" si="181"/>
        <v>0</v>
      </c>
      <c r="K1931" s="11">
        <v>1280.0999999999999</v>
      </c>
      <c r="L1931" s="10">
        <f t="shared" si="182"/>
        <v>1.3045584004686199</v>
      </c>
      <c r="M1931">
        <f t="shared" si="183"/>
        <v>1609</v>
      </c>
      <c r="N1931">
        <f t="shared" si="184"/>
        <v>0</v>
      </c>
      <c r="O1931">
        <f t="shared" si="185"/>
        <v>0</v>
      </c>
    </row>
    <row r="1932" spans="1:15">
      <c r="A1932" s="10" t="s">
        <v>68</v>
      </c>
      <c r="B1932" s="10">
        <v>6460</v>
      </c>
      <c r="C1932" s="60">
        <v>22.009479785</v>
      </c>
      <c r="D1932" s="11">
        <v>0.30299999999999999</v>
      </c>
      <c r="E1932" s="11">
        <v>48.29</v>
      </c>
      <c r="F1932" s="11">
        <v>0</v>
      </c>
      <c r="G1932" s="11">
        <v>0</v>
      </c>
      <c r="H1932" s="10">
        <v>1</v>
      </c>
      <c r="I1932" s="11">
        <f t="shared" si="180"/>
        <v>0</v>
      </c>
      <c r="J1932" s="11">
        <f t="shared" si="181"/>
        <v>0</v>
      </c>
      <c r="K1932" s="11">
        <v>8611.5</v>
      </c>
      <c r="L1932" s="10">
        <f t="shared" si="182"/>
        <v>26.836653915145661</v>
      </c>
      <c r="M1932">
        <f t="shared" si="183"/>
        <v>33102</v>
      </c>
      <c r="N1932">
        <f t="shared" si="184"/>
        <v>0</v>
      </c>
      <c r="O1932">
        <f t="shared" si="185"/>
        <v>0</v>
      </c>
    </row>
    <row r="1933" spans="1:15">
      <c r="A1933" s="10" t="s">
        <v>68</v>
      </c>
      <c r="B1933" s="10">
        <v>8320</v>
      </c>
      <c r="C1933" s="60">
        <v>0.78481183499999996</v>
      </c>
      <c r="D1933" s="11">
        <v>0.21</v>
      </c>
      <c r="E1933" s="11">
        <v>48.29</v>
      </c>
      <c r="F1933" s="11">
        <v>1.25</v>
      </c>
      <c r="G1933" s="11">
        <v>7.5999999999999998E-2</v>
      </c>
      <c r="H1933" s="10">
        <v>1</v>
      </c>
      <c r="I1933" s="11">
        <f t="shared" si="180"/>
        <v>1.25</v>
      </c>
      <c r="J1933" s="11">
        <f t="shared" si="181"/>
        <v>7.5999999999999998E-2</v>
      </c>
      <c r="K1933" s="11">
        <v>650.79999999999995</v>
      </c>
      <c r="L1933" s="10">
        <f t="shared" si="182"/>
        <v>0.66322486146262494</v>
      </c>
      <c r="M1933">
        <f t="shared" si="183"/>
        <v>818</v>
      </c>
      <c r="N1933">
        <f t="shared" si="184"/>
        <v>2</v>
      </c>
      <c r="O1933">
        <f t="shared" si="185"/>
        <v>0.1</v>
      </c>
    </row>
    <row r="1934" spans="1:15">
      <c r="A1934" s="10" t="s">
        <v>68</v>
      </c>
      <c r="B1934" s="10">
        <v>6460</v>
      </c>
      <c r="C1934" s="60">
        <v>1.4443045999999999</v>
      </c>
      <c r="D1934" s="11">
        <v>0.30299999999999999</v>
      </c>
      <c r="E1934" s="11">
        <v>48.29</v>
      </c>
      <c r="F1934" s="11">
        <v>0</v>
      </c>
      <c r="G1934" s="11">
        <v>0</v>
      </c>
      <c r="H1934" s="10">
        <v>1</v>
      </c>
      <c r="I1934" s="11">
        <f t="shared" si="180"/>
        <v>0</v>
      </c>
      <c r="J1934" s="11">
        <f t="shared" si="181"/>
        <v>0</v>
      </c>
      <c r="K1934" s="11">
        <v>565.1</v>
      </c>
      <c r="L1934" s="10">
        <f t="shared" si="182"/>
        <v>1.7610730956334999</v>
      </c>
      <c r="M1934">
        <f t="shared" si="183"/>
        <v>2172</v>
      </c>
      <c r="N1934">
        <f t="shared" si="184"/>
        <v>0</v>
      </c>
      <c r="O1934">
        <f t="shared" si="185"/>
        <v>0</v>
      </c>
    </row>
    <row r="1935" spans="1:15">
      <c r="A1935" s="10" t="s">
        <v>68</v>
      </c>
      <c r="B1935" s="10">
        <v>6460</v>
      </c>
      <c r="C1935" s="60">
        <v>1.836248648</v>
      </c>
      <c r="D1935" s="11">
        <v>0.30299999999999999</v>
      </c>
      <c r="E1935" s="11">
        <v>48.29</v>
      </c>
      <c r="F1935" s="11">
        <v>0</v>
      </c>
      <c r="G1935" s="11">
        <v>0</v>
      </c>
      <c r="H1935" s="10">
        <v>1</v>
      </c>
      <c r="I1935" s="11">
        <f t="shared" si="180"/>
        <v>0</v>
      </c>
      <c r="J1935" s="11">
        <f t="shared" si="181"/>
        <v>0</v>
      </c>
      <c r="K1935" s="11">
        <v>2196.9</v>
      </c>
      <c r="L1935" s="10">
        <f t="shared" si="182"/>
        <v>2.2389792921009799</v>
      </c>
      <c r="M1935">
        <f t="shared" si="183"/>
        <v>2762</v>
      </c>
      <c r="N1935">
        <f t="shared" si="184"/>
        <v>0</v>
      </c>
      <c r="O1935">
        <f t="shared" si="185"/>
        <v>0</v>
      </c>
    </row>
    <row r="1936" spans="1:15">
      <c r="A1936" s="10" t="s">
        <v>68</v>
      </c>
      <c r="B1936" s="10">
        <v>4110</v>
      </c>
      <c r="C1936" s="60">
        <v>0.48589943000000002</v>
      </c>
      <c r="D1936" s="11">
        <v>0.41299999999999998</v>
      </c>
      <c r="E1936" s="11">
        <v>48.29</v>
      </c>
      <c r="F1936" s="11">
        <v>0.7</v>
      </c>
      <c r="G1936" s="11">
        <v>0.09</v>
      </c>
      <c r="H1936" s="10">
        <v>1</v>
      </c>
      <c r="I1936" s="11">
        <f t="shared" si="180"/>
        <v>0.7</v>
      </c>
      <c r="J1936" s="11">
        <f t="shared" si="181"/>
        <v>0.09</v>
      </c>
      <c r="K1936" s="11">
        <v>792.4</v>
      </c>
      <c r="L1936" s="10">
        <f t="shared" si="182"/>
        <v>0.80755553958759163</v>
      </c>
      <c r="M1936">
        <f t="shared" si="183"/>
        <v>996</v>
      </c>
      <c r="N1936">
        <f t="shared" si="184"/>
        <v>2</v>
      </c>
      <c r="O1936">
        <f t="shared" si="185"/>
        <v>0.2</v>
      </c>
    </row>
    <row r="1937" spans="1:15">
      <c r="A1937" s="10" t="s">
        <v>68</v>
      </c>
      <c r="B1937" s="10">
        <v>6410</v>
      </c>
      <c r="C1937" s="60">
        <v>0.67208479300000001</v>
      </c>
      <c r="D1937" s="11">
        <v>0.30299999999999999</v>
      </c>
      <c r="E1937" s="11">
        <v>48.29</v>
      </c>
      <c r="F1937" s="11">
        <v>0</v>
      </c>
      <c r="G1937" s="11">
        <v>0</v>
      </c>
      <c r="H1937" s="10">
        <v>1</v>
      </c>
      <c r="I1937" s="11">
        <f t="shared" si="180"/>
        <v>0</v>
      </c>
      <c r="J1937" s="11">
        <f t="shared" si="181"/>
        <v>0</v>
      </c>
      <c r="K1937" s="11">
        <v>804.1</v>
      </c>
      <c r="L1937" s="10">
        <f t="shared" si="182"/>
        <v>0.81948811001274258</v>
      </c>
      <c r="M1937">
        <f t="shared" si="183"/>
        <v>1011</v>
      </c>
      <c r="N1937">
        <f t="shared" si="184"/>
        <v>0</v>
      </c>
      <c r="O1937">
        <f t="shared" si="185"/>
        <v>0</v>
      </c>
    </row>
    <row r="1938" spans="1:15">
      <c r="A1938" s="10" t="s">
        <v>68</v>
      </c>
      <c r="B1938" s="10">
        <v>2210</v>
      </c>
      <c r="C1938" s="60">
        <v>3.0350057999999999E-2</v>
      </c>
      <c r="D1938" s="11">
        <v>0.28499999999999998</v>
      </c>
      <c r="E1938" s="11">
        <v>48.29</v>
      </c>
      <c r="F1938" s="11">
        <v>1.92</v>
      </c>
      <c r="G1938" s="11">
        <v>0.50600000000000001</v>
      </c>
      <c r="H1938" s="10">
        <v>1</v>
      </c>
      <c r="I1938" s="11">
        <f t="shared" si="180"/>
        <v>1.92</v>
      </c>
      <c r="J1938" s="11">
        <f t="shared" si="181"/>
        <v>0.50600000000000001</v>
      </c>
      <c r="K1938" s="11">
        <v>11.2</v>
      </c>
      <c r="L1938" s="10">
        <f t="shared" si="182"/>
        <v>3.4808102144474995E-2</v>
      </c>
      <c r="M1938">
        <f t="shared" si="183"/>
        <v>43</v>
      </c>
      <c r="N1938">
        <f t="shared" si="184"/>
        <v>0</v>
      </c>
      <c r="O1938">
        <f t="shared" si="185"/>
        <v>0</v>
      </c>
    </row>
    <row r="1939" spans="1:15">
      <c r="A1939" s="10" t="s">
        <v>68</v>
      </c>
      <c r="B1939" s="10">
        <v>4110</v>
      </c>
      <c r="C1939" s="60">
        <v>0.84643207399999998</v>
      </c>
      <c r="D1939" s="11">
        <v>0.41299999999999998</v>
      </c>
      <c r="E1939" s="11">
        <v>48.29</v>
      </c>
      <c r="F1939" s="11">
        <v>0.7</v>
      </c>
      <c r="G1939" s="11">
        <v>0.09</v>
      </c>
      <c r="H1939" s="10">
        <v>1</v>
      </c>
      <c r="I1939" s="11">
        <f t="shared" si="180"/>
        <v>0.7</v>
      </c>
      <c r="J1939" s="11">
        <f t="shared" si="181"/>
        <v>0.09</v>
      </c>
      <c r="K1939" s="11">
        <v>451.4</v>
      </c>
      <c r="L1939" s="10">
        <f t="shared" si="182"/>
        <v>1.4067538837065816</v>
      </c>
      <c r="M1939">
        <f t="shared" si="183"/>
        <v>1735</v>
      </c>
      <c r="N1939">
        <f t="shared" si="184"/>
        <v>3</v>
      </c>
      <c r="O1939">
        <f t="shared" si="185"/>
        <v>0.3</v>
      </c>
    </row>
    <row r="1940" spans="1:15">
      <c r="A1940" s="10" t="s">
        <v>68</v>
      </c>
      <c r="B1940" s="10">
        <v>4200</v>
      </c>
      <c r="C1940" s="60">
        <v>0.36420663599999997</v>
      </c>
      <c r="D1940" s="11">
        <v>0.41299999999999998</v>
      </c>
      <c r="E1940" s="11">
        <v>48.29</v>
      </c>
      <c r="F1940" s="11">
        <v>0.7</v>
      </c>
      <c r="G1940" s="11">
        <v>0.09</v>
      </c>
      <c r="H1940" s="10">
        <v>1</v>
      </c>
      <c r="I1940" s="11">
        <f t="shared" si="180"/>
        <v>0.7</v>
      </c>
      <c r="J1940" s="11">
        <f t="shared" si="181"/>
        <v>0.09</v>
      </c>
      <c r="K1940" s="11">
        <v>194.2</v>
      </c>
      <c r="L1940" s="10">
        <f t="shared" si="182"/>
        <v>0.6053044484048099</v>
      </c>
      <c r="M1940">
        <f t="shared" si="183"/>
        <v>747</v>
      </c>
      <c r="N1940">
        <f t="shared" si="184"/>
        <v>1</v>
      </c>
      <c r="O1940">
        <f t="shared" si="185"/>
        <v>0.1</v>
      </c>
    </row>
    <row r="1941" spans="1:15">
      <c r="A1941" s="10" t="s">
        <v>68</v>
      </c>
      <c r="B1941" s="10">
        <v>2210</v>
      </c>
      <c r="C1941" s="60">
        <v>7.4383001000000004E-2</v>
      </c>
      <c r="D1941" s="11">
        <v>0.28499999999999998</v>
      </c>
      <c r="E1941" s="11">
        <v>48.29</v>
      </c>
      <c r="F1941" s="11">
        <v>1.92</v>
      </c>
      <c r="G1941" s="11">
        <v>0.50600000000000001</v>
      </c>
      <c r="H1941" s="10">
        <v>1</v>
      </c>
      <c r="I1941" s="11">
        <f t="shared" si="180"/>
        <v>1.92</v>
      </c>
      <c r="J1941" s="11">
        <f t="shared" si="181"/>
        <v>0.50600000000000001</v>
      </c>
      <c r="K1941" s="11">
        <v>27.4</v>
      </c>
      <c r="L1941" s="10">
        <f t="shared" si="182"/>
        <v>8.5308934059387498E-2</v>
      </c>
      <c r="M1941">
        <f t="shared" si="183"/>
        <v>105</v>
      </c>
      <c r="N1941">
        <f t="shared" si="184"/>
        <v>0</v>
      </c>
      <c r="O1941">
        <f t="shared" si="185"/>
        <v>0.1</v>
      </c>
    </row>
    <row r="1942" spans="1:15">
      <c r="A1942" s="10" t="s">
        <v>68</v>
      </c>
      <c r="B1942" s="10">
        <v>6410</v>
      </c>
      <c r="C1942" s="60">
        <v>1.847182549</v>
      </c>
      <c r="D1942" s="11">
        <v>0.30299999999999999</v>
      </c>
      <c r="E1942" s="11">
        <v>48.29</v>
      </c>
      <c r="F1942" s="11">
        <v>0</v>
      </c>
      <c r="G1942" s="11">
        <v>0</v>
      </c>
      <c r="H1942" s="10">
        <v>1</v>
      </c>
      <c r="I1942" s="11">
        <f t="shared" si="180"/>
        <v>0</v>
      </c>
      <c r="J1942" s="11">
        <f t="shared" si="181"/>
        <v>0</v>
      </c>
      <c r="K1942" s="11">
        <v>2210</v>
      </c>
      <c r="L1942" s="10">
        <f t="shared" si="182"/>
        <v>2.2523112436030526</v>
      </c>
      <c r="M1942">
        <f t="shared" si="183"/>
        <v>2778</v>
      </c>
      <c r="N1942">
        <f t="shared" si="184"/>
        <v>0</v>
      </c>
      <c r="O1942">
        <f t="shared" si="185"/>
        <v>0</v>
      </c>
    </row>
    <row r="1943" spans="1:15">
      <c r="A1943" s="10" t="s">
        <v>68</v>
      </c>
      <c r="B1943" s="10">
        <v>4110</v>
      </c>
      <c r="C1943" s="60">
        <v>7.5802333999999999E-2</v>
      </c>
      <c r="D1943" s="11">
        <v>0.41299999999999998</v>
      </c>
      <c r="E1943" s="11">
        <v>48.29</v>
      </c>
      <c r="F1943" s="11">
        <v>0.7</v>
      </c>
      <c r="G1943" s="11">
        <v>0.09</v>
      </c>
      <c r="H1943" s="10">
        <v>1</v>
      </c>
      <c r="I1943" s="11">
        <f t="shared" si="180"/>
        <v>0.7</v>
      </c>
      <c r="J1943" s="11">
        <f t="shared" si="181"/>
        <v>0.09</v>
      </c>
      <c r="K1943" s="11">
        <v>123.6</v>
      </c>
      <c r="L1943" s="10">
        <f t="shared" si="182"/>
        <v>0.12598202622993165</v>
      </c>
      <c r="M1943">
        <f t="shared" si="183"/>
        <v>155</v>
      </c>
      <c r="N1943">
        <f t="shared" si="184"/>
        <v>0</v>
      </c>
      <c r="O1943">
        <f t="shared" si="185"/>
        <v>0</v>
      </c>
    </row>
    <row r="1944" spans="1:15">
      <c r="A1944" s="10" t="s">
        <v>68</v>
      </c>
      <c r="B1944" s="10">
        <v>3200</v>
      </c>
      <c r="C1944" s="60">
        <v>1.8856306329999999</v>
      </c>
      <c r="D1944" s="11">
        <v>0.4</v>
      </c>
      <c r="E1944" s="11">
        <v>48.29</v>
      </c>
      <c r="F1944" s="11">
        <v>1.2</v>
      </c>
      <c r="G1944" s="11">
        <v>6.4000000000000001E-2</v>
      </c>
      <c r="H1944" s="10">
        <v>1</v>
      </c>
      <c r="I1944" s="11">
        <f t="shared" si="180"/>
        <v>1.2</v>
      </c>
      <c r="J1944" s="11">
        <f t="shared" si="181"/>
        <v>6.4000000000000001E-2</v>
      </c>
      <c r="K1944" s="11">
        <v>974</v>
      </c>
      <c r="L1944" s="10">
        <f t="shared" si="182"/>
        <v>3.0352367755856666</v>
      </c>
      <c r="M1944">
        <f t="shared" si="183"/>
        <v>3744</v>
      </c>
      <c r="N1944">
        <f t="shared" si="184"/>
        <v>10</v>
      </c>
      <c r="O1944">
        <f t="shared" si="185"/>
        <v>0.5</v>
      </c>
    </row>
    <row r="1945" spans="1:15">
      <c r="A1945" s="10" t="s">
        <v>68</v>
      </c>
      <c r="B1945" s="10">
        <v>3300</v>
      </c>
      <c r="C1945" s="60">
        <v>2.6609041E-2</v>
      </c>
      <c r="D1945" s="11">
        <v>0.4</v>
      </c>
      <c r="E1945" s="11">
        <v>48.29</v>
      </c>
      <c r="F1945" s="11">
        <v>1.2</v>
      </c>
      <c r="G1945" s="11">
        <v>6.4000000000000001E-2</v>
      </c>
      <c r="H1945" s="10">
        <v>1</v>
      </c>
      <c r="I1945" s="11">
        <f t="shared" si="180"/>
        <v>1.2</v>
      </c>
      <c r="J1945" s="11">
        <f t="shared" si="181"/>
        <v>6.4000000000000001E-2</v>
      </c>
      <c r="K1945" s="11">
        <v>42</v>
      </c>
      <c r="L1945" s="10">
        <f t="shared" si="182"/>
        <v>4.283168632966667E-2</v>
      </c>
      <c r="M1945">
        <f t="shared" si="183"/>
        <v>53</v>
      </c>
      <c r="N1945">
        <f t="shared" si="184"/>
        <v>0</v>
      </c>
      <c r="O1945">
        <f t="shared" si="185"/>
        <v>0</v>
      </c>
    </row>
    <row r="1946" spans="1:15">
      <c r="A1946" s="10" t="s">
        <v>68</v>
      </c>
      <c r="B1946" s="10">
        <v>3200</v>
      </c>
      <c r="C1946" s="60">
        <v>32.975478332000002</v>
      </c>
      <c r="D1946" s="11">
        <v>0.4</v>
      </c>
      <c r="E1946" s="11">
        <v>48.29</v>
      </c>
      <c r="F1946" s="11">
        <v>1.2</v>
      </c>
      <c r="G1946" s="11">
        <v>6.4000000000000001E-2</v>
      </c>
      <c r="H1946" s="10">
        <v>1</v>
      </c>
      <c r="I1946" s="11">
        <f t="shared" si="180"/>
        <v>1.2</v>
      </c>
      <c r="J1946" s="11">
        <f t="shared" si="181"/>
        <v>6.4000000000000001E-2</v>
      </c>
      <c r="K1946" s="11">
        <v>17032.400000000001</v>
      </c>
      <c r="L1946" s="10">
        <f t="shared" si="182"/>
        <v>53.079528288409342</v>
      </c>
      <c r="M1946">
        <f t="shared" si="183"/>
        <v>65473</v>
      </c>
      <c r="N1946">
        <f t="shared" si="184"/>
        <v>173</v>
      </c>
      <c r="O1946">
        <f t="shared" si="185"/>
        <v>9.1999999999999993</v>
      </c>
    </row>
    <row r="1947" spans="1:15">
      <c r="A1947" s="10" t="s">
        <v>68</v>
      </c>
      <c r="B1947" s="10">
        <v>6430</v>
      </c>
      <c r="C1947" s="60">
        <v>6.5603060959999997</v>
      </c>
      <c r="D1947" s="11">
        <v>0.30299999999999999</v>
      </c>
      <c r="E1947" s="11">
        <v>48.29</v>
      </c>
      <c r="F1947" s="11">
        <v>0</v>
      </c>
      <c r="G1947" s="11">
        <v>0</v>
      </c>
      <c r="H1947" s="10">
        <v>1</v>
      </c>
      <c r="I1947" s="11">
        <f t="shared" si="180"/>
        <v>0</v>
      </c>
      <c r="J1947" s="11">
        <f t="shared" si="181"/>
        <v>0</v>
      </c>
      <c r="K1947" s="11">
        <v>7849</v>
      </c>
      <c r="L1947" s="10">
        <f t="shared" si="182"/>
        <v>7.9991288297399592</v>
      </c>
      <c r="M1947">
        <f t="shared" si="183"/>
        <v>9867</v>
      </c>
      <c r="N1947">
        <f t="shared" si="184"/>
        <v>0</v>
      </c>
      <c r="O1947">
        <f t="shared" si="185"/>
        <v>0</v>
      </c>
    </row>
    <row r="1948" spans="1:15">
      <c r="A1948" s="10" t="s">
        <v>68</v>
      </c>
      <c r="B1948" s="10">
        <v>6300</v>
      </c>
      <c r="C1948" s="60">
        <v>1.361029931</v>
      </c>
      <c r="D1948" s="11">
        <v>0.30299999999999999</v>
      </c>
      <c r="E1948" s="11">
        <v>48.29</v>
      </c>
      <c r="F1948" s="11">
        <v>0</v>
      </c>
      <c r="G1948" s="11">
        <v>0</v>
      </c>
      <c r="H1948" s="10">
        <v>1</v>
      </c>
      <c r="I1948" s="11">
        <f t="shared" si="180"/>
        <v>0</v>
      </c>
      <c r="J1948" s="11">
        <f t="shared" si="181"/>
        <v>0</v>
      </c>
      <c r="K1948" s="11">
        <v>532.5</v>
      </c>
      <c r="L1948" s="10">
        <f t="shared" si="182"/>
        <v>1.6595344180417475</v>
      </c>
      <c r="M1948">
        <f t="shared" si="183"/>
        <v>2047</v>
      </c>
      <c r="N1948">
        <f t="shared" si="184"/>
        <v>0</v>
      </c>
      <c r="O1948">
        <f t="shared" si="185"/>
        <v>0</v>
      </c>
    </row>
    <row r="1949" spans="1:15">
      <c r="A1949" s="10" t="s">
        <v>68</v>
      </c>
      <c r="B1949" s="10">
        <v>3200</v>
      </c>
      <c r="C1949" s="60">
        <v>2.3056684970000001</v>
      </c>
      <c r="D1949" s="11">
        <v>0.4</v>
      </c>
      <c r="E1949" s="11">
        <v>48.29</v>
      </c>
      <c r="F1949" s="11">
        <v>1.2</v>
      </c>
      <c r="G1949" s="11">
        <v>6.4000000000000001E-2</v>
      </c>
      <c r="H1949" s="10">
        <v>1</v>
      </c>
      <c r="I1949" s="11">
        <f t="shared" si="180"/>
        <v>1.2</v>
      </c>
      <c r="J1949" s="11">
        <f t="shared" si="181"/>
        <v>6.4000000000000001E-2</v>
      </c>
      <c r="K1949" s="11">
        <v>3641.7</v>
      </c>
      <c r="L1949" s="10">
        <f t="shared" si="182"/>
        <v>3.7113577240043338</v>
      </c>
      <c r="M1949">
        <f t="shared" si="183"/>
        <v>4578</v>
      </c>
      <c r="N1949">
        <f t="shared" si="184"/>
        <v>12</v>
      </c>
      <c r="O1949">
        <f t="shared" si="185"/>
        <v>0.6</v>
      </c>
    </row>
    <row r="1950" spans="1:15">
      <c r="A1950" s="10" t="s">
        <v>68</v>
      </c>
      <c r="B1950" s="10">
        <v>4110</v>
      </c>
      <c r="C1950" s="60">
        <v>4.9900523000000002E-2</v>
      </c>
      <c r="D1950" s="11">
        <v>0.41299999999999998</v>
      </c>
      <c r="E1950" s="11">
        <v>48.29</v>
      </c>
      <c r="F1950" s="11">
        <v>0.7</v>
      </c>
      <c r="G1950" s="11">
        <v>0.09</v>
      </c>
      <c r="H1950" s="10">
        <v>1</v>
      </c>
      <c r="I1950" s="11">
        <f t="shared" si="180"/>
        <v>0.7</v>
      </c>
      <c r="J1950" s="11">
        <f t="shared" si="181"/>
        <v>0.09</v>
      </c>
      <c r="K1950" s="11">
        <v>81.400000000000006</v>
      </c>
      <c r="L1950" s="10">
        <f t="shared" si="182"/>
        <v>8.2933712799309153E-2</v>
      </c>
      <c r="M1950">
        <f t="shared" si="183"/>
        <v>102</v>
      </c>
      <c r="N1950">
        <f t="shared" si="184"/>
        <v>0</v>
      </c>
      <c r="O1950">
        <f t="shared" si="185"/>
        <v>0</v>
      </c>
    </row>
    <row r="1951" spans="1:15">
      <c r="A1951" s="10" t="s">
        <v>68</v>
      </c>
      <c r="B1951" s="10">
        <v>2240</v>
      </c>
      <c r="C1951" s="60">
        <v>62.263050718999999</v>
      </c>
      <c r="D1951" s="11">
        <v>0.26800000000000002</v>
      </c>
      <c r="E1951" s="11">
        <v>48.29</v>
      </c>
      <c r="F1951" s="11">
        <v>1.59</v>
      </c>
      <c r="G1951" s="11">
        <v>0.25</v>
      </c>
      <c r="H1951" s="10">
        <v>1</v>
      </c>
      <c r="I1951" s="11">
        <f t="shared" si="180"/>
        <v>1.59</v>
      </c>
      <c r="J1951" s="11">
        <f t="shared" si="181"/>
        <v>0.25</v>
      </c>
      <c r="K1951" s="11">
        <v>21547.200000000001</v>
      </c>
      <c r="L1951" s="10">
        <f t="shared" si="182"/>
        <v>67.149247395924718</v>
      </c>
      <c r="M1951">
        <f t="shared" si="183"/>
        <v>82827</v>
      </c>
      <c r="N1951">
        <f t="shared" si="184"/>
        <v>290</v>
      </c>
      <c r="O1951">
        <f t="shared" si="185"/>
        <v>45.7</v>
      </c>
    </row>
    <row r="1952" spans="1:15">
      <c r="A1952" s="10" t="s">
        <v>68</v>
      </c>
      <c r="B1952" s="10">
        <v>3200</v>
      </c>
      <c r="C1952" s="60">
        <v>0.17434225</v>
      </c>
      <c r="D1952" s="11">
        <v>0.4</v>
      </c>
      <c r="E1952" s="11">
        <v>48.29</v>
      </c>
      <c r="F1952" s="11">
        <v>1.2</v>
      </c>
      <c r="G1952" s="11">
        <v>6.4000000000000001E-2</v>
      </c>
      <c r="H1952" s="10">
        <v>1</v>
      </c>
      <c r="I1952" s="11">
        <f t="shared" si="180"/>
        <v>1.2</v>
      </c>
      <c r="J1952" s="11">
        <f t="shared" si="181"/>
        <v>6.4000000000000001E-2</v>
      </c>
      <c r="K1952" s="11">
        <v>90.1</v>
      </c>
      <c r="L1952" s="10">
        <f t="shared" si="182"/>
        <v>0.28063290841666672</v>
      </c>
      <c r="M1952">
        <f t="shared" si="183"/>
        <v>346</v>
      </c>
      <c r="N1952">
        <f t="shared" si="184"/>
        <v>1</v>
      </c>
      <c r="O1952">
        <f t="shared" si="185"/>
        <v>0</v>
      </c>
    </row>
    <row r="1953" spans="1:15">
      <c r="A1953" s="10" t="s">
        <v>68</v>
      </c>
      <c r="B1953" s="10">
        <v>6460</v>
      </c>
      <c r="C1953" s="60">
        <v>1.6601989000000001E-2</v>
      </c>
      <c r="D1953" s="11">
        <v>0.30299999999999999</v>
      </c>
      <c r="E1953" s="11">
        <v>48.29</v>
      </c>
      <c r="F1953" s="11">
        <v>0</v>
      </c>
      <c r="G1953" s="11">
        <v>0</v>
      </c>
      <c r="H1953" s="10">
        <v>1</v>
      </c>
      <c r="I1953" s="11">
        <f t="shared" si="180"/>
        <v>0</v>
      </c>
      <c r="J1953" s="11">
        <f t="shared" si="181"/>
        <v>0</v>
      </c>
      <c r="K1953" s="11">
        <v>19.899999999999999</v>
      </c>
      <c r="L1953" s="10">
        <f t="shared" si="182"/>
        <v>2.0243178732452499E-2</v>
      </c>
      <c r="M1953">
        <f t="shared" si="183"/>
        <v>25</v>
      </c>
      <c r="N1953">
        <f t="shared" si="184"/>
        <v>0</v>
      </c>
      <c r="O1953">
        <f t="shared" si="185"/>
        <v>0</v>
      </c>
    </row>
    <row r="1954" spans="1:15">
      <c r="A1954" s="10" t="s">
        <v>68</v>
      </c>
      <c r="B1954" s="10">
        <v>8310</v>
      </c>
      <c r="C1954" s="60">
        <v>0.11826094500000001</v>
      </c>
      <c r="D1954" s="11">
        <v>0.79300000000000004</v>
      </c>
      <c r="E1954" s="11">
        <v>48.29</v>
      </c>
      <c r="F1954" s="11">
        <v>1.79</v>
      </c>
      <c r="G1954" s="11">
        <v>0.31</v>
      </c>
      <c r="H1954" s="10">
        <v>1</v>
      </c>
      <c r="I1954" s="11">
        <f t="shared" si="180"/>
        <v>1.79</v>
      </c>
      <c r="J1954" s="11">
        <f t="shared" si="181"/>
        <v>0.31</v>
      </c>
      <c r="K1954" s="11">
        <v>121.1</v>
      </c>
      <c r="L1954" s="10">
        <f t="shared" si="182"/>
        <v>0.37739009000013751</v>
      </c>
      <c r="M1954">
        <f t="shared" si="183"/>
        <v>466</v>
      </c>
      <c r="N1954">
        <f t="shared" si="184"/>
        <v>2</v>
      </c>
      <c r="O1954">
        <f t="shared" si="185"/>
        <v>0.3</v>
      </c>
    </row>
    <row r="1955" spans="1:15">
      <c r="A1955" s="10" t="s">
        <v>68</v>
      </c>
      <c r="B1955" s="10">
        <v>8310</v>
      </c>
      <c r="C1955" s="60">
        <v>1.0079900000000001E-3</v>
      </c>
      <c r="D1955" s="11">
        <v>0.82499999999999996</v>
      </c>
      <c r="E1955" s="11">
        <v>48.29</v>
      </c>
      <c r="F1955" s="11">
        <v>1.79</v>
      </c>
      <c r="G1955" s="11">
        <v>0.31</v>
      </c>
      <c r="H1955" s="10">
        <v>1</v>
      </c>
      <c r="I1955" s="11">
        <f t="shared" si="180"/>
        <v>1.79</v>
      </c>
      <c r="J1955" s="11">
        <f t="shared" si="181"/>
        <v>0.31</v>
      </c>
      <c r="K1955" s="11">
        <v>1.1000000000000001</v>
      </c>
      <c r="L1955" s="10">
        <f t="shared" si="182"/>
        <v>3.3464638006249999E-3</v>
      </c>
      <c r="M1955">
        <f t="shared" si="183"/>
        <v>4</v>
      </c>
      <c r="N1955">
        <f t="shared" si="184"/>
        <v>0</v>
      </c>
      <c r="O1955">
        <f t="shared" si="185"/>
        <v>0</v>
      </c>
    </row>
    <row r="1956" spans="1:15">
      <c r="A1956" s="10" t="s">
        <v>68</v>
      </c>
      <c r="B1956" s="10">
        <v>1180</v>
      </c>
      <c r="C1956" s="60">
        <v>2.4420388000000001E-2</v>
      </c>
      <c r="D1956" s="11">
        <v>0.39</v>
      </c>
      <c r="E1956" s="11">
        <v>48.29</v>
      </c>
      <c r="F1956" s="11">
        <v>1.05</v>
      </c>
      <c r="G1956" s="11">
        <v>0.22</v>
      </c>
      <c r="H1956" s="10">
        <v>1</v>
      </c>
      <c r="I1956" s="11">
        <f t="shared" si="180"/>
        <v>1.05</v>
      </c>
      <c r="J1956" s="11">
        <f t="shared" si="181"/>
        <v>0.22</v>
      </c>
      <c r="K1956" s="11">
        <v>12.3</v>
      </c>
      <c r="L1956" s="10">
        <f t="shared" si="182"/>
        <v>3.8325967436900005E-2</v>
      </c>
      <c r="M1956">
        <f t="shared" si="183"/>
        <v>47</v>
      </c>
      <c r="N1956">
        <f t="shared" si="184"/>
        <v>0</v>
      </c>
      <c r="O1956">
        <f t="shared" si="185"/>
        <v>0</v>
      </c>
    </row>
    <row r="1957" spans="1:15">
      <c r="A1957" s="10" t="s">
        <v>68</v>
      </c>
      <c r="B1957" s="10">
        <v>6430</v>
      </c>
      <c r="C1957" s="60">
        <v>2.8494667000000001E-2</v>
      </c>
      <c r="D1957" s="11">
        <v>0.30299999999999999</v>
      </c>
      <c r="E1957" s="11">
        <v>48.29</v>
      </c>
      <c r="F1957" s="11">
        <v>0</v>
      </c>
      <c r="G1957" s="11">
        <v>0</v>
      </c>
      <c r="H1957" s="10">
        <v>1</v>
      </c>
      <c r="I1957" s="11">
        <f t="shared" si="180"/>
        <v>0</v>
      </c>
      <c r="J1957" s="11">
        <f t="shared" si="181"/>
        <v>0</v>
      </c>
      <c r="K1957" s="11">
        <v>34.1</v>
      </c>
      <c r="L1957" s="10">
        <f t="shared" si="182"/>
        <v>3.4744188603107497E-2</v>
      </c>
      <c r="M1957">
        <f t="shared" si="183"/>
        <v>43</v>
      </c>
      <c r="N1957">
        <f t="shared" si="184"/>
        <v>0</v>
      </c>
      <c r="O1957">
        <f t="shared" si="185"/>
        <v>0</v>
      </c>
    </row>
    <row r="1958" spans="1:15">
      <c r="A1958" s="10" t="s">
        <v>68</v>
      </c>
      <c r="B1958" s="10">
        <v>6460</v>
      </c>
      <c r="C1958" s="60">
        <v>5.0463371E-2</v>
      </c>
      <c r="D1958" s="11">
        <v>0.30299999999999999</v>
      </c>
      <c r="E1958" s="11">
        <v>48.29</v>
      </c>
      <c r="F1958" s="11">
        <v>0</v>
      </c>
      <c r="G1958" s="11">
        <v>0</v>
      </c>
      <c r="H1958" s="10">
        <v>1</v>
      </c>
      <c r="I1958" s="11">
        <f t="shared" si="180"/>
        <v>0</v>
      </c>
      <c r="J1958" s="11">
        <f t="shared" si="181"/>
        <v>0</v>
      </c>
      <c r="K1958" s="11">
        <v>60.4</v>
      </c>
      <c r="L1958" s="10">
        <f t="shared" si="182"/>
        <v>6.1531123686147493E-2</v>
      </c>
      <c r="M1958">
        <f t="shared" si="183"/>
        <v>76</v>
      </c>
      <c r="N1958">
        <f t="shared" si="184"/>
        <v>0</v>
      </c>
      <c r="O1958">
        <f t="shared" si="185"/>
        <v>0</v>
      </c>
    </row>
    <row r="1959" spans="1:15">
      <c r="A1959" s="10" t="s">
        <v>68</v>
      </c>
      <c r="B1959" s="10">
        <v>6430</v>
      </c>
      <c r="C1959" s="60">
        <v>4.2976610999999998E-2</v>
      </c>
      <c r="D1959" s="11">
        <v>0.30299999999999999</v>
      </c>
      <c r="E1959" s="11">
        <v>48.29</v>
      </c>
      <c r="F1959" s="11">
        <v>0</v>
      </c>
      <c r="G1959" s="11">
        <v>0</v>
      </c>
      <c r="H1959" s="10">
        <v>1</v>
      </c>
      <c r="I1959" s="11">
        <f t="shared" si="180"/>
        <v>0</v>
      </c>
      <c r="J1959" s="11">
        <f t="shared" si="181"/>
        <v>0</v>
      </c>
      <c r="K1959" s="11">
        <v>51.4</v>
      </c>
      <c r="L1959" s="10">
        <f t="shared" si="182"/>
        <v>5.2402348766047491E-2</v>
      </c>
      <c r="M1959">
        <f t="shared" si="183"/>
        <v>65</v>
      </c>
      <c r="N1959">
        <f t="shared" si="184"/>
        <v>0</v>
      </c>
      <c r="O1959">
        <f t="shared" si="185"/>
        <v>0</v>
      </c>
    </row>
    <row r="1960" spans="1:15">
      <c r="A1960" s="10" t="s">
        <v>68</v>
      </c>
      <c r="B1960" s="10">
        <v>2240</v>
      </c>
      <c r="C1960" s="60">
        <v>3.2570906850000001</v>
      </c>
      <c r="D1960" s="11">
        <v>0.26800000000000002</v>
      </c>
      <c r="E1960" s="11">
        <v>48.29</v>
      </c>
      <c r="F1960" s="11">
        <v>1.59</v>
      </c>
      <c r="G1960" s="11">
        <v>0.25</v>
      </c>
      <c r="H1960" s="10">
        <v>1</v>
      </c>
      <c r="I1960" s="11">
        <f t="shared" si="180"/>
        <v>1.59</v>
      </c>
      <c r="J1960" s="11">
        <f t="shared" si="181"/>
        <v>0.25</v>
      </c>
      <c r="K1960" s="11">
        <v>1127.2</v>
      </c>
      <c r="L1960" s="10">
        <f t="shared" si="182"/>
        <v>3.5126963049898503</v>
      </c>
      <c r="M1960">
        <f t="shared" si="183"/>
        <v>4333</v>
      </c>
      <c r="N1960">
        <f t="shared" si="184"/>
        <v>15</v>
      </c>
      <c r="O1960">
        <f t="shared" si="185"/>
        <v>2.4</v>
      </c>
    </row>
    <row r="1961" spans="1:15">
      <c r="A1961" s="10" t="s">
        <v>68</v>
      </c>
      <c r="B1961" s="10">
        <v>3100</v>
      </c>
      <c r="C1961" s="60">
        <v>3.6424820809999998</v>
      </c>
      <c r="D1961" s="11">
        <v>0.41099999999999998</v>
      </c>
      <c r="E1961" s="11">
        <v>48.29</v>
      </c>
      <c r="F1961" s="11">
        <v>1.2</v>
      </c>
      <c r="G1961" s="11">
        <v>6.4000000000000001E-2</v>
      </c>
      <c r="H1961" s="10">
        <v>1</v>
      </c>
      <c r="I1961" s="11">
        <f t="shared" si="180"/>
        <v>1.2</v>
      </c>
      <c r="J1961" s="11">
        <f t="shared" si="181"/>
        <v>6.4000000000000001E-2</v>
      </c>
      <c r="K1961" s="11">
        <v>5911.4</v>
      </c>
      <c r="L1961" s="10">
        <f t="shared" si="182"/>
        <v>6.0244194944335314</v>
      </c>
      <c r="M1961">
        <f t="shared" si="183"/>
        <v>7431</v>
      </c>
      <c r="N1961">
        <f t="shared" si="184"/>
        <v>20</v>
      </c>
      <c r="O1961">
        <f t="shared" si="185"/>
        <v>1</v>
      </c>
    </row>
    <row r="1962" spans="1:15">
      <c r="A1962" s="10" t="s">
        <v>68</v>
      </c>
      <c r="B1962" s="10">
        <v>3200</v>
      </c>
      <c r="C1962" s="60">
        <v>3.7187976999999997E-2</v>
      </c>
      <c r="D1962" s="11">
        <v>0.4</v>
      </c>
      <c r="E1962" s="11">
        <v>48.29</v>
      </c>
      <c r="F1962" s="11">
        <v>1.2</v>
      </c>
      <c r="G1962" s="11">
        <v>6.4000000000000001E-2</v>
      </c>
      <c r="H1962" s="10">
        <v>1</v>
      </c>
      <c r="I1962" s="11">
        <f t="shared" si="180"/>
        <v>1.2</v>
      </c>
      <c r="J1962" s="11">
        <f t="shared" si="181"/>
        <v>6.4000000000000001E-2</v>
      </c>
      <c r="K1962" s="11">
        <v>58.7</v>
      </c>
      <c r="L1962" s="10">
        <f t="shared" si="182"/>
        <v>5.9860246977666669E-2</v>
      </c>
      <c r="M1962">
        <f t="shared" si="183"/>
        <v>74</v>
      </c>
      <c r="N1962">
        <f t="shared" si="184"/>
        <v>0</v>
      </c>
      <c r="O1962">
        <f t="shared" si="185"/>
        <v>0</v>
      </c>
    </row>
    <row r="1963" spans="1:15">
      <c r="A1963" s="10" t="s">
        <v>68</v>
      </c>
      <c r="B1963" s="10">
        <v>3300</v>
      </c>
      <c r="C1963" s="60">
        <v>0.112102945</v>
      </c>
      <c r="D1963" s="11">
        <v>0.4</v>
      </c>
      <c r="E1963" s="11">
        <v>48.29</v>
      </c>
      <c r="F1963" s="11">
        <v>1.2</v>
      </c>
      <c r="G1963" s="11">
        <v>6.4000000000000001E-2</v>
      </c>
      <c r="H1963" s="10">
        <v>1</v>
      </c>
      <c r="I1963" s="11">
        <f t="shared" si="180"/>
        <v>1.2</v>
      </c>
      <c r="J1963" s="11">
        <f t="shared" si="181"/>
        <v>6.4000000000000001E-2</v>
      </c>
      <c r="K1963" s="11">
        <v>177.1</v>
      </c>
      <c r="L1963" s="10">
        <f t="shared" si="182"/>
        <v>0.18044837380166667</v>
      </c>
      <c r="M1963">
        <f t="shared" si="183"/>
        <v>223</v>
      </c>
      <c r="N1963">
        <f t="shared" si="184"/>
        <v>1</v>
      </c>
      <c r="O1963">
        <f t="shared" si="185"/>
        <v>0</v>
      </c>
    </row>
    <row r="1964" spans="1:15">
      <c r="A1964" s="10" t="s">
        <v>68</v>
      </c>
      <c r="B1964" s="10">
        <v>3200</v>
      </c>
      <c r="C1964" s="60">
        <v>0.128059269</v>
      </c>
      <c r="D1964" s="11">
        <v>0.4</v>
      </c>
      <c r="E1964" s="11">
        <v>48.29</v>
      </c>
      <c r="F1964" s="11">
        <v>1.2</v>
      </c>
      <c r="G1964" s="11">
        <v>6.4000000000000001E-2</v>
      </c>
      <c r="H1964" s="10">
        <v>1</v>
      </c>
      <c r="I1964" s="11">
        <f t="shared" si="180"/>
        <v>1.2</v>
      </c>
      <c r="J1964" s="11">
        <f t="shared" si="181"/>
        <v>6.4000000000000001E-2</v>
      </c>
      <c r="K1964" s="11">
        <v>66.099999999999994</v>
      </c>
      <c r="L1964" s="10">
        <f t="shared" si="182"/>
        <v>0.20613273666700005</v>
      </c>
      <c r="M1964">
        <f t="shared" si="183"/>
        <v>254</v>
      </c>
      <c r="N1964">
        <f t="shared" si="184"/>
        <v>1</v>
      </c>
      <c r="O1964">
        <f t="shared" si="185"/>
        <v>0</v>
      </c>
    </row>
    <row r="1965" spans="1:15">
      <c r="A1965" s="10" t="s">
        <v>68</v>
      </c>
      <c r="B1965" s="10">
        <v>3200</v>
      </c>
      <c r="C1965" s="60">
        <v>3.0864320000000001E-3</v>
      </c>
      <c r="D1965" s="11">
        <v>0.4</v>
      </c>
      <c r="E1965" s="11">
        <v>48.29</v>
      </c>
      <c r="F1965" s="11">
        <v>1.2</v>
      </c>
      <c r="G1965" s="11">
        <v>6.4000000000000001E-2</v>
      </c>
      <c r="H1965" s="10">
        <v>1</v>
      </c>
      <c r="I1965" s="11">
        <f t="shared" si="180"/>
        <v>1.2</v>
      </c>
      <c r="J1965" s="11">
        <f t="shared" si="181"/>
        <v>6.4000000000000001E-2</v>
      </c>
      <c r="K1965" s="11">
        <v>4.9000000000000004</v>
      </c>
      <c r="L1965" s="10">
        <f t="shared" si="182"/>
        <v>4.968126709333334E-3</v>
      </c>
      <c r="M1965">
        <f t="shared" si="183"/>
        <v>6</v>
      </c>
      <c r="N1965">
        <f t="shared" si="184"/>
        <v>0</v>
      </c>
      <c r="O1965">
        <f t="shared" si="185"/>
        <v>0</v>
      </c>
    </row>
    <row r="1966" spans="1:15">
      <c r="A1966" s="10" t="s">
        <v>68</v>
      </c>
      <c r="B1966" s="10">
        <v>6430</v>
      </c>
      <c r="C1966" s="60">
        <v>0.173794115</v>
      </c>
      <c r="D1966" s="11">
        <v>0.30299999999999999</v>
      </c>
      <c r="E1966" s="11">
        <v>48.29</v>
      </c>
      <c r="F1966" s="11">
        <v>0</v>
      </c>
      <c r="G1966" s="11">
        <v>0</v>
      </c>
      <c r="H1966" s="10">
        <v>1</v>
      </c>
      <c r="I1966" s="11">
        <f t="shared" si="180"/>
        <v>0</v>
      </c>
      <c r="J1966" s="11">
        <f t="shared" si="181"/>
        <v>0</v>
      </c>
      <c r="K1966" s="11">
        <v>207.9</v>
      </c>
      <c r="L1966" s="10">
        <f t="shared" si="182"/>
        <v>0.21191107478708748</v>
      </c>
      <c r="M1966">
        <f t="shared" si="183"/>
        <v>261</v>
      </c>
      <c r="N1966">
        <f t="shared" si="184"/>
        <v>0</v>
      </c>
      <c r="O1966">
        <f t="shared" si="185"/>
        <v>0</v>
      </c>
    </row>
    <row r="1967" spans="1:15">
      <c r="A1967" s="10" t="s">
        <v>68</v>
      </c>
      <c r="B1967" s="10">
        <v>6430</v>
      </c>
      <c r="C1967" s="60">
        <v>1.4328080999999999E-2</v>
      </c>
      <c r="D1967" s="11">
        <v>0.30299999999999999</v>
      </c>
      <c r="E1967" s="11">
        <v>48.29</v>
      </c>
      <c r="F1967" s="11">
        <v>0</v>
      </c>
      <c r="G1967" s="11">
        <v>0</v>
      </c>
      <c r="H1967" s="10">
        <v>1</v>
      </c>
      <c r="I1967" s="11">
        <f t="shared" si="180"/>
        <v>0</v>
      </c>
      <c r="J1967" s="11">
        <f t="shared" si="181"/>
        <v>0</v>
      </c>
      <c r="K1967" s="11">
        <v>17.100000000000001</v>
      </c>
      <c r="L1967" s="10">
        <f t="shared" si="182"/>
        <v>1.74705515451225E-2</v>
      </c>
      <c r="M1967">
        <f t="shared" si="183"/>
        <v>22</v>
      </c>
      <c r="N1967">
        <f t="shared" si="184"/>
        <v>0</v>
      </c>
      <c r="O1967">
        <f t="shared" si="185"/>
        <v>0</v>
      </c>
    </row>
    <row r="1968" spans="1:15">
      <c r="A1968" s="10" t="s">
        <v>68</v>
      </c>
      <c r="B1968" s="10">
        <v>5300</v>
      </c>
      <c r="C1968" s="60">
        <v>3.8469655999999998E-2</v>
      </c>
      <c r="D1968" s="11">
        <v>0.5</v>
      </c>
      <c r="E1968" s="11">
        <v>48.29</v>
      </c>
      <c r="F1968" s="11">
        <v>0.6</v>
      </c>
      <c r="G1968" s="11">
        <v>0.13500000000000001</v>
      </c>
      <c r="H1968" s="10">
        <v>1</v>
      </c>
      <c r="I1968" s="11">
        <f t="shared" si="180"/>
        <v>0.6</v>
      </c>
      <c r="J1968" s="11">
        <f t="shared" si="181"/>
        <v>0.13500000000000001</v>
      </c>
      <c r="K1968" s="11">
        <v>76</v>
      </c>
      <c r="L1968" s="10">
        <f t="shared" si="182"/>
        <v>7.7404153676666657E-2</v>
      </c>
      <c r="M1968">
        <f t="shared" si="183"/>
        <v>95</v>
      </c>
      <c r="N1968">
        <f t="shared" si="184"/>
        <v>0</v>
      </c>
      <c r="O1968">
        <f t="shared" si="185"/>
        <v>0</v>
      </c>
    </row>
    <row r="1969" spans="1:15">
      <c r="A1969" s="10" t="s">
        <v>68</v>
      </c>
      <c r="B1969" s="10">
        <v>6430</v>
      </c>
      <c r="C1969" s="60">
        <v>2.1154373319999999</v>
      </c>
      <c r="D1969" s="11">
        <v>0.30299999999999999</v>
      </c>
      <c r="E1969" s="11">
        <v>48.29</v>
      </c>
      <c r="F1969" s="11">
        <v>0</v>
      </c>
      <c r="G1969" s="11">
        <v>0</v>
      </c>
      <c r="H1969" s="10">
        <v>1</v>
      </c>
      <c r="I1969" s="11">
        <f t="shared" si="180"/>
        <v>0</v>
      </c>
      <c r="J1969" s="11">
        <f t="shared" si="181"/>
        <v>0</v>
      </c>
      <c r="K1969" s="11">
        <v>827.7</v>
      </c>
      <c r="L1969" s="10">
        <f t="shared" si="182"/>
        <v>2.5794003362475699</v>
      </c>
      <c r="M1969">
        <f t="shared" si="183"/>
        <v>3182</v>
      </c>
      <c r="N1969">
        <f t="shared" si="184"/>
        <v>0</v>
      </c>
      <c r="O1969">
        <f t="shared" si="185"/>
        <v>0</v>
      </c>
    </row>
    <row r="1970" spans="1:15">
      <c r="A1970" s="10" t="s">
        <v>68</v>
      </c>
      <c r="B1970" s="10">
        <v>6430</v>
      </c>
      <c r="C1970" s="60">
        <v>0.64462591199999997</v>
      </c>
      <c r="D1970" s="11">
        <v>0.30299999999999999</v>
      </c>
      <c r="E1970" s="11">
        <v>48.29</v>
      </c>
      <c r="F1970" s="11">
        <v>0</v>
      </c>
      <c r="G1970" s="11">
        <v>0</v>
      </c>
      <c r="H1970" s="10">
        <v>1</v>
      </c>
      <c r="I1970" s="11">
        <f t="shared" si="180"/>
        <v>0</v>
      </c>
      <c r="J1970" s="11">
        <f t="shared" si="181"/>
        <v>0</v>
      </c>
      <c r="K1970" s="11">
        <v>771.3</v>
      </c>
      <c r="L1970" s="10">
        <f t="shared" si="182"/>
        <v>0.78600687858461982</v>
      </c>
      <c r="M1970">
        <f t="shared" si="183"/>
        <v>970</v>
      </c>
      <c r="N1970">
        <f t="shared" si="184"/>
        <v>0</v>
      </c>
      <c r="O1970">
        <f t="shared" si="185"/>
        <v>0</v>
      </c>
    </row>
    <row r="1971" spans="1:15">
      <c r="A1971" s="10" t="s">
        <v>68</v>
      </c>
      <c r="B1971" s="10">
        <v>1300</v>
      </c>
      <c r="C1971" s="60">
        <v>10.355898666</v>
      </c>
      <c r="D1971" s="11">
        <v>0.73299999999999998</v>
      </c>
      <c r="E1971" s="11">
        <v>48.29</v>
      </c>
      <c r="F1971" s="11">
        <v>2.1</v>
      </c>
      <c r="G1971" s="11">
        <v>0.51600000000000001</v>
      </c>
      <c r="H1971" s="10">
        <v>1</v>
      </c>
      <c r="I1971" s="11">
        <f t="shared" si="180"/>
        <v>2.1</v>
      </c>
      <c r="J1971" s="11">
        <f t="shared" si="181"/>
        <v>0.51600000000000001</v>
      </c>
      <c r="K1971" s="11">
        <v>9802.1</v>
      </c>
      <c r="L1971" s="10">
        <f t="shared" si="182"/>
        <v>30.546941003664632</v>
      </c>
      <c r="M1971">
        <f t="shared" si="183"/>
        <v>37679</v>
      </c>
      <c r="N1971">
        <f t="shared" si="184"/>
        <v>174</v>
      </c>
      <c r="O1971">
        <f t="shared" si="185"/>
        <v>42.9</v>
      </c>
    </row>
    <row r="1972" spans="1:15">
      <c r="A1972" s="10" t="s">
        <v>68</v>
      </c>
      <c r="B1972" s="10">
        <v>1200</v>
      </c>
      <c r="C1972" s="60">
        <v>15.547266116999999</v>
      </c>
      <c r="D1972" s="11">
        <v>0.38900000000000001</v>
      </c>
      <c r="E1972" s="11">
        <v>48.29</v>
      </c>
      <c r="F1972" s="11">
        <v>2.23</v>
      </c>
      <c r="G1972" s="11">
        <v>0.316</v>
      </c>
      <c r="H1972" s="10">
        <v>1</v>
      </c>
      <c r="I1972" s="11">
        <f t="shared" si="180"/>
        <v>2.23</v>
      </c>
      <c r="J1972" s="11">
        <f t="shared" si="181"/>
        <v>0.316</v>
      </c>
      <c r="K1972" s="11">
        <v>7809.6</v>
      </c>
      <c r="L1972" s="10">
        <f t="shared" si="182"/>
        <v>24.3377033356069</v>
      </c>
      <c r="M1972">
        <f t="shared" si="183"/>
        <v>30020</v>
      </c>
      <c r="N1972">
        <f t="shared" si="184"/>
        <v>148</v>
      </c>
      <c r="O1972">
        <f t="shared" si="185"/>
        <v>20.9</v>
      </c>
    </row>
    <row r="1973" spans="1:15">
      <c r="A1973" s="10" t="s">
        <v>68</v>
      </c>
      <c r="B1973" s="10">
        <v>3200</v>
      </c>
      <c r="C1973" s="60">
        <v>3.0723655999999998E-2</v>
      </c>
      <c r="D1973" s="11">
        <v>0.4</v>
      </c>
      <c r="E1973" s="11">
        <v>48.29</v>
      </c>
      <c r="F1973" s="11">
        <v>1.2</v>
      </c>
      <c r="G1973" s="11">
        <v>6.4000000000000001E-2</v>
      </c>
      <c r="H1973" s="10">
        <v>1</v>
      </c>
      <c r="I1973" s="11">
        <f t="shared" si="180"/>
        <v>1.2</v>
      </c>
      <c r="J1973" s="11">
        <f t="shared" si="181"/>
        <v>6.4000000000000001E-2</v>
      </c>
      <c r="K1973" s="11">
        <v>15.9</v>
      </c>
      <c r="L1973" s="10">
        <f t="shared" si="182"/>
        <v>4.9454844941333335E-2</v>
      </c>
      <c r="M1973">
        <f t="shared" si="183"/>
        <v>61</v>
      </c>
      <c r="N1973">
        <f t="shared" si="184"/>
        <v>0</v>
      </c>
      <c r="O1973">
        <f t="shared" si="185"/>
        <v>0</v>
      </c>
    </row>
    <row r="1974" spans="1:15">
      <c r="A1974" s="10" t="s">
        <v>68</v>
      </c>
      <c r="B1974" s="10">
        <v>2240</v>
      </c>
      <c r="C1974" s="60">
        <v>11.514494452999999</v>
      </c>
      <c r="D1974" s="11">
        <v>0.28499999999999998</v>
      </c>
      <c r="E1974" s="11">
        <v>48.29</v>
      </c>
      <c r="F1974" s="11">
        <v>1.59</v>
      </c>
      <c r="G1974" s="11">
        <v>0.25</v>
      </c>
      <c r="H1974" s="10">
        <v>1</v>
      </c>
      <c r="I1974" s="11">
        <f t="shared" si="180"/>
        <v>1.59</v>
      </c>
      <c r="J1974" s="11">
        <f t="shared" si="181"/>
        <v>0.25</v>
      </c>
      <c r="K1974" s="11">
        <v>4237.5</v>
      </c>
      <c r="L1974" s="10">
        <f t="shared" si="182"/>
        <v>13.205829756965036</v>
      </c>
      <c r="M1974">
        <f t="shared" si="183"/>
        <v>16289</v>
      </c>
      <c r="N1974">
        <f t="shared" si="184"/>
        <v>57</v>
      </c>
      <c r="O1974">
        <f t="shared" si="185"/>
        <v>9</v>
      </c>
    </row>
    <row r="1975" spans="1:15">
      <c r="A1975" s="10" t="s">
        <v>68</v>
      </c>
      <c r="B1975" s="10">
        <v>6460</v>
      </c>
      <c r="C1975" s="60">
        <v>0.150574135</v>
      </c>
      <c r="D1975" s="11">
        <v>0.30299999999999999</v>
      </c>
      <c r="E1975" s="11">
        <v>48.29</v>
      </c>
      <c r="F1975" s="11">
        <v>0</v>
      </c>
      <c r="G1975" s="11">
        <v>0</v>
      </c>
      <c r="H1975" s="10">
        <v>1</v>
      </c>
      <c r="I1975" s="11">
        <f t="shared" si="180"/>
        <v>0</v>
      </c>
      <c r="J1975" s="11">
        <f t="shared" si="181"/>
        <v>0</v>
      </c>
      <c r="K1975" s="11">
        <v>58.9</v>
      </c>
      <c r="L1975" s="10">
        <f t="shared" si="182"/>
        <v>0.18359843072353751</v>
      </c>
      <c r="M1975">
        <f t="shared" si="183"/>
        <v>226</v>
      </c>
      <c r="N1975">
        <f t="shared" si="184"/>
        <v>0</v>
      </c>
      <c r="O1975">
        <f t="shared" si="185"/>
        <v>0</v>
      </c>
    </row>
    <row r="1976" spans="1:15">
      <c r="A1976" s="10" t="s">
        <v>68</v>
      </c>
      <c r="B1976" s="10">
        <v>3200</v>
      </c>
      <c r="C1976" s="60">
        <v>1.7230108000000001E-2</v>
      </c>
      <c r="D1976" s="11">
        <v>0.4</v>
      </c>
      <c r="E1976" s="11">
        <v>48.29</v>
      </c>
      <c r="F1976" s="11">
        <v>1.2</v>
      </c>
      <c r="G1976" s="11">
        <v>6.4000000000000001E-2</v>
      </c>
      <c r="H1976" s="10">
        <v>1</v>
      </c>
      <c r="I1976" s="11">
        <f t="shared" si="180"/>
        <v>1.2</v>
      </c>
      <c r="J1976" s="11">
        <f t="shared" si="181"/>
        <v>6.4000000000000001E-2</v>
      </c>
      <c r="K1976" s="11">
        <v>27.2</v>
      </c>
      <c r="L1976" s="10">
        <f t="shared" si="182"/>
        <v>2.7734730510666671E-2</v>
      </c>
      <c r="M1976">
        <f t="shared" si="183"/>
        <v>34</v>
      </c>
      <c r="N1976">
        <f t="shared" si="184"/>
        <v>0</v>
      </c>
      <c r="O1976">
        <f t="shared" si="185"/>
        <v>0</v>
      </c>
    </row>
    <row r="1977" spans="1:15">
      <c r="A1977" s="10" t="s">
        <v>68</v>
      </c>
      <c r="B1977" s="10">
        <v>3200</v>
      </c>
      <c r="C1977" s="60">
        <v>10.98160723</v>
      </c>
      <c r="D1977" s="11">
        <v>0.4</v>
      </c>
      <c r="E1977" s="11">
        <v>48.29</v>
      </c>
      <c r="F1977" s="11">
        <v>1.2</v>
      </c>
      <c r="G1977" s="11">
        <v>6.4000000000000001E-2</v>
      </c>
      <c r="H1977" s="10">
        <v>1</v>
      </c>
      <c r="I1977" s="11">
        <f t="shared" si="180"/>
        <v>1.2</v>
      </c>
      <c r="J1977" s="11">
        <f t="shared" si="181"/>
        <v>6.4000000000000001E-2</v>
      </c>
      <c r="K1977" s="11">
        <v>17344.900000000001</v>
      </c>
      <c r="L1977" s="10">
        <f t="shared" si="182"/>
        <v>17.676727104556669</v>
      </c>
      <c r="M1977">
        <f t="shared" si="183"/>
        <v>21804</v>
      </c>
      <c r="N1977">
        <f t="shared" si="184"/>
        <v>58</v>
      </c>
      <c r="O1977">
        <f t="shared" si="185"/>
        <v>3.1</v>
      </c>
    </row>
    <row r="1978" spans="1:15">
      <c r="A1978" s="10" t="s">
        <v>68</v>
      </c>
      <c r="B1978" s="10">
        <v>8320</v>
      </c>
      <c r="C1978" s="60">
        <v>4.0540109999999997E-3</v>
      </c>
      <c r="D1978" s="11">
        <v>0.21</v>
      </c>
      <c r="E1978" s="11">
        <v>48.29</v>
      </c>
      <c r="F1978" s="11">
        <v>1.25</v>
      </c>
      <c r="G1978" s="11">
        <v>7.5999999999999998E-2</v>
      </c>
      <c r="H1978" s="10">
        <v>1</v>
      </c>
      <c r="I1978" s="11">
        <f t="shared" si="180"/>
        <v>1.25</v>
      </c>
      <c r="J1978" s="11">
        <f t="shared" si="181"/>
        <v>7.5999999999999998E-2</v>
      </c>
      <c r="K1978" s="11">
        <v>3.4</v>
      </c>
      <c r="L1978" s="10">
        <f t="shared" si="182"/>
        <v>3.4259433458249996E-3</v>
      </c>
      <c r="M1978">
        <f t="shared" si="183"/>
        <v>4</v>
      </c>
      <c r="N1978">
        <f t="shared" si="184"/>
        <v>0</v>
      </c>
      <c r="O1978">
        <f t="shared" si="185"/>
        <v>0</v>
      </c>
    </row>
    <row r="1979" spans="1:15">
      <c r="A1979" s="10" t="s">
        <v>68</v>
      </c>
      <c r="B1979" s="10">
        <v>3200</v>
      </c>
      <c r="C1979" s="60">
        <v>0.32715759</v>
      </c>
      <c r="D1979" s="11">
        <v>0.4</v>
      </c>
      <c r="E1979" s="11">
        <v>48.29</v>
      </c>
      <c r="F1979" s="11">
        <v>1.2</v>
      </c>
      <c r="G1979" s="11">
        <v>6.4000000000000001E-2</v>
      </c>
      <c r="H1979" s="10">
        <v>1</v>
      </c>
      <c r="I1979" s="11">
        <f t="shared" si="180"/>
        <v>1.2</v>
      </c>
      <c r="J1979" s="11">
        <f t="shared" si="181"/>
        <v>6.4000000000000001E-2</v>
      </c>
      <c r="K1979" s="11">
        <v>169</v>
      </c>
      <c r="L1979" s="10">
        <f t="shared" si="182"/>
        <v>0.52661466737000007</v>
      </c>
      <c r="M1979">
        <f t="shared" si="183"/>
        <v>650</v>
      </c>
      <c r="N1979">
        <f t="shared" si="184"/>
        <v>2</v>
      </c>
      <c r="O1979">
        <f t="shared" si="185"/>
        <v>0.1</v>
      </c>
    </row>
    <row r="1980" spans="1:15">
      <c r="A1980" s="10" t="s">
        <v>68</v>
      </c>
      <c r="B1980" s="10">
        <v>3200</v>
      </c>
      <c r="C1980" s="60">
        <v>3.6121629999999998E-3</v>
      </c>
      <c r="D1980" s="11">
        <v>0.4</v>
      </c>
      <c r="E1980" s="11">
        <v>48.29</v>
      </c>
      <c r="F1980" s="11">
        <v>1.2</v>
      </c>
      <c r="G1980" s="11">
        <v>6.4000000000000001E-2</v>
      </c>
      <c r="H1980" s="10">
        <v>1</v>
      </c>
      <c r="I1980" s="11">
        <f t="shared" si="180"/>
        <v>1.2</v>
      </c>
      <c r="J1980" s="11">
        <f t="shared" si="181"/>
        <v>6.4000000000000001E-2</v>
      </c>
      <c r="K1980" s="11">
        <v>5.7</v>
      </c>
      <c r="L1980" s="10">
        <f t="shared" si="182"/>
        <v>5.8143783756666673E-3</v>
      </c>
      <c r="M1980">
        <f t="shared" si="183"/>
        <v>7</v>
      </c>
      <c r="N1980">
        <f t="shared" si="184"/>
        <v>0</v>
      </c>
      <c r="O1980">
        <f t="shared" si="185"/>
        <v>0</v>
      </c>
    </row>
    <row r="1981" spans="1:15">
      <c r="A1981" s="10" t="s">
        <v>68</v>
      </c>
      <c r="B1981" s="10">
        <v>3200</v>
      </c>
      <c r="C1981" s="60">
        <v>1.2214290329999999</v>
      </c>
      <c r="D1981" s="11">
        <v>0.4</v>
      </c>
      <c r="E1981" s="11">
        <v>48.29</v>
      </c>
      <c r="F1981" s="11">
        <v>1.2</v>
      </c>
      <c r="G1981" s="11">
        <v>6.4000000000000001E-2</v>
      </c>
      <c r="H1981" s="10">
        <v>1</v>
      </c>
      <c r="I1981" s="11">
        <f t="shared" si="180"/>
        <v>1.2</v>
      </c>
      <c r="J1981" s="11">
        <f t="shared" si="181"/>
        <v>6.4000000000000001E-2</v>
      </c>
      <c r="K1981" s="11">
        <v>1929.2</v>
      </c>
      <c r="L1981" s="10">
        <f t="shared" si="182"/>
        <v>1.9660936001190004</v>
      </c>
      <c r="M1981">
        <f t="shared" si="183"/>
        <v>2425</v>
      </c>
      <c r="N1981">
        <f t="shared" si="184"/>
        <v>6</v>
      </c>
      <c r="O1981">
        <f t="shared" si="185"/>
        <v>0.3</v>
      </c>
    </row>
    <row r="1982" spans="1:15">
      <c r="A1982" s="10" t="s">
        <v>68</v>
      </c>
      <c r="B1982" s="10">
        <v>1300</v>
      </c>
      <c r="C1982" s="60">
        <v>6.6971167510000003</v>
      </c>
      <c r="D1982" s="11">
        <v>0.66200000000000003</v>
      </c>
      <c r="E1982" s="11">
        <v>48.29</v>
      </c>
      <c r="F1982" s="11">
        <v>2.1</v>
      </c>
      <c r="G1982" s="11">
        <v>0.51600000000000001</v>
      </c>
      <c r="H1982" s="10">
        <v>1</v>
      </c>
      <c r="I1982" s="11">
        <f t="shared" si="180"/>
        <v>2.1</v>
      </c>
      <c r="J1982" s="11">
        <f t="shared" si="181"/>
        <v>0.51600000000000001</v>
      </c>
      <c r="K1982" s="11">
        <v>5724.9</v>
      </c>
      <c r="L1982" s="10">
        <f t="shared" si="182"/>
        <v>17.841107862802748</v>
      </c>
      <c r="M1982">
        <f t="shared" si="183"/>
        <v>22007</v>
      </c>
      <c r="N1982">
        <f t="shared" si="184"/>
        <v>102</v>
      </c>
      <c r="O1982">
        <f t="shared" si="185"/>
        <v>25</v>
      </c>
    </row>
    <row r="1983" spans="1:15">
      <c r="A1983" s="10" t="s">
        <v>68</v>
      </c>
      <c r="B1983" s="10">
        <v>8320</v>
      </c>
      <c r="C1983" s="60">
        <v>2.4845840000000002E-3</v>
      </c>
      <c r="D1983" s="11">
        <v>0.21</v>
      </c>
      <c r="E1983" s="11">
        <v>48.29</v>
      </c>
      <c r="F1983" s="11">
        <v>1.25</v>
      </c>
      <c r="G1983" s="11">
        <v>7.5999999999999998E-2</v>
      </c>
      <c r="H1983" s="10">
        <v>1</v>
      </c>
      <c r="I1983" s="11">
        <f t="shared" si="180"/>
        <v>1.25</v>
      </c>
      <c r="J1983" s="11">
        <f t="shared" si="181"/>
        <v>7.5999999999999998E-2</v>
      </c>
      <c r="K1983" s="11">
        <v>2.1</v>
      </c>
      <c r="L1983" s="10">
        <f t="shared" si="182"/>
        <v>2.0996598238000003E-3</v>
      </c>
      <c r="M1983">
        <f t="shared" si="183"/>
        <v>3</v>
      </c>
      <c r="N1983">
        <f t="shared" si="184"/>
        <v>0</v>
      </c>
      <c r="O1983">
        <f t="shared" si="185"/>
        <v>0</v>
      </c>
    </row>
    <row r="1984" spans="1:15">
      <c r="A1984" s="10" t="s">
        <v>68</v>
      </c>
      <c r="B1984" s="10">
        <v>1920</v>
      </c>
      <c r="C1984" s="60">
        <v>6.2208172999999999E-2</v>
      </c>
      <c r="D1984" s="11">
        <v>0.23400000000000001</v>
      </c>
      <c r="E1984" s="11">
        <v>48.29</v>
      </c>
      <c r="F1984" s="11">
        <v>1.2</v>
      </c>
      <c r="G1984" s="11">
        <v>7.5999999999999998E-2</v>
      </c>
      <c r="H1984" s="10">
        <v>1</v>
      </c>
      <c r="I1984" s="11">
        <f t="shared" si="180"/>
        <v>1.2</v>
      </c>
      <c r="J1984" s="11">
        <f t="shared" si="181"/>
        <v>7.5999999999999998E-2</v>
      </c>
      <c r="K1984" s="11">
        <v>57.5</v>
      </c>
      <c r="L1984" s="10">
        <f t="shared" si="182"/>
        <v>5.8578637146315005E-2</v>
      </c>
      <c r="M1984">
        <f t="shared" si="183"/>
        <v>72</v>
      </c>
      <c r="N1984">
        <f t="shared" si="184"/>
        <v>0</v>
      </c>
      <c r="O1984">
        <f t="shared" si="185"/>
        <v>0</v>
      </c>
    </row>
    <row r="1985" spans="1:15">
      <c r="A1985" s="10" t="s">
        <v>68</v>
      </c>
      <c r="B1985" s="10">
        <v>1180</v>
      </c>
      <c r="C1985" s="60">
        <v>7.3036635000000003E-2</v>
      </c>
      <c r="D1985" s="11">
        <v>0.39</v>
      </c>
      <c r="E1985" s="11">
        <v>48.29</v>
      </c>
      <c r="F1985" s="11">
        <v>1.05</v>
      </c>
      <c r="G1985" s="11">
        <v>0.22</v>
      </c>
      <c r="H1985" s="10">
        <v>1</v>
      </c>
      <c r="I1985" s="11">
        <f t="shared" si="180"/>
        <v>1.05</v>
      </c>
      <c r="J1985" s="11">
        <f t="shared" si="181"/>
        <v>0.22</v>
      </c>
      <c r="K1985" s="11">
        <v>36.799999999999997</v>
      </c>
      <c r="L1985" s="10">
        <f t="shared" si="182"/>
        <v>0.114625520884875</v>
      </c>
      <c r="M1985">
        <f t="shared" si="183"/>
        <v>141</v>
      </c>
      <c r="N1985">
        <f t="shared" si="184"/>
        <v>0</v>
      </c>
      <c r="O1985">
        <f t="shared" si="185"/>
        <v>0.1</v>
      </c>
    </row>
    <row r="1986" spans="1:15">
      <c r="A1986" s="10" t="s">
        <v>68</v>
      </c>
      <c r="B1986" s="10">
        <v>2210</v>
      </c>
      <c r="C1986" s="60">
        <v>1.9429808999999999E-2</v>
      </c>
      <c r="D1986" s="11">
        <v>0.28499999999999998</v>
      </c>
      <c r="E1986" s="11">
        <v>48.29</v>
      </c>
      <c r="F1986" s="11">
        <v>1.92</v>
      </c>
      <c r="G1986" s="11">
        <v>0.50600000000000001</v>
      </c>
      <c r="H1986" s="10">
        <v>1</v>
      </c>
      <c r="I1986" s="11">
        <f t="shared" si="180"/>
        <v>1.92</v>
      </c>
      <c r="J1986" s="11">
        <f t="shared" si="181"/>
        <v>0.50600000000000001</v>
      </c>
      <c r="K1986" s="11">
        <v>7.2</v>
      </c>
      <c r="L1986" s="10">
        <f t="shared" si="182"/>
        <v>2.2283805069487499E-2</v>
      </c>
      <c r="M1986">
        <f t="shared" si="183"/>
        <v>27</v>
      </c>
      <c r="N1986">
        <f t="shared" si="184"/>
        <v>0</v>
      </c>
      <c r="O1986">
        <f t="shared" si="185"/>
        <v>0</v>
      </c>
    </row>
    <row r="1987" spans="1:15">
      <c r="A1987" s="10" t="s">
        <v>68</v>
      </c>
      <c r="B1987" s="10">
        <v>2210</v>
      </c>
      <c r="C1987" s="60">
        <v>7.5305880000000004E-3</v>
      </c>
      <c r="D1987" s="11">
        <v>0.26800000000000002</v>
      </c>
      <c r="E1987" s="11">
        <v>48.29</v>
      </c>
      <c r="F1987" s="11">
        <v>1.92</v>
      </c>
      <c r="G1987" s="11">
        <v>0.50600000000000001</v>
      </c>
      <c r="H1987" s="10">
        <v>1</v>
      </c>
      <c r="I1987" s="11">
        <f t="shared" ref="I1987:I2050" si="186">F1987</f>
        <v>1.92</v>
      </c>
      <c r="J1987" s="11">
        <f t="shared" ref="J1987:J2050" si="187">G1987</f>
        <v>0.50600000000000001</v>
      </c>
      <c r="K1987" s="11">
        <v>2.6</v>
      </c>
      <c r="L1987" s="10">
        <f t="shared" ref="L1987:L2050" si="188">E1987*D1987*C1987/12</f>
        <v>8.12156344428E-3</v>
      </c>
      <c r="M1987">
        <f t="shared" ref="M1987:M2050" si="189">ROUND(E1987*D1987*C1987*102.79,0)</f>
        <v>10</v>
      </c>
      <c r="N1987">
        <f t="shared" ref="N1987:N2050" si="190">ROUND(I1987*M1987*0.002205,0)</f>
        <v>0</v>
      </c>
      <c r="O1987">
        <f t="shared" ref="O1987:O2050" si="191">ROUND(J1987*M1987*0.002205,1)</f>
        <v>0</v>
      </c>
    </row>
    <row r="1988" spans="1:15">
      <c r="A1988" s="10" t="s">
        <v>68</v>
      </c>
      <c r="B1988" s="10">
        <v>4110</v>
      </c>
      <c r="C1988" s="60">
        <v>0.112257554</v>
      </c>
      <c r="D1988" s="11">
        <v>0.41299999999999998</v>
      </c>
      <c r="E1988" s="11">
        <v>48.29</v>
      </c>
      <c r="F1988" s="11">
        <v>0.7</v>
      </c>
      <c r="G1988" s="11">
        <v>0.09</v>
      </c>
      <c r="H1988" s="10">
        <v>1</v>
      </c>
      <c r="I1988" s="11">
        <f t="shared" si="186"/>
        <v>0.7</v>
      </c>
      <c r="J1988" s="11">
        <f t="shared" si="187"/>
        <v>0.09</v>
      </c>
      <c r="K1988" s="11">
        <v>59.9</v>
      </c>
      <c r="L1988" s="10">
        <f t="shared" si="188"/>
        <v>0.18656990314488164</v>
      </c>
      <c r="M1988">
        <f t="shared" si="189"/>
        <v>230</v>
      </c>
      <c r="N1988">
        <f t="shared" si="190"/>
        <v>0</v>
      </c>
      <c r="O1988">
        <f t="shared" si="191"/>
        <v>0</v>
      </c>
    </row>
    <row r="1989" spans="1:15">
      <c r="A1989" s="10" t="s">
        <v>68</v>
      </c>
      <c r="B1989" s="10">
        <v>8310</v>
      </c>
      <c r="C1989" s="60">
        <v>0.88970024800000003</v>
      </c>
      <c r="D1989" s="11">
        <v>0.79300000000000004</v>
      </c>
      <c r="E1989" s="11">
        <v>48.29</v>
      </c>
      <c r="F1989" s="11">
        <v>1.79</v>
      </c>
      <c r="G1989" s="11">
        <v>0.31</v>
      </c>
      <c r="H1989" s="10">
        <v>1</v>
      </c>
      <c r="I1989" s="11">
        <f t="shared" si="186"/>
        <v>1.79</v>
      </c>
      <c r="J1989" s="11">
        <f t="shared" si="187"/>
        <v>0.31</v>
      </c>
      <c r="K1989" s="11">
        <v>911</v>
      </c>
      <c r="L1989" s="10">
        <f t="shared" si="188"/>
        <v>2.8391795504920467</v>
      </c>
      <c r="M1989">
        <f t="shared" si="189"/>
        <v>3502</v>
      </c>
      <c r="N1989">
        <f t="shared" si="190"/>
        <v>14</v>
      </c>
      <c r="O1989">
        <f t="shared" si="191"/>
        <v>2.4</v>
      </c>
    </row>
    <row r="1990" spans="1:15">
      <c r="A1990" s="10" t="s">
        <v>68</v>
      </c>
      <c r="B1990" s="10">
        <v>6410</v>
      </c>
      <c r="C1990" s="60">
        <v>2.9917020999999999E-2</v>
      </c>
      <c r="D1990" s="11">
        <v>0.30299999999999999</v>
      </c>
      <c r="E1990" s="11">
        <v>48.29</v>
      </c>
      <c r="F1990" s="11">
        <v>0</v>
      </c>
      <c r="G1990" s="11">
        <v>0</v>
      </c>
      <c r="H1990" s="10">
        <v>1</v>
      </c>
      <c r="I1990" s="11">
        <f t="shared" si="186"/>
        <v>0</v>
      </c>
      <c r="J1990" s="11">
        <f t="shared" si="187"/>
        <v>0</v>
      </c>
      <c r="K1990" s="11">
        <v>35.799999999999997</v>
      </c>
      <c r="L1990" s="10">
        <f t="shared" si="188"/>
        <v>3.6478496838272499E-2</v>
      </c>
      <c r="M1990">
        <f t="shared" si="189"/>
        <v>45</v>
      </c>
      <c r="N1990">
        <f t="shared" si="190"/>
        <v>0</v>
      </c>
      <c r="O1990">
        <f t="shared" si="191"/>
        <v>0</v>
      </c>
    </row>
    <row r="1991" spans="1:15">
      <c r="A1991" s="10" t="s">
        <v>68</v>
      </c>
      <c r="B1991" s="10">
        <v>3300</v>
      </c>
      <c r="C1991" s="60">
        <v>0.25568890100000002</v>
      </c>
      <c r="D1991" s="11">
        <v>0.4</v>
      </c>
      <c r="E1991" s="11">
        <v>48.29</v>
      </c>
      <c r="F1991" s="11">
        <v>1.2</v>
      </c>
      <c r="G1991" s="11">
        <v>6.4000000000000001E-2</v>
      </c>
      <c r="H1991" s="10">
        <v>1</v>
      </c>
      <c r="I1991" s="11">
        <f t="shared" si="186"/>
        <v>1.2</v>
      </c>
      <c r="J1991" s="11">
        <f t="shared" si="187"/>
        <v>6.4000000000000001E-2</v>
      </c>
      <c r="K1991" s="11">
        <v>403.8</v>
      </c>
      <c r="L1991" s="10">
        <f t="shared" si="188"/>
        <v>0.41157390097633345</v>
      </c>
      <c r="M1991">
        <f t="shared" si="189"/>
        <v>508</v>
      </c>
      <c r="N1991">
        <f t="shared" si="190"/>
        <v>1</v>
      </c>
      <c r="O1991">
        <f t="shared" si="191"/>
        <v>0.1</v>
      </c>
    </row>
    <row r="1992" spans="1:15">
      <c r="A1992" s="10" t="s">
        <v>68</v>
      </c>
      <c r="B1992" s="10">
        <v>3200</v>
      </c>
      <c r="C1992" s="60">
        <v>3.5775826780000002</v>
      </c>
      <c r="D1992" s="11">
        <v>0.4</v>
      </c>
      <c r="E1992" s="11">
        <v>48.29</v>
      </c>
      <c r="F1992" s="11">
        <v>1.2</v>
      </c>
      <c r="G1992" s="11">
        <v>6.4000000000000001E-2</v>
      </c>
      <c r="H1992" s="10">
        <v>1</v>
      </c>
      <c r="I1992" s="11">
        <f t="shared" si="186"/>
        <v>1.2</v>
      </c>
      <c r="J1992" s="11">
        <f t="shared" si="187"/>
        <v>6.4000000000000001E-2</v>
      </c>
      <c r="K1992" s="11">
        <v>1847.9</v>
      </c>
      <c r="L1992" s="10">
        <f t="shared" si="188"/>
        <v>5.7587155840206679</v>
      </c>
      <c r="M1992">
        <f t="shared" si="189"/>
        <v>7103</v>
      </c>
      <c r="N1992">
        <f t="shared" si="190"/>
        <v>19</v>
      </c>
      <c r="O1992">
        <f t="shared" si="191"/>
        <v>1</v>
      </c>
    </row>
    <row r="1993" spans="1:15">
      <c r="A1993" s="10" t="s">
        <v>68</v>
      </c>
      <c r="B1993" s="10">
        <v>6430</v>
      </c>
      <c r="C1993" s="60">
        <v>0.72184554099999998</v>
      </c>
      <c r="D1993" s="11">
        <v>0.30299999999999999</v>
      </c>
      <c r="E1993" s="11">
        <v>48.29</v>
      </c>
      <c r="F1993" s="11">
        <v>0</v>
      </c>
      <c r="G1993" s="11">
        <v>0</v>
      </c>
      <c r="H1993" s="10">
        <v>1</v>
      </c>
      <c r="I1993" s="11">
        <f t="shared" si="186"/>
        <v>0</v>
      </c>
      <c r="J1993" s="11">
        <f t="shared" si="187"/>
        <v>0</v>
      </c>
      <c r="K1993" s="11">
        <v>863.6</v>
      </c>
      <c r="L1993" s="10">
        <f t="shared" si="188"/>
        <v>0.88016250966597243</v>
      </c>
      <c r="M1993">
        <f t="shared" si="189"/>
        <v>1086</v>
      </c>
      <c r="N1993">
        <f t="shared" si="190"/>
        <v>0</v>
      </c>
      <c r="O1993">
        <f t="shared" si="191"/>
        <v>0</v>
      </c>
    </row>
    <row r="1994" spans="1:15">
      <c r="A1994" s="10" t="s">
        <v>68</v>
      </c>
      <c r="B1994" s="10">
        <v>2210</v>
      </c>
      <c r="C1994" s="60">
        <v>275.12962179599998</v>
      </c>
      <c r="D1994" s="11">
        <v>0.26800000000000002</v>
      </c>
      <c r="E1994" s="11">
        <v>48.29</v>
      </c>
      <c r="F1994" s="11">
        <v>1.92</v>
      </c>
      <c r="G1994" s="11">
        <v>0.50600000000000001</v>
      </c>
      <c r="H1994" s="10">
        <v>1</v>
      </c>
      <c r="I1994" s="11">
        <f t="shared" si="186"/>
        <v>1.92</v>
      </c>
      <c r="J1994" s="11">
        <f t="shared" si="187"/>
        <v>0.50600000000000001</v>
      </c>
      <c r="K1994" s="11">
        <v>95213.3</v>
      </c>
      <c r="L1994" s="10">
        <f t="shared" si="188"/>
        <v>296.72087741581078</v>
      </c>
      <c r="M1994">
        <f t="shared" si="189"/>
        <v>365999</v>
      </c>
      <c r="N1994">
        <f t="shared" si="190"/>
        <v>1549</v>
      </c>
      <c r="O1994">
        <f t="shared" si="191"/>
        <v>408.4</v>
      </c>
    </row>
    <row r="1995" spans="1:15">
      <c r="A1995" s="10" t="s">
        <v>68</v>
      </c>
      <c r="B1995" s="10">
        <v>6410</v>
      </c>
      <c r="C1995" s="60">
        <v>0.22167277199999999</v>
      </c>
      <c r="D1995" s="11">
        <v>0.30299999999999999</v>
      </c>
      <c r="E1995" s="11">
        <v>48.29</v>
      </c>
      <c r="F1995" s="11">
        <v>0</v>
      </c>
      <c r="G1995" s="11">
        <v>0</v>
      </c>
      <c r="H1995" s="10">
        <v>1</v>
      </c>
      <c r="I1995" s="11">
        <f t="shared" si="186"/>
        <v>0</v>
      </c>
      <c r="J1995" s="11">
        <f t="shared" si="187"/>
        <v>0</v>
      </c>
      <c r="K1995" s="11">
        <v>265.2</v>
      </c>
      <c r="L1995" s="10">
        <f t="shared" si="188"/>
        <v>0.27029059853696996</v>
      </c>
      <c r="M1995">
        <f t="shared" si="189"/>
        <v>333</v>
      </c>
      <c r="N1995">
        <f t="shared" si="190"/>
        <v>0</v>
      </c>
      <c r="O1995">
        <f t="shared" si="191"/>
        <v>0</v>
      </c>
    </row>
    <row r="1996" spans="1:15">
      <c r="A1996" s="10" t="s">
        <v>68</v>
      </c>
      <c r="B1996" s="10">
        <v>3200</v>
      </c>
      <c r="C1996" s="60">
        <v>0.371061531</v>
      </c>
      <c r="D1996" s="11">
        <v>0.4</v>
      </c>
      <c r="E1996" s="11">
        <v>48.29</v>
      </c>
      <c r="F1996" s="11">
        <v>1.2</v>
      </c>
      <c r="G1996" s="11">
        <v>6.4000000000000001E-2</v>
      </c>
      <c r="H1996" s="10">
        <v>1</v>
      </c>
      <c r="I1996" s="11">
        <f t="shared" si="186"/>
        <v>1.2</v>
      </c>
      <c r="J1996" s="11">
        <f t="shared" si="187"/>
        <v>6.4000000000000001E-2</v>
      </c>
      <c r="K1996" s="11">
        <v>586.1</v>
      </c>
      <c r="L1996" s="10">
        <f t="shared" si="188"/>
        <v>0.59728537773300006</v>
      </c>
      <c r="M1996">
        <f t="shared" si="189"/>
        <v>737</v>
      </c>
      <c r="N1996">
        <f t="shared" si="190"/>
        <v>2</v>
      </c>
      <c r="O1996">
        <f t="shared" si="191"/>
        <v>0.1</v>
      </c>
    </row>
    <row r="1997" spans="1:15">
      <c r="A1997" s="10" t="s">
        <v>68</v>
      </c>
      <c r="B1997" s="10">
        <v>1180</v>
      </c>
      <c r="C1997" s="60">
        <v>3.1106710000000002E-3</v>
      </c>
      <c r="D1997" s="11">
        <v>0.39</v>
      </c>
      <c r="E1997" s="11">
        <v>48.29</v>
      </c>
      <c r="F1997" s="11">
        <v>1.05</v>
      </c>
      <c r="G1997" s="11">
        <v>0.22</v>
      </c>
      <c r="H1997" s="10">
        <v>1</v>
      </c>
      <c r="I1997" s="11">
        <f t="shared" si="186"/>
        <v>1.05</v>
      </c>
      <c r="J1997" s="11">
        <f t="shared" si="187"/>
        <v>0.22</v>
      </c>
      <c r="K1997" s="11">
        <v>1.6</v>
      </c>
      <c r="L1997" s="10">
        <f t="shared" si="188"/>
        <v>4.8819648341750007E-3</v>
      </c>
      <c r="M1997">
        <f t="shared" si="189"/>
        <v>6</v>
      </c>
      <c r="N1997">
        <f t="shared" si="190"/>
        <v>0</v>
      </c>
      <c r="O1997">
        <f t="shared" si="191"/>
        <v>0</v>
      </c>
    </row>
    <row r="1998" spans="1:15">
      <c r="A1998" s="10" t="s">
        <v>68</v>
      </c>
      <c r="B1998" s="10">
        <v>6430</v>
      </c>
      <c r="C1998" s="60">
        <v>0.209156812</v>
      </c>
      <c r="D1998" s="11">
        <v>0.30299999999999999</v>
      </c>
      <c r="E1998" s="11">
        <v>48.29</v>
      </c>
      <c r="F1998" s="11">
        <v>0</v>
      </c>
      <c r="G1998" s="11">
        <v>0</v>
      </c>
      <c r="H1998" s="10">
        <v>1</v>
      </c>
      <c r="I1998" s="11">
        <f t="shared" si="186"/>
        <v>0</v>
      </c>
      <c r="J1998" s="11">
        <f t="shared" si="187"/>
        <v>0</v>
      </c>
      <c r="K1998" s="11">
        <v>81.8</v>
      </c>
      <c r="L1998" s="10">
        <f t="shared" si="188"/>
        <v>0.25502960689986998</v>
      </c>
      <c r="M1998">
        <f t="shared" si="189"/>
        <v>315</v>
      </c>
      <c r="N1998">
        <f t="shared" si="190"/>
        <v>0</v>
      </c>
      <c r="O1998">
        <f t="shared" si="191"/>
        <v>0</v>
      </c>
    </row>
    <row r="1999" spans="1:15">
      <c r="A1999" s="10" t="s">
        <v>68</v>
      </c>
      <c r="B1999" s="10">
        <v>3300</v>
      </c>
      <c r="C1999" s="60">
        <v>6.2702980000000005E-2</v>
      </c>
      <c r="D1999" s="11">
        <v>0.4</v>
      </c>
      <c r="E1999" s="11">
        <v>48.29</v>
      </c>
      <c r="F1999" s="11">
        <v>1.2</v>
      </c>
      <c r="G1999" s="11">
        <v>6.4000000000000001E-2</v>
      </c>
      <c r="H1999" s="10">
        <v>1</v>
      </c>
      <c r="I1999" s="11">
        <f t="shared" si="186"/>
        <v>1.2</v>
      </c>
      <c r="J1999" s="11">
        <f t="shared" si="187"/>
        <v>6.4000000000000001E-2</v>
      </c>
      <c r="K1999" s="11">
        <v>99</v>
      </c>
      <c r="L1999" s="10">
        <f t="shared" si="188"/>
        <v>0.10093089680666668</v>
      </c>
      <c r="M1999">
        <f t="shared" si="189"/>
        <v>124</v>
      </c>
      <c r="N1999">
        <f t="shared" si="190"/>
        <v>0</v>
      </c>
      <c r="O1999">
        <f t="shared" si="191"/>
        <v>0</v>
      </c>
    </row>
    <row r="2000" spans="1:15">
      <c r="A2000" s="10" t="s">
        <v>68</v>
      </c>
      <c r="B2000" s="10">
        <v>6460</v>
      </c>
      <c r="C2000" s="60">
        <v>0.20817203400000001</v>
      </c>
      <c r="D2000" s="11">
        <v>0.30299999999999999</v>
      </c>
      <c r="E2000" s="11">
        <v>48.29</v>
      </c>
      <c r="F2000" s="11">
        <v>0</v>
      </c>
      <c r="G2000" s="11">
        <v>0</v>
      </c>
      <c r="H2000" s="10">
        <v>1</v>
      </c>
      <c r="I2000" s="11">
        <f t="shared" si="186"/>
        <v>0</v>
      </c>
      <c r="J2000" s="11">
        <f t="shared" si="187"/>
        <v>0</v>
      </c>
      <c r="K2000" s="11">
        <v>81.5</v>
      </c>
      <c r="L2000" s="10">
        <f t="shared" si="188"/>
        <v>0.253828844926965</v>
      </c>
      <c r="M2000">
        <f t="shared" si="189"/>
        <v>313</v>
      </c>
      <c r="N2000">
        <f t="shared" si="190"/>
        <v>0</v>
      </c>
      <c r="O2000">
        <f t="shared" si="191"/>
        <v>0</v>
      </c>
    </row>
    <row r="2001" spans="1:15">
      <c r="A2001" s="10" t="s">
        <v>68</v>
      </c>
      <c r="B2001" s="10">
        <v>3100</v>
      </c>
      <c r="C2001" s="60">
        <v>1.5471766300000001</v>
      </c>
      <c r="D2001" s="11">
        <v>0.41099999999999998</v>
      </c>
      <c r="E2001" s="11">
        <v>48.29</v>
      </c>
      <c r="F2001" s="11">
        <v>1.2</v>
      </c>
      <c r="G2001" s="11">
        <v>6.4000000000000001E-2</v>
      </c>
      <c r="H2001" s="10">
        <v>1</v>
      </c>
      <c r="I2001" s="11">
        <f t="shared" si="186"/>
        <v>1.2</v>
      </c>
      <c r="J2001" s="11">
        <f t="shared" si="187"/>
        <v>6.4000000000000001E-2</v>
      </c>
      <c r="K2001" s="11">
        <v>2510.9</v>
      </c>
      <c r="L2001" s="10">
        <f t="shared" si="188"/>
        <v>2.5589257115974751</v>
      </c>
      <c r="M2001">
        <f t="shared" si="189"/>
        <v>3156</v>
      </c>
      <c r="N2001">
        <f t="shared" si="190"/>
        <v>8</v>
      </c>
      <c r="O2001">
        <f t="shared" si="191"/>
        <v>0.4</v>
      </c>
    </row>
    <row r="2002" spans="1:15">
      <c r="A2002" s="10" t="s">
        <v>68</v>
      </c>
      <c r="B2002" s="10">
        <v>2210</v>
      </c>
      <c r="C2002" s="60">
        <v>0.40295610999999998</v>
      </c>
      <c r="D2002" s="11">
        <v>0.28499999999999998</v>
      </c>
      <c r="E2002" s="11">
        <v>48.29</v>
      </c>
      <c r="F2002" s="11">
        <v>1.92</v>
      </c>
      <c r="G2002" s="11">
        <v>0.50600000000000001</v>
      </c>
      <c r="H2002" s="10">
        <v>1</v>
      </c>
      <c r="I2002" s="11">
        <f t="shared" si="186"/>
        <v>1.92</v>
      </c>
      <c r="J2002" s="11">
        <f t="shared" si="187"/>
        <v>0.50600000000000001</v>
      </c>
      <c r="K2002" s="11">
        <v>148.30000000000001</v>
      </c>
      <c r="L2002" s="10">
        <f t="shared" si="188"/>
        <v>0.46214532560762495</v>
      </c>
      <c r="M2002">
        <f t="shared" si="189"/>
        <v>570</v>
      </c>
      <c r="N2002">
        <f t="shared" si="190"/>
        <v>2</v>
      </c>
      <c r="O2002">
        <f t="shared" si="191"/>
        <v>0.6</v>
      </c>
    </row>
    <row r="2003" spans="1:15">
      <c r="A2003" s="10" t="s">
        <v>68</v>
      </c>
      <c r="B2003" s="10">
        <v>2210</v>
      </c>
      <c r="C2003" s="60">
        <v>3.3104443999999997E-2</v>
      </c>
      <c r="D2003" s="11">
        <v>0.26800000000000002</v>
      </c>
      <c r="E2003" s="11">
        <v>48.29</v>
      </c>
      <c r="F2003" s="11">
        <v>1.92</v>
      </c>
      <c r="G2003" s="11">
        <v>0.50600000000000001</v>
      </c>
      <c r="H2003" s="10">
        <v>1</v>
      </c>
      <c r="I2003" s="11">
        <f t="shared" si="186"/>
        <v>1.92</v>
      </c>
      <c r="J2003" s="11">
        <f t="shared" si="187"/>
        <v>0.50600000000000001</v>
      </c>
      <c r="K2003" s="11">
        <v>11.5</v>
      </c>
      <c r="L2003" s="10">
        <f t="shared" si="188"/>
        <v>3.5702370416973328E-2</v>
      </c>
      <c r="M2003">
        <f t="shared" si="189"/>
        <v>44</v>
      </c>
      <c r="N2003">
        <f t="shared" si="190"/>
        <v>0</v>
      </c>
      <c r="O2003">
        <f t="shared" si="191"/>
        <v>0</v>
      </c>
    </row>
    <row r="2004" spans="1:15">
      <c r="A2004" s="10" t="s">
        <v>68</v>
      </c>
      <c r="B2004" s="10">
        <v>6430</v>
      </c>
      <c r="C2004" s="60">
        <v>2.4682327169999998</v>
      </c>
      <c r="D2004" s="11">
        <v>0.30299999999999999</v>
      </c>
      <c r="E2004" s="11">
        <v>48.29</v>
      </c>
      <c r="F2004" s="11">
        <v>0</v>
      </c>
      <c r="G2004" s="11">
        <v>0</v>
      </c>
      <c r="H2004" s="10">
        <v>1</v>
      </c>
      <c r="I2004" s="11">
        <f t="shared" si="186"/>
        <v>0</v>
      </c>
      <c r="J2004" s="11">
        <f t="shared" si="187"/>
        <v>0</v>
      </c>
      <c r="K2004" s="11">
        <v>2953.1</v>
      </c>
      <c r="L2004" s="10">
        <f t="shared" si="188"/>
        <v>3.0095716870742319</v>
      </c>
      <c r="M2004">
        <f t="shared" si="189"/>
        <v>3712</v>
      </c>
      <c r="N2004">
        <f t="shared" si="190"/>
        <v>0</v>
      </c>
      <c r="O2004">
        <f t="shared" si="191"/>
        <v>0</v>
      </c>
    </row>
    <row r="2005" spans="1:15">
      <c r="A2005" s="10" t="s">
        <v>68</v>
      </c>
      <c r="B2005" s="10">
        <v>1180</v>
      </c>
      <c r="C2005" s="60">
        <v>1.0205654999999999E-2</v>
      </c>
      <c r="D2005" s="11">
        <v>0.39</v>
      </c>
      <c r="E2005" s="11">
        <v>48.29</v>
      </c>
      <c r="F2005" s="11">
        <v>1.05</v>
      </c>
      <c r="G2005" s="11">
        <v>0.22</v>
      </c>
      <c r="H2005" s="10">
        <v>1</v>
      </c>
      <c r="I2005" s="11">
        <f t="shared" si="186"/>
        <v>1.05</v>
      </c>
      <c r="J2005" s="11">
        <f t="shared" si="187"/>
        <v>0.22</v>
      </c>
      <c r="K2005" s="11">
        <v>15.7</v>
      </c>
      <c r="L2005" s="10">
        <f t="shared" si="188"/>
        <v>1.6017010098375001E-2</v>
      </c>
      <c r="M2005">
        <f t="shared" si="189"/>
        <v>20</v>
      </c>
      <c r="N2005">
        <f t="shared" si="190"/>
        <v>0</v>
      </c>
      <c r="O2005">
        <f t="shared" si="191"/>
        <v>0</v>
      </c>
    </row>
    <row r="2006" spans="1:15">
      <c r="A2006" s="10" t="s">
        <v>68</v>
      </c>
      <c r="B2006" s="10">
        <v>4110</v>
      </c>
      <c r="C2006" s="60">
        <v>6.1091239999999996E-3</v>
      </c>
      <c r="D2006" s="11">
        <v>0.41299999999999998</v>
      </c>
      <c r="E2006" s="11">
        <v>48.29</v>
      </c>
      <c r="F2006" s="11">
        <v>0.7</v>
      </c>
      <c r="G2006" s="11">
        <v>0.09</v>
      </c>
      <c r="H2006" s="10">
        <v>1</v>
      </c>
      <c r="I2006" s="11">
        <f t="shared" si="186"/>
        <v>0.7</v>
      </c>
      <c r="J2006" s="11">
        <f t="shared" si="187"/>
        <v>0.09</v>
      </c>
      <c r="K2006" s="11">
        <v>3.3</v>
      </c>
      <c r="L2006" s="10">
        <f t="shared" si="188"/>
        <v>1.0153246996456665E-2</v>
      </c>
      <c r="M2006">
        <f t="shared" si="189"/>
        <v>13</v>
      </c>
      <c r="N2006">
        <f t="shared" si="190"/>
        <v>0</v>
      </c>
      <c r="O2006">
        <f t="shared" si="191"/>
        <v>0</v>
      </c>
    </row>
    <row r="2007" spans="1:15">
      <c r="A2007" s="10" t="s">
        <v>68</v>
      </c>
      <c r="B2007" s="10">
        <v>6460</v>
      </c>
      <c r="C2007" s="60">
        <v>2.3387491999999999E-2</v>
      </c>
      <c r="D2007" s="11">
        <v>0.30299999999999999</v>
      </c>
      <c r="E2007" s="11">
        <v>48.29</v>
      </c>
      <c r="F2007" s="11">
        <v>0</v>
      </c>
      <c r="G2007" s="11">
        <v>0</v>
      </c>
      <c r="H2007" s="10">
        <v>1</v>
      </c>
      <c r="I2007" s="11">
        <f t="shared" si="186"/>
        <v>0</v>
      </c>
      <c r="J2007" s="11">
        <f t="shared" si="187"/>
        <v>0</v>
      </c>
      <c r="K2007" s="11">
        <v>9.1999999999999993</v>
      </c>
      <c r="L2007" s="10">
        <f t="shared" si="188"/>
        <v>2.8516895214169998E-2</v>
      </c>
      <c r="M2007">
        <f t="shared" si="189"/>
        <v>35</v>
      </c>
      <c r="N2007">
        <f t="shared" si="190"/>
        <v>0</v>
      </c>
      <c r="O2007">
        <f t="shared" si="191"/>
        <v>0</v>
      </c>
    </row>
    <row r="2008" spans="1:15">
      <c r="A2008" s="10" t="s">
        <v>68</v>
      </c>
      <c r="B2008" s="10">
        <v>3300</v>
      </c>
      <c r="C2008" s="60">
        <v>0.39616959499999999</v>
      </c>
      <c r="D2008" s="11">
        <v>0.4</v>
      </c>
      <c r="E2008" s="11">
        <v>48.29</v>
      </c>
      <c r="F2008" s="11">
        <v>1.2</v>
      </c>
      <c r="G2008" s="11">
        <v>6.4000000000000001E-2</v>
      </c>
      <c r="H2008" s="10">
        <v>1</v>
      </c>
      <c r="I2008" s="11">
        <f t="shared" si="186"/>
        <v>1.2</v>
      </c>
      <c r="J2008" s="11">
        <f t="shared" si="187"/>
        <v>6.4000000000000001E-2</v>
      </c>
      <c r="K2008" s="11">
        <v>625.70000000000005</v>
      </c>
      <c r="L2008" s="10">
        <f t="shared" si="188"/>
        <v>0.63770099141833336</v>
      </c>
      <c r="M2008">
        <f t="shared" si="189"/>
        <v>787</v>
      </c>
      <c r="N2008">
        <f t="shared" si="190"/>
        <v>2</v>
      </c>
      <c r="O2008">
        <f t="shared" si="191"/>
        <v>0.1</v>
      </c>
    </row>
    <row r="2009" spans="1:15">
      <c r="A2009" s="10" t="s">
        <v>68</v>
      </c>
      <c r="B2009" s="10">
        <v>6460</v>
      </c>
      <c r="C2009" s="60">
        <v>0.119060782</v>
      </c>
      <c r="D2009" s="11">
        <v>0.30299999999999999</v>
      </c>
      <c r="E2009" s="11">
        <v>48.29</v>
      </c>
      <c r="F2009" s="11">
        <v>0</v>
      </c>
      <c r="G2009" s="11">
        <v>0</v>
      </c>
      <c r="H2009" s="10">
        <v>1</v>
      </c>
      <c r="I2009" s="11">
        <f t="shared" si="186"/>
        <v>0</v>
      </c>
      <c r="J2009" s="11">
        <f t="shared" si="187"/>
        <v>0</v>
      </c>
      <c r="K2009" s="11">
        <v>46.6</v>
      </c>
      <c r="L2009" s="10">
        <f t="shared" si="188"/>
        <v>0.145173490360195</v>
      </c>
      <c r="M2009">
        <f t="shared" si="189"/>
        <v>179</v>
      </c>
      <c r="N2009">
        <f t="shared" si="190"/>
        <v>0</v>
      </c>
      <c r="O2009">
        <f t="shared" si="191"/>
        <v>0</v>
      </c>
    </row>
    <row r="2010" spans="1:15">
      <c r="A2010" s="10" t="s">
        <v>68</v>
      </c>
      <c r="B2010" s="10">
        <v>1920</v>
      </c>
      <c r="C2010" s="60">
        <v>1.8052371119999999</v>
      </c>
      <c r="D2010" s="11">
        <v>0.193</v>
      </c>
      <c r="E2010" s="11">
        <v>48.29</v>
      </c>
      <c r="F2010" s="11">
        <v>1.2</v>
      </c>
      <c r="G2010" s="11">
        <v>7.5999999999999998E-2</v>
      </c>
      <c r="H2010" s="10">
        <v>1</v>
      </c>
      <c r="I2010" s="11">
        <f t="shared" si="186"/>
        <v>1.2</v>
      </c>
      <c r="J2010" s="11">
        <f t="shared" si="187"/>
        <v>7.5999999999999998E-2</v>
      </c>
      <c r="K2010" s="11">
        <v>1375.7</v>
      </c>
      <c r="L2010" s="10">
        <f t="shared" si="188"/>
        <v>1.40206297722722</v>
      </c>
      <c r="M2010">
        <f t="shared" si="189"/>
        <v>1729</v>
      </c>
      <c r="N2010">
        <f t="shared" si="190"/>
        <v>5</v>
      </c>
      <c r="O2010">
        <f t="shared" si="191"/>
        <v>0.3</v>
      </c>
    </row>
    <row r="2011" spans="1:15">
      <c r="A2011" s="10" t="s">
        <v>68</v>
      </c>
      <c r="B2011" s="10">
        <v>3200</v>
      </c>
      <c r="C2011" s="60">
        <v>0.43801476499999997</v>
      </c>
      <c r="D2011" s="11">
        <v>0.4</v>
      </c>
      <c r="E2011" s="11">
        <v>48.29</v>
      </c>
      <c r="F2011" s="11">
        <v>1.2</v>
      </c>
      <c r="G2011" s="11">
        <v>6.4000000000000001E-2</v>
      </c>
      <c r="H2011" s="10">
        <v>1</v>
      </c>
      <c r="I2011" s="11">
        <f t="shared" si="186"/>
        <v>1.2</v>
      </c>
      <c r="J2011" s="11">
        <f t="shared" si="187"/>
        <v>6.4000000000000001E-2</v>
      </c>
      <c r="K2011" s="11">
        <v>1982.3</v>
      </c>
      <c r="L2011" s="10">
        <f t="shared" si="188"/>
        <v>0.70505776672833331</v>
      </c>
      <c r="M2011">
        <f t="shared" si="189"/>
        <v>870</v>
      </c>
      <c r="N2011">
        <f t="shared" si="190"/>
        <v>2</v>
      </c>
      <c r="O2011">
        <f t="shared" si="191"/>
        <v>0.1</v>
      </c>
    </row>
    <row r="2012" spans="1:15">
      <c r="A2012" s="10" t="s">
        <v>68</v>
      </c>
      <c r="B2012" s="10">
        <v>3200</v>
      </c>
      <c r="C2012" s="60">
        <v>1.031834E-2</v>
      </c>
      <c r="D2012" s="11">
        <v>0.4</v>
      </c>
      <c r="E2012" s="11">
        <v>48.29</v>
      </c>
      <c r="F2012" s="11">
        <v>1.2</v>
      </c>
      <c r="G2012" s="11">
        <v>6.4000000000000001E-2</v>
      </c>
      <c r="H2012" s="10">
        <v>1</v>
      </c>
      <c r="I2012" s="11">
        <f t="shared" si="186"/>
        <v>1.2</v>
      </c>
      <c r="J2012" s="11">
        <f t="shared" si="187"/>
        <v>6.4000000000000001E-2</v>
      </c>
      <c r="K2012" s="11">
        <v>47.1</v>
      </c>
      <c r="L2012" s="10">
        <f t="shared" si="188"/>
        <v>1.6609087953333337E-2</v>
      </c>
      <c r="M2012">
        <f t="shared" si="189"/>
        <v>20</v>
      </c>
      <c r="N2012">
        <f t="shared" si="190"/>
        <v>0</v>
      </c>
      <c r="O2012">
        <f t="shared" si="191"/>
        <v>0</v>
      </c>
    </row>
    <row r="2013" spans="1:15">
      <c r="A2013" s="10" t="s">
        <v>68</v>
      </c>
      <c r="B2013" s="10">
        <v>1180</v>
      </c>
      <c r="C2013" s="60">
        <v>3.3002614E-2</v>
      </c>
      <c r="D2013" s="11">
        <v>0.39</v>
      </c>
      <c r="E2013" s="11">
        <v>48.29</v>
      </c>
      <c r="F2013" s="11">
        <v>1.05</v>
      </c>
      <c r="G2013" s="11">
        <v>0.22</v>
      </c>
      <c r="H2013" s="10">
        <v>1</v>
      </c>
      <c r="I2013" s="11">
        <f t="shared" si="186"/>
        <v>1.05</v>
      </c>
      <c r="J2013" s="11">
        <f t="shared" si="187"/>
        <v>0.22</v>
      </c>
      <c r="K2013" s="11">
        <v>50.8</v>
      </c>
      <c r="L2013" s="10">
        <f t="shared" si="188"/>
        <v>5.1795127476950004E-2</v>
      </c>
      <c r="M2013">
        <f t="shared" si="189"/>
        <v>64</v>
      </c>
      <c r="N2013">
        <f t="shared" si="190"/>
        <v>0</v>
      </c>
      <c r="O2013">
        <f t="shared" si="191"/>
        <v>0</v>
      </c>
    </row>
    <row r="2014" spans="1:15">
      <c r="A2014" s="10" t="s">
        <v>68</v>
      </c>
      <c r="B2014" s="10">
        <v>6460</v>
      </c>
      <c r="C2014" s="60">
        <v>0.45512965500000002</v>
      </c>
      <c r="D2014" s="11">
        <v>0.30299999999999999</v>
      </c>
      <c r="E2014" s="11">
        <v>48.29</v>
      </c>
      <c r="F2014" s="11">
        <v>0</v>
      </c>
      <c r="G2014" s="11">
        <v>0</v>
      </c>
      <c r="H2014" s="10">
        <v>1</v>
      </c>
      <c r="I2014" s="11">
        <f t="shared" si="186"/>
        <v>0</v>
      </c>
      <c r="J2014" s="11">
        <f t="shared" si="187"/>
        <v>0</v>
      </c>
      <c r="K2014" s="11">
        <v>544.5</v>
      </c>
      <c r="L2014" s="10">
        <f t="shared" si="188"/>
        <v>0.55494982875873744</v>
      </c>
      <c r="M2014">
        <f t="shared" si="189"/>
        <v>685</v>
      </c>
      <c r="N2014">
        <f t="shared" si="190"/>
        <v>0</v>
      </c>
      <c r="O2014">
        <f t="shared" si="191"/>
        <v>0</v>
      </c>
    </row>
    <row r="2015" spans="1:15">
      <c r="A2015" s="10" t="s">
        <v>68</v>
      </c>
      <c r="B2015" s="10">
        <v>3300</v>
      </c>
      <c r="C2015" s="60">
        <v>0.57307590399999997</v>
      </c>
      <c r="D2015" s="11">
        <v>0.4</v>
      </c>
      <c r="E2015" s="11">
        <v>48.29</v>
      </c>
      <c r="F2015" s="11">
        <v>1.2</v>
      </c>
      <c r="G2015" s="11">
        <v>6.4000000000000001E-2</v>
      </c>
      <c r="H2015" s="10">
        <v>1</v>
      </c>
      <c r="I2015" s="11">
        <f t="shared" si="186"/>
        <v>1.2</v>
      </c>
      <c r="J2015" s="11">
        <f t="shared" si="187"/>
        <v>6.4000000000000001E-2</v>
      </c>
      <c r="K2015" s="11">
        <v>905.1</v>
      </c>
      <c r="L2015" s="10">
        <f t="shared" si="188"/>
        <v>0.92246118013866674</v>
      </c>
      <c r="M2015">
        <f t="shared" si="189"/>
        <v>1138</v>
      </c>
      <c r="N2015">
        <f t="shared" si="190"/>
        <v>3</v>
      </c>
      <c r="O2015">
        <f t="shared" si="191"/>
        <v>0.2</v>
      </c>
    </row>
    <row r="2016" spans="1:15">
      <c r="A2016" s="10" t="s">
        <v>68</v>
      </c>
      <c r="B2016" s="10">
        <v>4110</v>
      </c>
      <c r="C2016" s="60">
        <v>6.1006392999999999E-2</v>
      </c>
      <c r="D2016" s="11">
        <v>0.41299999999999998</v>
      </c>
      <c r="E2016" s="11">
        <v>48.29</v>
      </c>
      <c r="F2016" s="11">
        <v>0.7</v>
      </c>
      <c r="G2016" s="11">
        <v>0.09</v>
      </c>
      <c r="H2016" s="10">
        <v>1</v>
      </c>
      <c r="I2016" s="11">
        <f t="shared" si="186"/>
        <v>0.7</v>
      </c>
      <c r="J2016" s="11">
        <f t="shared" si="187"/>
        <v>0.09</v>
      </c>
      <c r="K2016" s="11">
        <v>32.5</v>
      </c>
      <c r="L2016" s="10">
        <f t="shared" si="188"/>
        <v>0.10139145587680082</v>
      </c>
      <c r="M2016">
        <f t="shared" si="189"/>
        <v>125</v>
      </c>
      <c r="N2016">
        <f t="shared" si="190"/>
        <v>0</v>
      </c>
      <c r="O2016">
        <f t="shared" si="191"/>
        <v>0</v>
      </c>
    </row>
    <row r="2017" spans="1:15">
      <c r="A2017" s="10" t="s">
        <v>68</v>
      </c>
      <c r="B2017" s="10">
        <v>4110</v>
      </c>
      <c r="C2017" s="60">
        <v>0.29983012799999997</v>
      </c>
      <c r="D2017" s="11">
        <v>0.41299999999999998</v>
      </c>
      <c r="E2017" s="11">
        <v>48.29</v>
      </c>
      <c r="F2017" s="11">
        <v>0.7</v>
      </c>
      <c r="G2017" s="11">
        <v>0.09</v>
      </c>
      <c r="H2017" s="10">
        <v>1</v>
      </c>
      <c r="I2017" s="11">
        <f t="shared" si="186"/>
        <v>0.7</v>
      </c>
      <c r="J2017" s="11">
        <f t="shared" si="187"/>
        <v>0.09</v>
      </c>
      <c r="K2017" s="11">
        <v>159.9</v>
      </c>
      <c r="L2017" s="10">
        <f t="shared" si="188"/>
        <v>0.49831192599187984</v>
      </c>
      <c r="M2017">
        <f t="shared" si="189"/>
        <v>615</v>
      </c>
      <c r="N2017">
        <f t="shared" si="190"/>
        <v>1</v>
      </c>
      <c r="O2017">
        <f t="shared" si="191"/>
        <v>0.1</v>
      </c>
    </row>
    <row r="2018" spans="1:15">
      <c r="A2018" s="10" t="s">
        <v>68</v>
      </c>
      <c r="B2018" s="10">
        <v>1400</v>
      </c>
      <c r="C2018" s="60">
        <v>0.126193155</v>
      </c>
      <c r="D2018" s="11">
        <v>0.88700000000000001</v>
      </c>
      <c r="E2018" s="11">
        <v>48.29</v>
      </c>
      <c r="F2018" s="11">
        <v>1.93</v>
      </c>
      <c r="G2018" s="11">
        <v>0.497</v>
      </c>
      <c r="H2018" s="10">
        <v>1</v>
      </c>
      <c r="I2018" s="11">
        <f t="shared" si="186"/>
        <v>1.93</v>
      </c>
      <c r="J2018" s="11">
        <f t="shared" si="187"/>
        <v>0.497</v>
      </c>
      <c r="K2018" s="11">
        <v>519</v>
      </c>
      <c r="L2018" s="10">
        <f t="shared" si="188"/>
        <v>0.45043836937838749</v>
      </c>
      <c r="M2018">
        <f t="shared" si="189"/>
        <v>556</v>
      </c>
      <c r="N2018">
        <f t="shared" si="190"/>
        <v>2</v>
      </c>
      <c r="O2018">
        <f t="shared" si="191"/>
        <v>0.6</v>
      </c>
    </row>
    <row r="2019" spans="1:15">
      <c r="A2019" s="10" t="s">
        <v>68</v>
      </c>
      <c r="B2019" s="10">
        <v>1920</v>
      </c>
      <c r="C2019" s="60">
        <v>0.67611707700000001</v>
      </c>
      <c r="D2019" s="11">
        <v>0.27600000000000002</v>
      </c>
      <c r="E2019" s="11">
        <v>48.29</v>
      </c>
      <c r="F2019" s="11">
        <v>1.2</v>
      </c>
      <c r="G2019" s="11">
        <v>7.5999999999999998E-2</v>
      </c>
      <c r="H2019" s="10">
        <v>1</v>
      </c>
      <c r="I2019" s="11">
        <f t="shared" si="186"/>
        <v>1.2</v>
      </c>
      <c r="J2019" s="11">
        <f t="shared" si="187"/>
        <v>7.5999999999999998E-2</v>
      </c>
      <c r="K2019" s="11">
        <v>736.8</v>
      </c>
      <c r="L2019" s="10">
        <f t="shared" si="188"/>
        <v>0.75094295391159005</v>
      </c>
      <c r="M2019">
        <f t="shared" si="189"/>
        <v>926</v>
      </c>
      <c r="N2019">
        <f t="shared" si="190"/>
        <v>2</v>
      </c>
      <c r="O2019">
        <f t="shared" si="191"/>
        <v>0.2</v>
      </c>
    </row>
    <row r="2020" spans="1:15">
      <c r="A2020" s="10" t="s">
        <v>68</v>
      </c>
      <c r="B2020" s="10">
        <v>8110</v>
      </c>
      <c r="C2020" s="60">
        <v>28.349935825999999</v>
      </c>
      <c r="D2020" s="11">
        <v>0.32600000000000001</v>
      </c>
      <c r="E2020" s="11">
        <v>48.29</v>
      </c>
      <c r="F2020" s="11">
        <v>1.1499999999999999</v>
      </c>
      <c r="G2020" s="11">
        <v>0.15</v>
      </c>
      <c r="H2020" s="10">
        <v>1</v>
      </c>
      <c r="I2020" s="11">
        <f t="shared" si="186"/>
        <v>1.1499999999999999</v>
      </c>
      <c r="J2020" s="11">
        <f t="shared" si="187"/>
        <v>0.15</v>
      </c>
      <c r="K2020" s="11">
        <v>11934.3</v>
      </c>
      <c r="L2020" s="10">
        <f t="shared" si="188"/>
        <v>37.191666561519831</v>
      </c>
      <c r="M2020">
        <f t="shared" si="189"/>
        <v>45875</v>
      </c>
      <c r="N2020">
        <f t="shared" si="190"/>
        <v>116</v>
      </c>
      <c r="O2020">
        <f t="shared" si="191"/>
        <v>15.2</v>
      </c>
    </row>
    <row r="2021" spans="1:15">
      <c r="A2021" s="10" t="s">
        <v>68</v>
      </c>
      <c r="B2021" s="10">
        <v>1920</v>
      </c>
      <c r="C2021" s="60">
        <v>0.44030143700000002</v>
      </c>
      <c r="D2021" s="11">
        <v>0.193</v>
      </c>
      <c r="E2021" s="11">
        <v>48.29</v>
      </c>
      <c r="F2021" s="11">
        <v>1.2</v>
      </c>
      <c r="G2021" s="11">
        <v>7.5999999999999998E-2</v>
      </c>
      <c r="H2021" s="10">
        <v>1</v>
      </c>
      <c r="I2021" s="11">
        <f t="shared" si="186"/>
        <v>1.2</v>
      </c>
      <c r="J2021" s="11">
        <f t="shared" si="187"/>
        <v>7.5999999999999998E-2</v>
      </c>
      <c r="K2021" s="11">
        <v>335.5</v>
      </c>
      <c r="L2021" s="10">
        <f t="shared" si="188"/>
        <v>0.34196634864974085</v>
      </c>
      <c r="M2021">
        <f t="shared" si="189"/>
        <v>422</v>
      </c>
      <c r="N2021">
        <f t="shared" si="190"/>
        <v>1</v>
      </c>
      <c r="O2021">
        <f t="shared" si="191"/>
        <v>0.1</v>
      </c>
    </row>
    <row r="2022" spans="1:15">
      <c r="A2022" s="10" t="s">
        <v>68</v>
      </c>
      <c r="B2022" s="10">
        <v>3200</v>
      </c>
      <c r="C2022" s="60">
        <v>0.116893733</v>
      </c>
      <c r="D2022" s="11">
        <v>0.4</v>
      </c>
      <c r="E2022" s="11">
        <v>48.29</v>
      </c>
      <c r="F2022" s="11">
        <v>1.2</v>
      </c>
      <c r="G2022" s="11">
        <v>6.4000000000000001E-2</v>
      </c>
      <c r="H2022" s="10">
        <v>1</v>
      </c>
      <c r="I2022" s="11">
        <f t="shared" si="186"/>
        <v>1.2</v>
      </c>
      <c r="J2022" s="11">
        <f t="shared" si="187"/>
        <v>6.4000000000000001E-2</v>
      </c>
      <c r="K2022" s="11">
        <v>184.6</v>
      </c>
      <c r="L2022" s="10">
        <f t="shared" si="188"/>
        <v>0.18815994555233337</v>
      </c>
      <c r="M2022">
        <f t="shared" si="189"/>
        <v>232</v>
      </c>
      <c r="N2022">
        <f t="shared" si="190"/>
        <v>1</v>
      </c>
      <c r="O2022">
        <f t="shared" si="191"/>
        <v>0</v>
      </c>
    </row>
    <row r="2023" spans="1:15">
      <c r="A2023" s="10" t="s">
        <v>68</v>
      </c>
      <c r="B2023" s="10">
        <v>6430</v>
      </c>
      <c r="C2023" s="60">
        <v>0.58486164600000001</v>
      </c>
      <c r="D2023" s="11">
        <v>0.30299999999999999</v>
      </c>
      <c r="E2023" s="11">
        <v>48.29</v>
      </c>
      <c r="F2023" s="11">
        <v>0</v>
      </c>
      <c r="G2023" s="11">
        <v>0</v>
      </c>
      <c r="H2023" s="10">
        <v>1</v>
      </c>
      <c r="I2023" s="11">
        <f t="shared" si="186"/>
        <v>0</v>
      </c>
      <c r="J2023" s="11">
        <f t="shared" si="187"/>
        <v>0</v>
      </c>
      <c r="K2023" s="11">
        <v>699.8</v>
      </c>
      <c r="L2023" s="10">
        <f t="shared" si="188"/>
        <v>0.71313496435483492</v>
      </c>
      <c r="M2023">
        <f t="shared" si="189"/>
        <v>880</v>
      </c>
      <c r="N2023">
        <f t="shared" si="190"/>
        <v>0</v>
      </c>
      <c r="O2023">
        <f t="shared" si="191"/>
        <v>0</v>
      </c>
    </row>
    <row r="2024" spans="1:15">
      <c r="A2024" s="10" t="s">
        <v>68</v>
      </c>
      <c r="B2024" s="10">
        <v>8110</v>
      </c>
      <c r="C2024" s="60">
        <v>6.6138948160000002</v>
      </c>
      <c r="D2024" s="11">
        <v>0.39900000000000002</v>
      </c>
      <c r="E2024" s="11">
        <v>48.29</v>
      </c>
      <c r="F2024" s="11">
        <v>1.1499999999999999</v>
      </c>
      <c r="G2024" s="11">
        <v>0.15</v>
      </c>
      <c r="H2024" s="10">
        <v>1</v>
      </c>
      <c r="I2024" s="11">
        <f t="shared" si="186"/>
        <v>1.1499999999999999</v>
      </c>
      <c r="J2024" s="11">
        <f t="shared" si="187"/>
        <v>0.15</v>
      </c>
      <c r="K2024" s="11">
        <v>3407.7</v>
      </c>
      <c r="L2024" s="10">
        <f t="shared" si="188"/>
        <v>10.619550607099281</v>
      </c>
      <c r="M2024">
        <f t="shared" si="189"/>
        <v>13099</v>
      </c>
      <c r="N2024">
        <f t="shared" si="190"/>
        <v>33</v>
      </c>
      <c r="O2024">
        <f t="shared" si="191"/>
        <v>4.3</v>
      </c>
    </row>
    <row r="2025" spans="1:15">
      <c r="A2025" s="10" t="s">
        <v>68</v>
      </c>
      <c r="B2025" s="10">
        <v>8110</v>
      </c>
      <c r="C2025" s="60">
        <v>10.740151013</v>
      </c>
      <c r="D2025" s="11">
        <v>0.39900000000000002</v>
      </c>
      <c r="E2025" s="11">
        <v>48.29</v>
      </c>
      <c r="F2025" s="11">
        <v>1.1499999999999999</v>
      </c>
      <c r="G2025" s="11">
        <v>0.15</v>
      </c>
      <c r="H2025" s="10">
        <v>1</v>
      </c>
      <c r="I2025" s="11">
        <f t="shared" si="186"/>
        <v>1.1499999999999999</v>
      </c>
      <c r="J2025" s="11">
        <f t="shared" si="187"/>
        <v>0.15</v>
      </c>
      <c r="K2025" s="11">
        <v>5533.6</v>
      </c>
      <c r="L2025" s="10">
        <f t="shared" si="188"/>
        <v>17.244842922890854</v>
      </c>
      <c r="M2025">
        <f t="shared" si="189"/>
        <v>21271</v>
      </c>
      <c r="N2025">
        <f t="shared" si="190"/>
        <v>54</v>
      </c>
      <c r="O2025">
        <f t="shared" si="191"/>
        <v>7</v>
      </c>
    </row>
    <row r="2026" spans="1:15">
      <c r="A2026" s="10" t="s">
        <v>68</v>
      </c>
      <c r="B2026" s="10">
        <v>1200</v>
      </c>
      <c r="C2026" s="60">
        <v>3.505927641</v>
      </c>
      <c r="D2026" s="11">
        <v>0.30399999999999999</v>
      </c>
      <c r="E2026" s="11">
        <v>48.29</v>
      </c>
      <c r="F2026" s="11">
        <v>2.23</v>
      </c>
      <c r="G2026" s="11">
        <v>0.316</v>
      </c>
      <c r="H2026" s="10">
        <v>1</v>
      </c>
      <c r="I2026" s="11">
        <f t="shared" si="186"/>
        <v>2.23</v>
      </c>
      <c r="J2026" s="11">
        <f t="shared" si="187"/>
        <v>0.316</v>
      </c>
      <c r="K2026" s="11">
        <v>2151.4</v>
      </c>
      <c r="L2026" s="10">
        <f t="shared" si="188"/>
        <v>4.2889648931918796</v>
      </c>
      <c r="M2026">
        <f t="shared" si="189"/>
        <v>5290</v>
      </c>
      <c r="N2026">
        <f t="shared" si="190"/>
        <v>26</v>
      </c>
      <c r="O2026">
        <f t="shared" si="191"/>
        <v>3.7</v>
      </c>
    </row>
    <row r="2027" spans="1:15">
      <c r="A2027" s="10" t="s">
        <v>68</v>
      </c>
      <c r="B2027" s="10">
        <v>1180</v>
      </c>
      <c r="C2027" s="60">
        <v>0.37837247000000002</v>
      </c>
      <c r="D2027" s="11">
        <v>0.39</v>
      </c>
      <c r="E2027" s="11">
        <v>48.29</v>
      </c>
      <c r="F2027" s="11">
        <v>1.05</v>
      </c>
      <c r="G2027" s="11">
        <v>0.22</v>
      </c>
      <c r="H2027" s="10">
        <v>1</v>
      </c>
      <c r="I2027" s="11">
        <f t="shared" si="186"/>
        <v>1.05</v>
      </c>
      <c r="J2027" s="11">
        <f t="shared" si="187"/>
        <v>0.22</v>
      </c>
      <c r="K2027" s="11">
        <v>582.70000000000005</v>
      </c>
      <c r="L2027" s="10">
        <f t="shared" si="188"/>
        <v>0.59382721372975011</v>
      </c>
      <c r="M2027">
        <f t="shared" si="189"/>
        <v>732</v>
      </c>
      <c r="N2027">
        <f t="shared" si="190"/>
        <v>2</v>
      </c>
      <c r="O2027">
        <f t="shared" si="191"/>
        <v>0.4</v>
      </c>
    </row>
    <row r="2028" spans="1:15">
      <c r="A2028" s="10" t="s">
        <v>68</v>
      </c>
      <c r="B2028" s="10">
        <v>3100</v>
      </c>
      <c r="C2028" s="60">
        <v>0.92125185600000004</v>
      </c>
      <c r="D2028" s="11">
        <v>0.41099999999999998</v>
      </c>
      <c r="E2028" s="11">
        <v>48.29</v>
      </c>
      <c r="F2028" s="11">
        <v>1.2</v>
      </c>
      <c r="G2028" s="11">
        <v>6.4000000000000001E-2</v>
      </c>
      <c r="H2028" s="10">
        <v>1</v>
      </c>
      <c r="I2028" s="11">
        <f t="shared" si="186"/>
        <v>1.2</v>
      </c>
      <c r="J2028" s="11">
        <f t="shared" si="187"/>
        <v>6.4000000000000001E-2</v>
      </c>
      <c r="K2028" s="11">
        <v>1495.1</v>
      </c>
      <c r="L2028" s="10">
        <f t="shared" si="188"/>
        <v>1.5236883853237198</v>
      </c>
      <c r="M2028">
        <f t="shared" si="189"/>
        <v>1879</v>
      </c>
      <c r="N2028">
        <f t="shared" si="190"/>
        <v>5</v>
      </c>
      <c r="O2028">
        <f t="shared" si="191"/>
        <v>0.3</v>
      </c>
    </row>
    <row r="2029" spans="1:15">
      <c r="A2029" s="10" t="s">
        <v>68</v>
      </c>
      <c r="B2029" s="10">
        <v>6410</v>
      </c>
      <c r="C2029" s="60">
        <v>3.7993821219999999</v>
      </c>
      <c r="D2029" s="11">
        <v>0.30299999999999999</v>
      </c>
      <c r="E2029" s="11">
        <v>48.29</v>
      </c>
      <c r="F2029" s="11">
        <v>0</v>
      </c>
      <c r="G2029" s="11">
        <v>0</v>
      </c>
      <c r="H2029" s="10">
        <v>1</v>
      </c>
      <c r="I2029" s="11">
        <f t="shared" si="186"/>
        <v>0</v>
      </c>
      <c r="J2029" s="11">
        <f t="shared" si="187"/>
        <v>0</v>
      </c>
      <c r="K2029" s="11">
        <v>4545.7</v>
      </c>
      <c r="L2029" s="10">
        <f t="shared" si="188"/>
        <v>4.6326721074523443</v>
      </c>
      <c r="M2029">
        <f t="shared" si="189"/>
        <v>5714</v>
      </c>
      <c r="N2029">
        <f t="shared" si="190"/>
        <v>0</v>
      </c>
      <c r="O2029">
        <f t="shared" si="191"/>
        <v>0</v>
      </c>
    </row>
    <row r="2030" spans="1:15">
      <c r="A2030" s="10" t="s">
        <v>68</v>
      </c>
      <c r="B2030" s="10">
        <v>1200</v>
      </c>
      <c r="C2030" s="60">
        <v>1.233072822</v>
      </c>
      <c r="D2030" s="11">
        <v>0.30399999999999999</v>
      </c>
      <c r="E2030" s="11">
        <v>48.29</v>
      </c>
      <c r="F2030" s="11">
        <v>2.23</v>
      </c>
      <c r="G2030" s="11">
        <v>0.316</v>
      </c>
      <c r="H2030" s="10">
        <v>1</v>
      </c>
      <c r="I2030" s="11">
        <f t="shared" si="186"/>
        <v>2.23</v>
      </c>
      <c r="J2030" s="11">
        <f t="shared" si="187"/>
        <v>0.316</v>
      </c>
      <c r="K2030" s="11">
        <v>484.1</v>
      </c>
      <c r="L2030" s="10">
        <f t="shared" si="188"/>
        <v>1.50847552655096</v>
      </c>
      <c r="M2030">
        <f t="shared" si="189"/>
        <v>1861</v>
      </c>
      <c r="N2030">
        <f t="shared" si="190"/>
        <v>9</v>
      </c>
      <c r="O2030">
        <f t="shared" si="191"/>
        <v>1.3</v>
      </c>
    </row>
    <row r="2031" spans="1:15">
      <c r="A2031" s="10" t="s">
        <v>68</v>
      </c>
      <c r="B2031" s="10">
        <v>3300</v>
      </c>
      <c r="C2031" s="60">
        <v>6.9614468999999998E-2</v>
      </c>
      <c r="D2031" s="11">
        <v>0.4</v>
      </c>
      <c r="E2031" s="11">
        <v>48.29</v>
      </c>
      <c r="F2031" s="11">
        <v>1.2</v>
      </c>
      <c r="G2031" s="11">
        <v>6.4000000000000001E-2</v>
      </c>
      <c r="H2031" s="10">
        <v>1</v>
      </c>
      <c r="I2031" s="11">
        <f t="shared" si="186"/>
        <v>1.2</v>
      </c>
      <c r="J2031" s="11">
        <f t="shared" si="187"/>
        <v>6.4000000000000001E-2</v>
      </c>
      <c r="K2031" s="11">
        <v>109.9</v>
      </c>
      <c r="L2031" s="10">
        <f t="shared" si="188"/>
        <v>0.11205609026700002</v>
      </c>
      <c r="M2031">
        <f t="shared" si="189"/>
        <v>138</v>
      </c>
      <c r="N2031">
        <f t="shared" si="190"/>
        <v>0</v>
      </c>
      <c r="O2031">
        <f t="shared" si="191"/>
        <v>0</v>
      </c>
    </row>
    <row r="2032" spans="1:15">
      <c r="A2032" s="10" t="s">
        <v>68</v>
      </c>
      <c r="B2032" s="10">
        <v>1700</v>
      </c>
      <c r="C2032" s="60">
        <v>6.6762188099999999</v>
      </c>
      <c r="D2032" s="11">
        <v>0.74099999999999999</v>
      </c>
      <c r="E2032" s="11">
        <v>48.29</v>
      </c>
      <c r="F2032" s="11">
        <v>1.8</v>
      </c>
      <c r="G2032" s="11">
        <v>0.47799999999999998</v>
      </c>
      <c r="H2032" s="10">
        <v>1</v>
      </c>
      <c r="I2032" s="11">
        <f t="shared" si="186"/>
        <v>1.8</v>
      </c>
      <c r="J2032" s="11">
        <f t="shared" si="187"/>
        <v>0.47799999999999998</v>
      </c>
      <c r="K2032" s="11">
        <v>6388.1</v>
      </c>
      <c r="L2032" s="10">
        <f t="shared" si="188"/>
        <v>19.907866941180078</v>
      </c>
      <c r="M2032">
        <f t="shared" si="189"/>
        <v>24556</v>
      </c>
      <c r="N2032">
        <f t="shared" si="190"/>
        <v>97</v>
      </c>
      <c r="O2032">
        <f t="shared" si="191"/>
        <v>25.9</v>
      </c>
    </row>
    <row r="2033" spans="1:15">
      <c r="A2033" s="10" t="s">
        <v>68</v>
      </c>
      <c r="B2033" s="10">
        <v>6430</v>
      </c>
      <c r="C2033" s="60">
        <v>0.26924331699999998</v>
      </c>
      <c r="D2033" s="11">
        <v>0.30299999999999999</v>
      </c>
      <c r="E2033" s="11">
        <v>48.29</v>
      </c>
      <c r="F2033" s="11">
        <v>0</v>
      </c>
      <c r="G2033" s="11">
        <v>0</v>
      </c>
      <c r="H2033" s="10">
        <v>1</v>
      </c>
      <c r="I2033" s="11">
        <f t="shared" si="186"/>
        <v>0</v>
      </c>
      <c r="J2033" s="11">
        <f t="shared" si="187"/>
        <v>0</v>
      </c>
      <c r="K2033" s="11">
        <v>322.10000000000002</v>
      </c>
      <c r="L2033" s="10">
        <f t="shared" si="188"/>
        <v>0.32829443439273248</v>
      </c>
      <c r="M2033">
        <f t="shared" si="189"/>
        <v>405</v>
      </c>
      <c r="N2033">
        <f t="shared" si="190"/>
        <v>0</v>
      </c>
      <c r="O2033">
        <f t="shared" si="191"/>
        <v>0</v>
      </c>
    </row>
    <row r="2034" spans="1:15">
      <c r="A2034" s="10" t="s">
        <v>68</v>
      </c>
      <c r="B2034" s="10">
        <v>4130</v>
      </c>
      <c r="C2034" s="60">
        <v>0.40036138300000002</v>
      </c>
      <c r="D2034" s="11">
        <v>0.41299999999999998</v>
      </c>
      <c r="E2034" s="11">
        <v>48.29</v>
      </c>
      <c r="F2034" s="11">
        <v>0.7</v>
      </c>
      <c r="G2034" s="11">
        <v>0.09</v>
      </c>
      <c r="H2034" s="10">
        <v>1</v>
      </c>
      <c r="I2034" s="11">
        <f t="shared" si="186"/>
        <v>0.7</v>
      </c>
      <c r="J2034" s="11">
        <f t="shared" si="187"/>
        <v>0.09</v>
      </c>
      <c r="K2034" s="11">
        <v>213.5</v>
      </c>
      <c r="L2034" s="10">
        <f t="shared" si="188"/>
        <v>0.66539294495282575</v>
      </c>
      <c r="M2034">
        <f t="shared" si="189"/>
        <v>821</v>
      </c>
      <c r="N2034">
        <f t="shared" si="190"/>
        <v>1</v>
      </c>
      <c r="O2034">
        <f t="shared" si="191"/>
        <v>0.2</v>
      </c>
    </row>
    <row r="2035" spans="1:15">
      <c r="A2035" s="10" t="s">
        <v>68</v>
      </c>
      <c r="B2035" s="10">
        <v>6410</v>
      </c>
      <c r="C2035" s="60">
        <v>0.16580255099999999</v>
      </c>
      <c r="D2035" s="11">
        <v>0.30299999999999999</v>
      </c>
      <c r="E2035" s="11">
        <v>48.29</v>
      </c>
      <c r="F2035" s="11">
        <v>0</v>
      </c>
      <c r="G2035" s="11">
        <v>0</v>
      </c>
      <c r="H2035" s="10">
        <v>1</v>
      </c>
      <c r="I2035" s="11">
        <f t="shared" si="186"/>
        <v>0</v>
      </c>
      <c r="J2035" s="11">
        <f t="shared" si="187"/>
        <v>0</v>
      </c>
      <c r="K2035" s="11">
        <v>198.4</v>
      </c>
      <c r="L2035" s="10">
        <f t="shared" si="188"/>
        <v>0.20216678099169749</v>
      </c>
      <c r="M2035">
        <f t="shared" si="189"/>
        <v>249</v>
      </c>
      <c r="N2035">
        <f t="shared" si="190"/>
        <v>0</v>
      </c>
      <c r="O2035">
        <f t="shared" si="191"/>
        <v>0</v>
      </c>
    </row>
    <row r="2036" spans="1:15">
      <c r="A2036" s="10" t="s">
        <v>68</v>
      </c>
      <c r="B2036" s="10">
        <v>4130</v>
      </c>
      <c r="C2036" s="60">
        <v>8.6428277060000003</v>
      </c>
      <c r="D2036" s="11">
        <v>0.41299999999999998</v>
      </c>
      <c r="E2036" s="11">
        <v>48.29</v>
      </c>
      <c r="F2036" s="11">
        <v>0.7</v>
      </c>
      <c r="G2036" s="11">
        <v>0.09</v>
      </c>
      <c r="H2036" s="10">
        <v>1</v>
      </c>
      <c r="I2036" s="11">
        <f t="shared" si="186"/>
        <v>0.7</v>
      </c>
      <c r="J2036" s="11">
        <f t="shared" si="187"/>
        <v>0.09</v>
      </c>
      <c r="K2036" s="11">
        <v>4609.3</v>
      </c>
      <c r="L2036" s="10">
        <f t="shared" si="188"/>
        <v>14.364213993174301</v>
      </c>
      <c r="M2036">
        <f t="shared" si="189"/>
        <v>17718</v>
      </c>
      <c r="N2036">
        <f t="shared" si="190"/>
        <v>27</v>
      </c>
      <c r="O2036">
        <f t="shared" si="191"/>
        <v>3.5</v>
      </c>
    </row>
    <row r="2037" spans="1:15">
      <c r="A2037" s="10" t="s">
        <v>68</v>
      </c>
      <c r="B2037" s="10">
        <v>3200</v>
      </c>
      <c r="C2037" s="60">
        <v>0.21089986399999999</v>
      </c>
      <c r="D2037" s="11">
        <v>0.4</v>
      </c>
      <c r="E2037" s="11">
        <v>48.29</v>
      </c>
      <c r="F2037" s="11">
        <v>1.2</v>
      </c>
      <c r="G2037" s="11">
        <v>6.4000000000000001E-2</v>
      </c>
      <c r="H2037" s="10">
        <v>1</v>
      </c>
      <c r="I2037" s="11">
        <f t="shared" si="186"/>
        <v>1.2</v>
      </c>
      <c r="J2037" s="11">
        <f t="shared" si="187"/>
        <v>6.4000000000000001E-2</v>
      </c>
      <c r="K2037" s="11">
        <v>108.9</v>
      </c>
      <c r="L2037" s="10">
        <f t="shared" si="188"/>
        <v>0.33947848108533335</v>
      </c>
      <c r="M2037">
        <f t="shared" si="189"/>
        <v>419</v>
      </c>
      <c r="N2037">
        <f t="shared" si="190"/>
        <v>1</v>
      </c>
      <c r="O2037">
        <f t="shared" si="191"/>
        <v>0.1</v>
      </c>
    </row>
    <row r="2038" spans="1:15">
      <c r="A2038" s="10" t="s">
        <v>68</v>
      </c>
      <c r="B2038" s="10">
        <v>3200</v>
      </c>
      <c r="C2038" s="60">
        <v>9.3533369999999998E-3</v>
      </c>
      <c r="D2038" s="11">
        <v>0.4</v>
      </c>
      <c r="E2038" s="11">
        <v>48.29</v>
      </c>
      <c r="F2038" s="11">
        <v>1.2</v>
      </c>
      <c r="G2038" s="11">
        <v>6.4000000000000001E-2</v>
      </c>
      <c r="H2038" s="10">
        <v>1</v>
      </c>
      <c r="I2038" s="11">
        <f t="shared" si="186"/>
        <v>1.2</v>
      </c>
      <c r="J2038" s="11">
        <f t="shared" si="187"/>
        <v>6.4000000000000001E-2</v>
      </c>
      <c r="K2038" s="11">
        <v>14.8</v>
      </c>
      <c r="L2038" s="10">
        <f t="shared" si="188"/>
        <v>1.5055754791000001E-2</v>
      </c>
      <c r="M2038">
        <f t="shared" si="189"/>
        <v>19</v>
      </c>
      <c r="N2038">
        <f t="shared" si="190"/>
        <v>0</v>
      </c>
      <c r="O2038">
        <f t="shared" si="191"/>
        <v>0</v>
      </c>
    </row>
    <row r="2039" spans="1:15">
      <c r="A2039" s="10" t="s">
        <v>68</v>
      </c>
      <c r="B2039" s="10">
        <v>6430</v>
      </c>
      <c r="C2039" s="60">
        <v>0.12876838600000001</v>
      </c>
      <c r="D2039" s="11">
        <v>0.30299999999999999</v>
      </c>
      <c r="E2039" s="11">
        <v>48.29</v>
      </c>
      <c r="F2039" s="11">
        <v>0</v>
      </c>
      <c r="G2039" s="11">
        <v>0</v>
      </c>
      <c r="H2039" s="10">
        <v>1</v>
      </c>
      <c r="I2039" s="11">
        <f t="shared" si="186"/>
        <v>0</v>
      </c>
      <c r="J2039" s="11">
        <f t="shared" si="187"/>
        <v>0</v>
      </c>
      <c r="K2039" s="11">
        <v>50.4</v>
      </c>
      <c r="L2039" s="10">
        <f t="shared" si="188"/>
        <v>0.15701019033848501</v>
      </c>
      <c r="M2039">
        <f t="shared" si="189"/>
        <v>194</v>
      </c>
      <c r="N2039">
        <f t="shared" si="190"/>
        <v>0</v>
      </c>
      <c r="O2039">
        <f t="shared" si="191"/>
        <v>0</v>
      </c>
    </row>
    <row r="2040" spans="1:15">
      <c r="A2040" s="10" t="s">
        <v>68</v>
      </c>
      <c r="B2040" s="10">
        <v>3100</v>
      </c>
      <c r="C2040" s="60">
        <v>4.8431220000000001E-3</v>
      </c>
      <c r="D2040" s="11">
        <v>0.41099999999999998</v>
      </c>
      <c r="E2040" s="11">
        <v>48.29</v>
      </c>
      <c r="F2040" s="11">
        <v>1.2</v>
      </c>
      <c r="G2040" s="11">
        <v>6.4000000000000001E-2</v>
      </c>
      <c r="H2040" s="10">
        <v>1</v>
      </c>
      <c r="I2040" s="11">
        <f t="shared" si="186"/>
        <v>1.2</v>
      </c>
      <c r="J2040" s="11">
        <f t="shared" si="187"/>
        <v>6.4000000000000001E-2</v>
      </c>
      <c r="K2040" s="11">
        <v>7.9</v>
      </c>
      <c r="L2040" s="10">
        <f t="shared" si="188"/>
        <v>8.0101968772649992E-3</v>
      </c>
      <c r="M2040">
        <f t="shared" si="189"/>
        <v>10</v>
      </c>
      <c r="N2040">
        <f t="shared" si="190"/>
        <v>0</v>
      </c>
      <c r="O2040">
        <f t="shared" si="191"/>
        <v>0</v>
      </c>
    </row>
    <row r="2041" spans="1:15">
      <c r="A2041" s="10" t="s">
        <v>68</v>
      </c>
      <c r="B2041" s="10">
        <v>3200</v>
      </c>
      <c r="C2041" s="60">
        <v>1.039635782</v>
      </c>
      <c r="D2041" s="11">
        <v>0.4</v>
      </c>
      <c r="E2041" s="11">
        <v>48.29</v>
      </c>
      <c r="F2041" s="11">
        <v>1.2</v>
      </c>
      <c r="G2041" s="11">
        <v>6.4000000000000001E-2</v>
      </c>
      <c r="H2041" s="10">
        <v>1</v>
      </c>
      <c r="I2041" s="11">
        <f t="shared" si="186"/>
        <v>1.2</v>
      </c>
      <c r="J2041" s="11">
        <f t="shared" si="187"/>
        <v>6.4000000000000001E-2</v>
      </c>
      <c r="K2041" s="11">
        <v>537</v>
      </c>
      <c r="L2041" s="10">
        <f t="shared" si="188"/>
        <v>1.6734670637593334</v>
      </c>
      <c r="M2041">
        <f t="shared" si="189"/>
        <v>2064</v>
      </c>
      <c r="N2041">
        <f t="shared" si="190"/>
        <v>5</v>
      </c>
      <c r="O2041">
        <f t="shared" si="191"/>
        <v>0.3</v>
      </c>
    </row>
    <row r="2042" spans="1:15">
      <c r="A2042" s="10" t="s">
        <v>68</v>
      </c>
      <c r="B2042" s="10">
        <v>6410</v>
      </c>
      <c r="C2042" s="60">
        <v>1.083351688</v>
      </c>
      <c r="D2042" s="11">
        <v>0.30299999999999999</v>
      </c>
      <c r="E2042" s="11">
        <v>48.29</v>
      </c>
      <c r="F2042" s="11">
        <v>0</v>
      </c>
      <c r="G2042" s="11">
        <v>0</v>
      </c>
      <c r="H2042" s="10">
        <v>1</v>
      </c>
      <c r="I2042" s="11">
        <f t="shared" si="186"/>
        <v>0</v>
      </c>
      <c r="J2042" s="11">
        <f t="shared" si="187"/>
        <v>0</v>
      </c>
      <c r="K2042" s="11">
        <v>1296.0999999999999</v>
      </c>
      <c r="L2042" s="10">
        <f t="shared" si="188"/>
        <v>1.3209550885913799</v>
      </c>
      <c r="M2042">
        <f t="shared" si="189"/>
        <v>1629</v>
      </c>
      <c r="N2042">
        <f t="shared" si="190"/>
        <v>0</v>
      </c>
      <c r="O2042">
        <f t="shared" si="191"/>
        <v>0</v>
      </c>
    </row>
    <row r="2043" spans="1:15">
      <c r="A2043" s="10" t="s">
        <v>68</v>
      </c>
      <c r="B2043" s="10">
        <v>6410</v>
      </c>
      <c r="C2043" s="60">
        <v>0.12725645799999999</v>
      </c>
      <c r="D2043" s="11">
        <v>0.30299999999999999</v>
      </c>
      <c r="E2043" s="11">
        <v>48.29</v>
      </c>
      <c r="F2043" s="11">
        <v>0</v>
      </c>
      <c r="G2043" s="11">
        <v>0</v>
      </c>
      <c r="H2043" s="10">
        <v>1</v>
      </c>
      <c r="I2043" s="11">
        <f t="shared" si="186"/>
        <v>0</v>
      </c>
      <c r="J2043" s="11">
        <f t="shared" si="187"/>
        <v>0</v>
      </c>
      <c r="K2043" s="11">
        <v>152.30000000000001</v>
      </c>
      <c r="L2043" s="10">
        <f t="shared" si="188"/>
        <v>0.15516666250970498</v>
      </c>
      <c r="M2043">
        <f t="shared" si="189"/>
        <v>191</v>
      </c>
      <c r="N2043">
        <f t="shared" si="190"/>
        <v>0</v>
      </c>
      <c r="O2043">
        <f t="shared" si="191"/>
        <v>0</v>
      </c>
    </row>
    <row r="2044" spans="1:15">
      <c r="A2044" s="10" t="s">
        <v>68</v>
      </c>
      <c r="B2044" s="10">
        <v>6430</v>
      </c>
      <c r="C2044" s="60">
        <v>0.24355827699999999</v>
      </c>
      <c r="D2044" s="11">
        <v>0.30299999999999999</v>
      </c>
      <c r="E2044" s="11">
        <v>48.29</v>
      </c>
      <c r="F2044" s="11">
        <v>0</v>
      </c>
      <c r="G2044" s="11">
        <v>0</v>
      </c>
      <c r="H2044" s="10">
        <v>1</v>
      </c>
      <c r="I2044" s="11">
        <f t="shared" si="186"/>
        <v>0</v>
      </c>
      <c r="J2044" s="11">
        <f t="shared" si="187"/>
        <v>0</v>
      </c>
      <c r="K2044" s="11">
        <v>291.39999999999998</v>
      </c>
      <c r="L2044" s="10">
        <f t="shared" si="188"/>
        <v>0.29697608720733248</v>
      </c>
      <c r="M2044">
        <f t="shared" si="189"/>
        <v>366</v>
      </c>
      <c r="N2044">
        <f t="shared" si="190"/>
        <v>0</v>
      </c>
      <c r="O2044">
        <f t="shared" si="191"/>
        <v>0</v>
      </c>
    </row>
    <row r="2045" spans="1:15">
      <c r="A2045" s="10" t="s">
        <v>68</v>
      </c>
      <c r="B2045" s="10">
        <v>6460</v>
      </c>
      <c r="C2045" s="60">
        <v>0.65958344599999996</v>
      </c>
      <c r="D2045" s="11">
        <v>0.30299999999999999</v>
      </c>
      <c r="E2045" s="11">
        <v>48.29</v>
      </c>
      <c r="F2045" s="11">
        <v>0</v>
      </c>
      <c r="G2045" s="11">
        <v>0</v>
      </c>
      <c r="H2045" s="10">
        <v>1</v>
      </c>
      <c r="I2045" s="11">
        <f t="shared" si="186"/>
        <v>0</v>
      </c>
      <c r="J2045" s="11">
        <f t="shared" si="187"/>
        <v>0</v>
      </c>
      <c r="K2045" s="11">
        <v>789.2</v>
      </c>
      <c r="L2045" s="10">
        <f t="shared" si="188"/>
        <v>0.80424493633533489</v>
      </c>
      <c r="M2045">
        <f t="shared" si="189"/>
        <v>992</v>
      </c>
      <c r="N2045">
        <f t="shared" si="190"/>
        <v>0</v>
      </c>
      <c r="O2045">
        <f t="shared" si="191"/>
        <v>0</v>
      </c>
    </row>
    <row r="2046" spans="1:15">
      <c r="A2046" s="10" t="s">
        <v>68</v>
      </c>
      <c r="B2046" s="10">
        <v>6460</v>
      </c>
      <c r="C2046" s="60">
        <v>4.800841041</v>
      </c>
      <c r="D2046" s="11">
        <v>0.30299999999999999</v>
      </c>
      <c r="E2046" s="11">
        <v>48.29</v>
      </c>
      <c r="F2046" s="11">
        <v>0</v>
      </c>
      <c r="G2046" s="11">
        <v>0</v>
      </c>
      <c r="H2046" s="10">
        <v>1</v>
      </c>
      <c r="I2046" s="11">
        <f t="shared" si="186"/>
        <v>0</v>
      </c>
      <c r="J2046" s="11">
        <f t="shared" si="187"/>
        <v>0</v>
      </c>
      <c r="K2046" s="11">
        <v>1878.4</v>
      </c>
      <c r="L2046" s="10">
        <f t="shared" si="188"/>
        <v>5.8537735002147224</v>
      </c>
      <c r="M2046">
        <f t="shared" si="189"/>
        <v>7221</v>
      </c>
      <c r="N2046">
        <f t="shared" si="190"/>
        <v>0</v>
      </c>
      <c r="O2046">
        <f t="shared" si="191"/>
        <v>0</v>
      </c>
    </row>
    <row r="2047" spans="1:15">
      <c r="A2047" s="10" t="s">
        <v>68</v>
      </c>
      <c r="B2047" s="10">
        <v>3200</v>
      </c>
      <c r="C2047" s="60">
        <v>0.396248977</v>
      </c>
      <c r="D2047" s="11">
        <v>0.4</v>
      </c>
      <c r="E2047" s="11">
        <v>48.29</v>
      </c>
      <c r="F2047" s="11">
        <v>1.2</v>
      </c>
      <c r="G2047" s="11">
        <v>6.4000000000000001E-2</v>
      </c>
      <c r="H2047" s="10">
        <v>1</v>
      </c>
      <c r="I2047" s="11">
        <f t="shared" si="186"/>
        <v>1.2</v>
      </c>
      <c r="J2047" s="11">
        <f t="shared" si="187"/>
        <v>6.4000000000000001E-2</v>
      </c>
      <c r="K2047" s="11">
        <v>204.7</v>
      </c>
      <c r="L2047" s="10">
        <f t="shared" si="188"/>
        <v>0.63782876997766669</v>
      </c>
      <c r="M2047">
        <f t="shared" si="189"/>
        <v>787</v>
      </c>
      <c r="N2047">
        <f t="shared" si="190"/>
        <v>2</v>
      </c>
      <c r="O2047">
        <f t="shared" si="191"/>
        <v>0.1</v>
      </c>
    </row>
    <row r="2048" spans="1:15">
      <c r="A2048" s="10" t="s">
        <v>68</v>
      </c>
      <c r="B2048" s="10">
        <v>3200</v>
      </c>
      <c r="C2048" s="60">
        <v>34.528063351</v>
      </c>
      <c r="D2048" s="11">
        <v>0.28699999999999998</v>
      </c>
      <c r="E2048" s="11">
        <v>48.29</v>
      </c>
      <c r="F2048" s="11">
        <v>1.2</v>
      </c>
      <c r="G2048" s="11">
        <v>6.4000000000000001E-2</v>
      </c>
      <c r="H2048" s="10">
        <v>1</v>
      </c>
      <c r="I2048" s="11">
        <f t="shared" si="186"/>
        <v>1.2</v>
      </c>
      <c r="J2048" s="11">
        <f t="shared" si="187"/>
        <v>6.4000000000000001E-2</v>
      </c>
      <c r="K2048" s="11">
        <v>12796.2</v>
      </c>
      <c r="L2048" s="10">
        <f t="shared" si="188"/>
        <v>39.877697619673306</v>
      </c>
      <c r="M2048">
        <f t="shared" si="189"/>
        <v>49188</v>
      </c>
      <c r="N2048">
        <f t="shared" si="190"/>
        <v>130</v>
      </c>
      <c r="O2048">
        <f t="shared" si="191"/>
        <v>6.9</v>
      </c>
    </row>
    <row r="2049" spans="1:15">
      <c r="A2049" s="10" t="s">
        <v>68</v>
      </c>
      <c r="B2049" s="10">
        <v>6430</v>
      </c>
      <c r="C2049" s="60">
        <v>0.118193247</v>
      </c>
      <c r="D2049" s="11">
        <v>0.30299999999999999</v>
      </c>
      <c r="E2049" s="11">
        <v>48.29</v>
      </c>
      <c r="F2049" s="11">
        <v>0</v>
      </c>
      <c r="G2049" s="11">
        <v>0</v>
      </c>
      <c r="H2049" s="10">
        <v>1</v>
      </c>
      <c r="I2049" s="11">
        <f t="shared" si="186"/>
        <v>0</v>
      </c>
      <c r="J2049" s="11">
        <f t="shared" si="187"/>
        <v>0</v>
      </c>
      <c r="K2049" s="11">
        <v>46.2</v>
      </c>
      <c r="L2049" s="10">
        <f t="shared" si="188"/>
        <v>0.14411568541515749</v>
      </c>
      <c r="M2049">
        <f t="shared" si="189"/>
        <v>178</v>
      </c>
      <c r="N2049">
        <f t="shared" si="190"/>
        <v>0</v>
      </c>
      <c r="O2049">
        <f t="shared" si="191"/>
        <v>0</v>
      </c>
    </row>
    <row r="2050" spans="1:15">
      <c r="A2050" s="10" t="s">
        <v>68</v>
      </c>
      <c r="B2050" s="10">
        <v>3200</v>
      </c>
      <c r="C2050" s="60">
        <v>1.231130858</v>
      </c>
      <c r="D2050" s="11">
        <v>0.28699999999999998</v>
      </c>
      <c r="E2050" s="11">
        <v>48.29</v>
      </c>
      <c r="F2050" s="11">
        <v>1.2</v>
      </c>
      <c r="G2050" s="11">
        <v>6.4000000000000001E-2</v>
      </c>
      <c r="H2050" s="10">
        <v>1</v>
      </c>
      <c r="I2050" s="11">
        <f t="shared" si="186"/>
        <v>1.2</v>
      </c>
      <c r="J2050" s="11">
        <f t="shared" si="187"/>
        <v>6.4000000000000001E-2</v>
      </c>
      <c r="K2050" s="11">
        <v>1395.2</v>
      </c>
      <c r="L2050" s="10">
        <f t="shared" si="188"/>
        <v>1.4218771434266115</v>
      </c>
      <c r="M2050">
        <f t="shared" si="189"/>
        <v>1754</v>
      </c>
      <c r="N2050">
        <f t="shared" si="190"/>
        <v>5</v>
      </c>
      <c r="O2050">
        <f t="shared" si="191"/>
        <v>0.2</v>
      </c>
    </row>
    <row r="2051" spans="1:15">
      <c r="A2051" s="10" t="s">
        <v>68</v>
      </c>
      <c r="B2051" s="10">
        <v>3200</v>
      </c>
      <c r="C2051" s="60">
        <v>0.59991766099999999</v>
      </c>
      <c r="D2051" s="11">
        <v>0.4</v>
      </c>
      <c r="E2051" s="11">
        <v>48.29</v>
      </c>
      <c r="F2051" s="11">
        <v>1.2</v>
      </c>
      <c r="G2051" s="11">
        <v>6.4000000000000001E-2</v>
      </c>
      <c r="H2051" s="10">
        <v>1</v>
      </c>
      <c r="I2051" s="11">
        <f t="shared" ref="I2051:I2114" si="192">F2051</f>
        <v>1.2</v>
      </c>
      <c r="J2051" s="11">
        <f t="shared" ref="J2051:J2114" si="193">G2051</f>
        <v>6.4000000000000001E-2</v>
      </c>
      <c r="K2051" s="11">
        <v>309.89999999999998</v>
      </c>
      <c r="L2051" s="10">
        <f t="shared" ref="L2051:L2114" si="194">E2051*D2051*C2051/12</f>
        <v>0.96566746165633344</v>
      </c>
      <c r="M2051">
        <f t="shared" ref="M2051:M2114" si="195">ROUND(E2051*D2051*C2051*102.79,0)</f>
        <v>1191</v>
      </c>
      <c r="N2051">
        <f t="shared" ref="N2051:N2114" si="196">ROUND(I2051*M2051*0.002205,0)</f>
        <v>3</v>
      </c>
      <c r="O2051">
        <f t="shared" ref="O2051:O2114" si="197">ROUND(J2051*M2051*0.002205,1)</f>
        <v>0.2</v>
      </c>
    </row>
    <row r="2052" spans="1:15">
      <c r="A2052" s="10" t="s">
        <v>68</v>
      </c>
      <c r="B2052" s="10">
        <v>3200</v>
      </c>
      <c r="C2052" s="60">
        <v>0.188299876</v>
      </c>
      <c r="D2052" s="11">
        <v>0.4</v>
      </c>
      <c r="E2052" s="11">
        <v>48.29</v>
      </c>
      <c r="F2052" s="11">
        <v>1.2</v>
      </c>
      <c r="G2052" s="11">
        <v>6.4000000000000001E-2</v>
      </c>
      <c r="H2052" s="10">
        <v>1</v>
      </c>
      <c r="I2052" s="11">
        <f t="shared" si="192"/>
        <v>1.2</v>
      </c>
      <c r="J2052" s="11">
        <f t="shared" si="193"/>
        <v>6.4000000000000001E-2</v>
      </c>
      <c r="K2052" s="11">
        <v>97.3</v>
      </c>
      <c r="L2052" s="10">
        <f t="shared" si="194"/>
        <v>0.30310003373466671</v>
      </c>
      <c r="M2052">
        <f t="shared" si="195"/>
        <v>374</v>
      </c>
      <c r="N2052">
        <f t="shared" si="196"/>
        <v>1</v>
      </c>
      <c r="O2052">
        <f t="shared" si="197"/>
        <v>0.1</v>
      </c>
    </row>
    <row r="2053" spans="1:15">
      <c r="A2053" s="10" t="s">
        <v>68</v>
      </c>
      <c r="B2053" s="10">
        <v>8320</v>
      </c>
      <c r="C2053" s="60">
        <v>4.0084808999999999E-2</v>
      </c>
      <c r="D2053" s="11">
        <v>0.21</v>
      </c>
      <c r="E2053" s="11">
        <v>48.29</v>
      </c>
      <c r="F2053" s="11">
        <v>1.25</v>
      </c>
      <c r="G2053" s="11">
        <v>7.5999999999999998E-2</v>
      </c>
      <c r="H2053" s="10">
        <v>1</v>
      </c>
      <c r="I2053" s="11">
        <f t="shared" si="192"/>
        <v>1.25</v>
      </c>
      <c r="J2053" s="11">
        <f t="shared" si="193"/>
        <v>7.5999999999999998E-2</v>
      </c>
      <c r="K2053" s="11">
        <v>33.200000000000003</v>
      </c>
      <c r="L2053" s="10">
        <f t="shared" si="194"/>
        <v>3.3874669965675001E-2</v>
      </c>
      <c r="M2053">
        <f t="shared" si="195"/>
        <v>42</v>
      </c>
      <c r="N2053">
        <f t="shared" si="196"/>
        <v>0</v>
      </c>
      <c r="O2053">
        <f t="shared" si="197"/>
        <v>0</v>
      </c>
    </row>
    <row r="2054" spans="1:15">
      <c r="A2054" s="10" t="s">
        <v>68</v>
      </c>
      <c r="B2054" s="10">
        <v>6430</v>
      </c>
      <c r="C2054" s="60">
        <v>0.44726479299999999</v>
      </c>
      <c r="D2054" s="11">
        <v>0.30299999999999999</v>
      </c>
      <c r="E2054" s="11">
        <v>48.29</v>
      </c>
      <c r="F2054" s="11">
        <v>0</v>
      </c>
      <c r="G2054" s="11">
        <v>0</v>
      </c>
      <c r="H2054" s="10">
        <v>1</v>
      </c>
      <c r="I2054" s="11">
        <f t="shared" si="192"/>
        <v>0</v>
      </c>
      <c r="J2054" s="11">
        <f t="shared" si="193"/>
        <v>0</v>
      </c>
      <c r="K2054" s="11">
        <v>535.1</v>
      </c>
      <c r="L2054" s="10">
        <f t="shared" si="194"/>
        <v>0.54536002556274243</v>
      </c>
      <c r="M2054">
        <f t="shared" si="195"/>
        <v>673</v>
      </c>
      <c r="N2054">
        <f t="shared" si="196"/>
        <v>0</v>
      </c>
      <c r="O2054">
        <f t="shared" si="197"/>
        <v>0</v>
      </c>
    </row>
    <row r="2055" spans="1:15">
      <c r="A2055" s="10" t="s">
        <v>68</v>
      </c>
      <c r="B2055" s="10">
        <v>6430</v>
      </c>
      <c r="C2055" s="60">
        <v>0.21120773000000001</v>
      </c>
      <c r="D2055" s="11">
        <v>0.30299999999999999</v>
      </c>
      <c r="E2055" s="11">
        <v>48.29</v>
      </c>
      <c r="F2055" s="11">
        <v>0</v>
      </c>
      <c r="G2055" s="11">
        <v>0</v>
      </c>
      <c r="H2055" s="10">
        <v>1</v>
      </c>
      <c r="I2055" s="11">
        <f t="shared" si="192"/>
        <v>0</v>
      </c>
      <c r="J2055" s="11">
        <f t="shared" si="193"/>
        <v>0</v>
      </c>
      <c r="K2055" s="11">
        <v>252.7</v>
      </c>
      <c r="L2055" s="10">
        <f t="shared" si="194"/>
        <v>0.25753033736292502</v>
      </c>
      <c r="M2055">
        <f t="shared" si="195"/>
        <v>318</v>
      </c>
      <c r="N2055">
        <f t="shared" si="196"/>
        <v>0</v>
      </c>
      <c r="O2055">
        <f t="shared" si="197"/>
        <v>0</v>
      </c>
    </row>
    <row r="2056" spans="1:15">
      <c r="A2056" s="10" t="s">
        <v>68</v>
      </c>
      <c r="B2056" s="10">
        <v>3200</v>
      </c>
      <c r="C2056" s="60">
        <v>5.7879079999999996E-3</v>
      </c>
      <c r="D2056" s="11">
        <v>0.4</v>
      </c>
      <c r="E2056" s="11">
        <v>48.29</v>
      </c>
      <c r="F2056" s="11">
        <v>1.2</v>
      </c>
      <c r="G2056" s="11">
        <v>6.4000000000000001E-2</v>
      </c>
      <c r="H2056" s="10">
        <v>1</v>
      </c>
      <c r="I2056" s="11">
        <f t="shared" si="192"/>
        <v>1.2</v>
      </c>
      <c r="J2056" s="11">
        <f t="shared" si="193"/>
        <v>6.4000000000000001E-2</v>
      </c>
      <c r="K2056" s="11">
        <v>9.1</v>
      </c>
      <c r="L2056" s="10">
        <f t="shared" si="194"/>
        <v>9.3166025773333341E-3</v>
      </c>
      <c r="M2056">
        <f t="shared" si="195"/>
        <v>11</v>
      </c>
      <c r="N2056">
        <f t="shared" si="196"/>
        <v>0</v>
      </c>
      <c r="O2056">
        <f t="shared" si="197"/>
        <v>0</v>
      </c>
    </row>
    <row r="2057" spans="1:15">
      <c r="A2057" s="10" t="s">
        <v>68</v>
      </c>
      <c r="B2057" s="10">
        <v>3200</v>
      </c>
      <c r="C2057" s="60">
        <v>0.98860635200000002</v>
      </c>
      <c r="D2057" s="11">
        <v>0.4</v>
      </c>
      <c r="E2057" s="11">
        <v>48.29</v>
      </c>
      <c r="F2057" s="11">
        <v>1.2</v>
      </c>
      <c r="G2057" s="11">
        <v>6.4000000000000001E-2</v>
      </c>
      <c r="H2057" s="10">
        <v>1</v>
      </c>
      <c r="I2057" s="11">
        <f t="shared" si="192"/>
        <v>1.2</v>
      </c>
      <c r="J2057" s="11">
        <f t="shared" si="193"/>
        <v>6.4000000000000001E-2</v>
      </c>
      <c r="K2057" s="11">
        <v>510.6</v>
      </c>
      <c r="L2057" s="10">
        <f t="shared" si="194"/>
        <v>1.5913266912693336</v>
      </c>
      <c r="M2057">
        <f t="shared" si="195"/>
        <v>1963</v>
      </c>
      <c r="N2057">
        <f t="shared" si="196"/>
        <v>5</v>
      </c>
      <c r="O2057">
        <f t="shared" si="197"/>
        <v>0.3</v>
      </c>
    </row>
    <row r="2058" spans="1:15">
      <c r="A2058" s="10" t="s">
        <v>68</v>
      </c>
      <c r="B2058" s="10">
        <v>8320</v>
      </c>
      <c r="C2058" s="60">
        <v>5.58488E-4</v>
      </c>
      <c r="D2058" s="11">
        <v>0.21</v>
      </c>
      <c r="E2058" s="11">
        <v>48.29</v>
      </c>
      <c r="F2058" s="11">
        <v>1.25</v>
      </c>
      <c r="G2058" s="11">
        <v>7.5999999999999998E-2</v>
      </c>
      <c r="H2058" s="10">
        <v>1</v>
      </c>
      <c r="I2058" s="11">
        <f t="shared" si="192"/>
        <v>1.25</v>
      </c>
      <c r="J2058" s="11">
        <f t="shared" si="193"/>
        <v>7.5999999999999998E-2</v>
      </c>
      <c r="K2058" s="11">
        <v>0.5</v>
      </c>
      <c r="L2058" s="10">
        <f t="shared" si="194"/>
        <v>4.7196424660000003E-4</v>
      </c>
      <c r="M2058">
        <f t="shared" si="195"/>
        <v>1</v>
      </c>
      <c r="N2058">
        <f t="shared" si="196"/>
        <v>0</v>
      </c>
      <c r="O2058">
        <f t="shared" si="197"/>
        <v>0</v>
      </c>
    </row>
    <row r="2059" spans="1:15">
      <c r="A2059" s="10" t="s">
        <v>68</v>
      </c>
      <c r="B2059" s="10">
        <v>6430</v>
      </c>
      <c r="C2059" s="60">
        <v>5.3426059999999997E-3</v>
      </c>
      <c r="D2059" s="11">
        <v>0.30299999999999999</v>
      </c>
      <c r="E2059" s="11">
        <v>48.29</v>
      </c>
      <c r="F2059" s="11">
        <v>0</v>
      </c>
      <c r="G2059" s="11">
        <v>0</v>
      </c>
      <c r="H2059" s="10">
        <v>1</v>
      </c>
      <c r="I2059" s="11">
        <f t="shared" si="192"/>
        <v>0</v>
      </c>
      <c r="J2059" s="11">
        <f t="shared" si="193"/>
        <v>0</v>
      </c>
      <c r="K2059" s="11">
        <v>6.4</v>
      </c>
      <c r="L2059" s="10">
        <f t="shared" si="194"/>
        <v>6.5143597044349999E-3</v>
      </c>
      <c r="M2059">
        <f t="shared" si="195"/>
        <v>8</v>
      </c>
      <c r="N2059">
        <f t="shared" si="196"/>
        <v>0</v>
      </c>
      <c r="O2059">
        <f t="shared" si="197"/>
        <v>0</v>
      </c>
    </row>
    <row r="2060" spans="1:15">
      <c r="A2060" s="10" t="s">
        <v>68</v>
      </c>
      <c r="B2060" s="10">
        <v>1200</v>
      </c>
      <c r="C2060" s="60">
        <v>6.232355911</v>
      </c>
      <c r="D2060" s="11">
        <v>0.30399999999999999</v>
      </c>
      <c r="E2060" s="11">
        <v>48.29</v>
      </c>
      <c r="F2060" s="11">
        <v>2.23</v>
      </c>
      <c r="G2060" s="11">
        <v>0.316</v>
      </c>
      <c r="H2060" s="10">
        <v>1</v>
      </c>
      <c r="I2060" s="11">
        <f t="shared" si="192"/>
        <v>2.23</v>
      </c>
      <c r="J2060" s="11">
        <f t="shared" si="193"/>
        <v>0.316</v>
      </c>
      <c r="K2060" s="11">
        <v>2894.9</v>
      </c>
      <c r="L2060" s="10">
        <f t="shared" si="194"/>
        <v>7.6243318292021458</v>
      </c>
      <c r="M2060">
        <f t="shared" si="195"/>
        <v>9404</v>
      </c>
      <c r="N2060">
        <f t="shared" si="196"/>
        <v>46</v>
      </c>
      <c r="O2060">
        <f t="shared" si="197"/>
        <v>6.6</v>
      </c>
    </row>
    <row r="2061" spans="1:15">
      <c r="A2061" s="10" t="s">
        <v>68</v>
      </c>
      <c r="B2061" s="10">
        <v>6430</v>
      </c>
      <c r="C2061" s="60">
        <v>1.077855E-3</v>
      </c>
      <c r="D2061" s="11">
        <v>0.30299999999999999</v>
      </c>
      <c r="E2061" s="11">
        <v>48.29</v>
      </c>
      <c r="F2061" s="11">
        <v>0</v>
      </c>
      <c r="G2061" s="11">
        <v>0</v>
      </c>
      <c r="H2061" s="10">
        <v>1</v>
      </c>
      <c r="I2061" s="11">
        <f t="shared" si="192"/>
        <v>0</v>
      </c>
      <c r="J2061" s="11">
        <f t="shared" si="193"/>
        <v>0</v>
      </c>
      <c r="K2061" s="11">
        <v>1.3</v>
      </c>
      <c r="L2061" s="10">
        <f t="shared" si="194"/>
        <v>1.3142528532374999E-3</v>
      </c>
      <c r="M2061">
        <f t="shared" si="195"/>
        <v>2</v>
      </c>
      <c r="N2061">
        <f t="shared" si="196"/>
        <v>0</v>
      </c>
      <c r="O2061">
        <f t="shared" si="197"/>
        <v>0</v>
      </c>
    </row>
    <row r="2062" spans="1:15">
      <c r="A2062" s="10" t="s">
        <v>68</v>
      </c>
      <c r="B2062" s="10">
        <v>3300</v>
      </c>
      <c r="C2062" s="60">
        <v>0.776208126</v>
      </c>
      <c r="D2062" s="11">
        <v>0.4</v>
      </c>
      <c r="E2062" s="11">
        <v>48.29</v>
      </c>
      <c r="F2062" s="11">
        <v>1.2</v>
      </c>
      <c r="G2062" s="11">
        <v>6.4000000000000001E-2</v>
      </c>
      <c r="H2062" s="10">
        <v>1</v>
      </c>
      <c r="I2062" s="11">
        <f t="shared" si="192"/>
        <v>1.2</v>
      </c>
      <c r="J2062" s="11">
        <f t="shared" si="193"/>
        <v>6.4000000000000001E-2</v>
      </c>
      <c r="K2062" s="11">
        <v>1226</v>
      </c>
      <c r="L2062" s="10">
        <f t="shared" si="194"/>
        <v>1.2494363468180001</v>
      </c>
      <c r="M2062">
        <f t="shared" si="195"/>
        <v>1541</v>
      </c>
      <c r="N2062">
        <f t="shared" si="196"/>
        <v>4</v>
      </c>
      <c r="O2062">
        <f t="shared" si="197"/>
        <v>0.2</v>
      </c>
    </row>
    <row r="2063" spans="1:15">
      <c r="A2063" s="10" t="s">
        <v>68</v>
      </c>
      <c r="B2063" s="10">
        <v>8320</v>
      </c>
      <c r="C2063" s="60">
        <v>2.2004548759999998</v>
      </c>
      <c r="D2063" s="11">
        <v>0.21</v>
      </c>
      <c r="E2063" s="11">
        <v>48.29</v>
      </c>
      <c r="F2063" s="11">
        <v>1.25</v>
      </c>
      <c r="G2063" s="11">
        <v>7.5999999999999998E-2</v>
      </c>
      <c r="H2063" s="10">
        <v>1</v>
      </c>
      <c r="I2063" s="11">
        <f t="shared" si="192"/>
        <v>1.25</v>
      </c>
      <c r="J2063" s="11">
        <f t="shared" si="193"/>
        <v>7.5999999999999998E-2</v>
      </c>
      <c r="K2063" s="11">
        <v>1824.6</v>
      </c>
      <c r="L2063" s="10">
        <f t="shared" si="194"/>
        <v>1.8595494043356997</v>
      </c>
      <c r="M2063">
        <f t="shared" si="195"/>
        <v>2294</v>
      </c>
      <c r="N2063">
        <f t="shared" si="196"/>
        <v>6</v>
      </c>
      <c r="O2063">
        <f t="shared" si="197"/>
        <v>0.4</v>
      </c>
    </row>
    <row r="2064" spans="1:15">
      <c r="A2064" s="10" t="s">
        <v>68</v>
      </c>
      <c r="B2064" s="10">
        <v>1920</v>
      </c>
      <c r="C2064" s="60">
        <v>1.1798688E-2</v>
      </c>
      <c r="D2064" s="11">
        <v>0.23400000000000001</v>
      </c>
      <c r="E2064" s="11">
        <v>48.29</v>
      </c>
      <c r="F2064" s="11">
        <v>1.2</v>
      </c>
      <c r="G2064" s="11">
        <v>7.5999999999999998E-2</v>
      </c>
      <c r="H2064" s="10">
        <v>1</v>
      </c>
      <c r="I2064" s="11">
        <f t="shared" si="192"/>
        <v>1.2</v>
      </c>
      <c r="J2064" s="11">
        <f t="shared" si="193"/>
        <v>7.5999999999999998E-2</v>
      </c>
      <c r="K2064" s="11">
        <v>10.9</v>
      </c>
      <c r="L2064" s="10">
        <f t="shared" si="194"/>
        <v>1.111029354864E-2</v>
      </c>
      <c r="M2064">
        <f t="shared" si="195"/>
        <v>14</v>
      </c>
      <c r="N2064">
        <f t="shared" si="196"/>
        <v>0</v>
      </c>
      <c r="O2064">
        <f t="shared" si="197"/>
        <v>0</v>
      </c>
    </row>
    <row r="2065" spans="1:15">
      <c r="A2065" s="10" t="s">
        <v>68</v>
      </c>
      <c r="B2065" s="10">
        <v>6430</v>
      </c>
      <c r="C2065" s="60">
        <v>4.4706299999999999E-4</v>
      </c>
      <c r="D2065" s="11">
        <v>0.30299999999999999</v>
      </c>
      <c r="E2065" s="11">
        <v>48.29</v>
      </c>
      <c r="F2065" s="11">
        <v>0</v>
      </c>
      <c r="G2065" s="11">
        <v>0</v>
      </c>
      <c r="H2065" s="10">
        <v>1</v>
      </c>
      <c r="I2065" s="11">
        <f t="shared" si="192"/>
        <v>0</v>
      </c>
      <c r="J2065" s="11">
        <f t="shared" si="193"/>
        <v>0</v>
      </c>
      <c r="K2065" s="11">
        <v>0.5</v>
      </c>
      <c r="L2065" s="10">
        <f t="shared" si="194"/>
        <v>5.451139748174999E-4</v>
      </c>
      <c r="M2065">
        <f t="shared" si="195"/>
        <v>1</v>
      </c>
      <c r="N2065">
        <f t="shared" si="196"/>
        <v>0</v>
      </c>
      <c r="O2065">
        <f t="shared" si="197"/>
        <v>0</v>
      </c>
    </row>
    <row r="2066" spans="1:15">
      <c r="A2066" s="10" t="s">
        <v>68</v>
      </c>
      <c r="B2066" s="10">
        <v>3300</v>
      </c>
      <c r="C2066" s="60">
        <v>5.9087550420000001</v>
      </c>
      <c r="D2066" s="11">
        <v>0.4</v>
      </c>
      <c r="E2066" s="11">
        <v>48.29</v>
      </c>
      <c r="F2066" s="11">
        <v>1.2</v>
      </c>
      <c r="G2066" s="11">
        <v>6.4000000000000001E-2</v>
      </c>
      <c r="H2066" s="10">
        <v>1</v>
      </c>
      <c r="I2066" s="11">
        <f t="shared" si="192"/>
        <v>1.2</v>
      </c>
      <c r="J2066" s="11">
        <f t="shared" si="193"/>
        <v>6.4000000000000001E-2</v>
      </c>
      <c r="K2066" s="11">
        <v>9332.4</v>
      </c>
      <c r="L2066" s="10">
        <f t="shared" si="194"/>
        <v>9.5111260326060023</v>
      </c>
      <c r="M2066">
        <f t="shared" si="195"/>
        <v>11732</v>
      </c>
      <c r="N2066">
        <f t="shared" si="196"/>
        <v>31</v>
      </c>
      <c r="O2066">
        <f t="shared" si="197"/>
        <v>1.7</v>
      </c>
    </row>
    <row r="2067" spans="1:15">
      <c r="A2067" s="10" t="s">
        <v>68</v>
      </c>
      <c r="B2067" s="10">
        <v>6460</v>
      </c>
      <c r="C2067" s="60">
        <v>15.546127635</v>
      </c>
      <c r="D2067" s="11">
        <v>0.30299999999999999</v>
      </c>
      <c r="E2067" s="11">
        <v>48.29</v>
      </c>
      <c r="F2067" s="11">
        <v>0</v>
      </c>
      <c r="G2067" s="11">
        <v>0</v>
      </c>
      <c r="H2067" s="10">
        <v>1</v>
      </c>
      <c r="I2067" s="11">
        <f t="shared" si="192"/>
        <v>0</v>
      </c>
      <c r="J2067" s="11">
        <f t="shared" si="193"/>
        <v>0</v>
      </c>
      <c r="K2067" s="11">
        <v>6082.6</v>
      </c>
      <c r="L2067" s="10">
        <f t="shared" si="194"/>
        <v>18.955743213227287</v>
      </c>
      <c r="M2067">
        <f t="shared" si="195"/>
        <v>23382</v>
      </c>
      <c r="N2067">
        <f t="shared" si="196"/>
        <v>0</v>
      </c>
      <c r="O2067">
        <f t="shared" si="197"/>
        <v>0</v>
      </c>
    </row>
    <row r="2068" spans="1:15">
      <c r="A2068" s="10" t="s">
        <v>68</v>
      </c>
      <c r="B2068" s="10">
        <v>8320</v>
      </c>
      <c r="C2068" s="60">
        <v>7.1507569999999998E-3</v>
      </c>
      <c r="D2068" s="11">
        <v>0.16900000000000001</v>
      </c>
      <c r="E2068" s="11">
        <v>48.29</v>
      </c>
      <c r="F2068" s="11">
        <v>1.25</v>
      </c>
      <c r="G2068" s="11">
        <v>7.5999999999999998E-2</v>
      </c>
      <c r="H2068" s="10">
        <v>1</v>
      </c>
      <c r="I2068" s="11">
        <f t="shared" si="192"/>
        <v>1.25</v>
      </c>
      <c r="J2068" s="11">
        <f t="shared" si="193"/>
        <v>7.5999999999999998E-2</v>
      </c>
      <c r="K2068" s="11">
        <v>4.8</v>
      </c>
      <c r="L2068" s="10">
        <f t="shared" si="194"/>
        <v>4.8631166153808338E-3</v>
      </c>
      <c r="M2068">
        <f t="shared" si="195"/>
        <v>6</v>
      </c>
      <c r="N2068">
        <f t="shared" si="196"/>
        <v>0</v>
      </c>
      <c r="O2068">
        <f t="shared" si="197"/>
        <v>0</v>
      </c>
    </row>
    <row r="2069" spans="1:15">
      <c r="A2069" s="10" t="s">
        <v>68</v>
      </c>
      <c r="B2069" s="10">
        <v>6460</v>
      </c>
      <c r="C2069" s="60">
        <v>0.61381124899999995</v>
      </c>
      <c r="D2069" s="11">
        <v>0.30299999999999999</v>
      </c>
      <c r="E2069" s="11">
        <v>48.29</v>
      </c>
      <c r="F2069" s="11">
        <v>0</v>
      </c>
      <c r="G2069" s="11">
        <v>0</v>
      </c>
      <c r="H2069" s="10">
        <v>1</v>
      </c>
      <c r="I2069" s="11">
        <f t="shared" si="192"/>
        <v>0</v>
      </c>
      <c r="J2069" s="11">
        <f t="shared" si="193"/>
        <v>0</v>
      </c>
      <c r="K2069" s="11">
        <v>240.2</v>
      </c>
      <c r="L2069" s="10">
        <f t="shared" si="194"/>
        <v>0.7484338666588024</v>
      </c>
      <c r="M2069">
        <f t="shared" si="195"/>
        <v>923</v>
      </c>
      <c r="N2069">
        <f t="shared" si="196"/>
        <v>0</v>
      </c>
      <c r="O2069">
        <f t="shared" si="197"/>
        <v>0</v>
      </c>
    </row>
    <row r="2070" spans="1:15">
      <c r="A2070" s="10" t="s">
        <v>68</v>
      </c>
      <c r="B2070" s="10">
        <v>8320</v>
      </c>
      <c r="C2070" s="60">
        <v>1.295455E-2</v>
      </c>
      <c r="D2070" s="11">
        <v>0.16900000000000001</v>
      </c>
      <c r="E2070" s="11">
        <v>48.29</v>
      </c>
      <c r="F2070" s="11">
        <v>1.25</v>
      </c>
      <c r="G2070" s="11">
        <v>7.5999999999999998E-2</v>
      </c>
      <c r="H2070" s="10">
        <v>1</v>
      </c>
      <c r="I2070" s="11">
        <f t="shared" si="192"/>
        <v>1.25</v>
      </c>
      <c r="J2070" s="11">
        <f t="shared" si="193"/>
        <v>7.5999999999999998E-2</v>
      </c>
      <c r="K2070" s="11">
        <v>8.6999999999999993</v>
      </c>
      <c r="L2070" s="10">
        <f t="shared" si="194"/>
        <v>8.810184341291669E-3</v>
      </c>
      <c r="M2070">
        <f t="shared" si="195"/>
        <v>11</v>
      </c>
      <c r="N2070">
        <f t="shared" si="196"/>
        <v>0</v>
      </c>
      <c r="O2070">
        <f t="shared" si="197"/>
        <v>0</v>
      </c>
    </row>
    <row r="2071" spans="1:15">
      <c r="A2071" s="10" t="s">
        <v>68</v>
      </c>
      <c r="B2071" s="10">
        <v>8320</v>
      </c>
      <c r="C2071" s="60">
        <v>8.4448446999999996E-2</v>
      </c>
      <c r="D2071" s="11">
        <v>0.21</v>
      </c>
      <c r="E2071" s="11">
        <v>48.29</v>
      </c>
      <c r="F2071" s="11">
        <v>1.25</v>
      </c>
      <c r="G2071" s="11">
        <v>7.5999999999999998E-2</v>
      </c>
      <c r="H2071" s="10">
        <v>1</v>
      </c>
      <c r="I2071" s="11">
        <f t="shared" si="192"/>
        <v>1.25</v>
      </c>
      <c r="J2071" s="11">
        <f t="shared" si="193"/>
        <v>7.5999999999999998E-2</v>
      </c>
      <c r="K2071" s="11">
        <v>70</v>
      </c>
      <c r="L2071" s="10">
        <f t="shared" si="194"/>
        <v>7.1365271348524995E-2</v>
      </c>
      <c r="M2071">
        <f t="shared" si="195"/>
        <v>88</v>
      </c>
      <c r="N2071">
        <f t="shared" si="196"/>
        <v>0</v>
      </c>
      <c r="O2071">
        <f t="shared" si="197"/>
        <v>0</v>
      </c>
    </row>
    <row r="2072" spans="1:15">
      <c r="A2072" s="10" t="s">
        <v>68</v>
      </c>
      <c r="B2072" s="10">
        <v>6430</v>
      </c>
      <c r="C2072" s="60">
        <v>0.24953990700000001</v>
      </c>
      <c r="D2072" s="11">
        <v>0.30299999999999999</v>
      </c>
      <c r="E2072" s="11">
        <v>48.29</v>
      </c>
      <c r="F2072" s="11">
        <v>0</v>
      </c>
      <c r="G2072" s="11">
        <v>0</v>
      </c>
      <c r="H2072" s="10">
        <v>1</v>
      </c>
      <c r="I2072" s="11">
        <f t="shared" si="192"/>
        <v>0</v>
      </c>
      <c r="J2072" s="11">
        <f t="shared" si="193"/>
        <v>0</v>
      </c>
      <c r="K2072" s="11">
        <v>298.60000000000002</v>
      </c>
      <c r="L2072" s="10">
        <f t="shared" si="194"/>
        <v>0.30426962325300749</v>
      </c>
      <c r="M2072">
        <f t="shared" si="195"/>
        <v>375</v>
      </c>
      <c r="N2072">
        <f t="shared" si="196"/>
        <v>0</v>
      </c>
      <c r="O2072">
        <f t="shared" si="197"/>
        <v>0</v>
      </c>
    </row>
    <row r="2073" spans="1:15">
      <c r="A2073" s="10" t="s">
        <v>68</v>
      </c>
      <c r="B2073" s="10">
        <v>3100</v>
      </c>
      <c r="C2073" s="60">
        <v>46.194444572000002</v>
      </c>
      <c r="D2073" s="11">
        <v>0.41099999999999998</v>
      </c>
      <c r="E2073" s="11">
        <v>48.29</v>
      </c>
      <c r="F2073" s="11">
        <v>1.2</v>
      </c>
      <c r="G2073" s="11">
        <v>6.4000000000000001E-2</v>
      </c>
      <c r="H2073" s="10">
        <v>1</v>
      </c>
      <c r="I2073" s="11">
        <f t="shared" si="192"/>
        <v>1.2</v>
      </c>
      <c r="J2073" s="11">
        <f t="shared" si="193"/>
        <v>6.4000000000000001E-2</v>
      </c>
      <c r="K2073" s="11">
        <v>74968.399999999994</v>
      </c>
      <c r="L2073" s="10">
        <f t="shared" si="194"/>
        <v>76.40249319707938</v>
      </c>
      <c r="M2073">
        <f t="shared" si="195"/>
        <v>94241</v>
      </c>
      <c r="N2073">
        <f t="shared" si="196"/>
        <v>249</v>
      </c>
      <c r="O2073">
        <f t="shared" si="197"/>
        <v>13.3</v>
      </c>
    </row>
    <row r="2074" spans="1:15">
      <c r="A2074" s="10" t="s">
        <v>68</v>
      </c>
      <c r="B2074" s="10">
        <v>3200</v>
      </c>
      <c r="C2074" s="60">
        <v>7.6828770000000003E-3</v>
      </c>
      <c r="D2074" s="11">
        <v>0.4</v>
      </c>
      <c r="E2074" s="11">
        <v>48.29</v>
      </c>
      <c r="F2074" s="11">
        <v>1.2</v>
      </c>
      <c r="G2074" s="11">
        <v>6.4000000000000001E-2</v>
      </c>
      <c r="H2074" s="10">
        <v>1</v>
      </c>
      <c r="I2074" s="11">
        <f t="shared" si="192"/>
        <v>1.2</v>
      </c>
      <c r="J2074" s="11">
        <f t="shared" si="193"/>
        <v>6.4000000000000001E-2</v>
      </c>
      <c r="K2074" s="11">
        <v>12.1</v>
      </c>
      <c r="L2074" s="10">
        <f t="shared" si="194"/>
        <v>1.2366871011000001E-2</v>
      </c>
      <c r="M2074">
        <f t="shared" si="195"/>
        <v>15</v>
      </c>
      <c r="N2074">
        <f t="shared" si="196"/>
        <v>0</v>
      </c>
      <c r="O2074">
        <f t="shared" si="197"/>
        <v>0</v>
      </c>
    </row>
    <row r="2075" spans="1:15">
      <c r="A2075" s="10" t="s">
        <v>68</v>
      </c>
      <c r="B2075" s="10">
        <v>2210</v>
      </c>
      <c r="C2075" s="60">
        <v>313.68934972300002</v>
      </c>
      <c r="D2075" s="11">
        <v>0.28499999999999998</v>
      </c>
      <c r="E2075" s="11">
        <v>48.29</v>
      </c>
      <c r="F2075" s="11">
        <v>1.92</v>
      </c>
      <c r="G2075" s="11">
        <v>0.50600000000000001</v>
      </c>
      <c r="H2075" s="10">
        <v>1</v>
      </c>
      <c r="I2075" s="11">
        <f t="shared" si="192"/>
        <v>1.92</v>
      </c>
      <c r="J2075" s="11">
        <f t="shared" si="193"/>
        <v>0.50600000000000001</v>
      </c>
      <c r="K2075" s="11">
        <v>115443.7</v>
      </c>
      <c r="L2075" s="10">
        <f t="shared" si="194"/>
        <v>359.76639408043712</v>
      </c>
      <c r="M2075">
        <f t="shared" si="195"/>
        <v>443765</v>
      </c>
      <c r="N2075">
        <f t="shared" si="196"/>
        <v>1879</v>
      </c>
      <c r="O2075">
        <f t="shared" si="197"/>
        <v>495.1</v>
      </c>
    </row>
    <row r="2076" spans="1:15">
      <c r="A2076" s="10" t="s">
        <v>68</v>
      </c>
      <c r="B2076" s="10">
        <v>3300</v>
      </c>
      <c r="C2076" s="60">
        <v>5.4019949169999997</v>
      </c>
      <c r="D2076" s="11">
        <v>0.4</v>
      </c>
      <c r="E2076" s="11">
        <v>48.29</v>
      </c>
      <c r="F2076" s="11">
        <v>1.2</v>
      </c>
      <c r="G2076" s="11">
        <v>6.4000000000000001E-2</v>
      </c>
      <c r="H2076" s="10">
        <v>1</v>
      </c>
      <c r="I2076" s="11">
        <f t="shared" si="192"/>
        <v>1.2</v>
      </c>
      <c r="J2076" s="11">
        <f t="shared" si="193"/>
        <v>6.4000000000000001E-2</v>
      </c>
      <c r="K2076" s="11">
        <v>8532.4</v>
      </c>
      <c r="L2076" s="10">
        <f t="shared" si="194"/>
        <v>8.6954111513976677</v>
      </c>
      <c r="M2076">
        <f t="shared" si="195"/>
        <v>10726</v>
      </c>
      <c r="N2076">
        <f t="shared" si="196"/>
        <v>28</v>
      </c>
      <c r="O2076">
        <f t="shared" si="197"/>
        <v>1.5</v>
      </c>
    </row>
    <row r="2077" spans="1:15">
      <c r="A2077" s="10" t="s">
        <v>68</v>
      </c>
      <c r="B2077" s="10">
        <v>6430</v>
      </c>
      <c r="C2077" s="60">
        <v>2.0017928230000002</v>
      </c>
      <c r="D2077" s="11">
        <v>0.30299999999999999</v>
      </c>
      <c r="E2077" s="11">
        <v>48.29</v>
      </c>
      <c r="F2077" s="11">
        <v>0</v>
      </c>
      <c r="G2077" s="11">
        <v>0</v>
      </c>
      <c r="H2077" s="10">
        <v>1</v>
      </c>
      <c r="I2077" s="11">
        <f t="shared" si="192"/>
        <v>0</v>
      </c>
      <c r="J2077" s="11">
        <f t="shared" si="193"/>
        <v>0</v>
      </c>
      <c r="K2077" s="11">
        <v>2395</v>
      </c>
      <c r="L2077" s="10">
        <f t="shared" si="194"/>
        <v>2.4408310294224176</v>
      </c>
      <c r="M2077">
        <f t="shared" si="195"/>
        <v>3011</v>
      </c>
      <c r="N2077">
        <f t="shared" si="196"/>
        <v>0</v>
      </c>
      <c r="O2077">
        <f t="shared" si="197"/>
        <v>0</v>
      </c>
    </row>
    <row r="2078" spans="1:15">
      <c r="A2078" s="10" t="s">
        <v>68</v>
      </c>
      <c r="B2078" s="10">
        <v>6410</v>
      </c>
      <c r="C2078" s="60">
        <v>1.0558239519999999</v>
      </c>
      <c r="D2078" s="11">
        <v>0.30299999999999999</v>
      </c>
      <c r="E2078" s="11">
        <v>48.29</v>
      </c>
      <c r="F2078" s="11">
        <v>0</v>
      </c>
      <c r="G2078" s="11">
        <v>0</v>
      </c>
      <c r="H2078" s="10">
        <v>1</v>
      </c>
      <c r="I2078" s="11">
        <f t="shared" si="192"/>
        <v>0</v>
      </c>
      <c r="J2078" s="11">
        <f t="shared" si="193"/>
        <v>0</v>
      </c>
      <c r="K2078" s="11">
        <v>1263.2</v>
      </c>
      <c r="L2078" s="10">
        <f t="shared" si="194"/>
        <v>1.2873899007125198</v>
      </c>
      <c r="M2078">
        <f t="shared" si="195"/>
        <v>1588</v>
      </c>
      <c r="N2078">
        <f t="shared" si="196"/>
        <v>0</v>
      </c>
      <c r="O2078">
        <f t="shared" si="197"/>
        <v>0</v>
      </c>
    </row>
    <row r="2079" spans="1:15">
      <c r="A2079" s="10" t="s">
        <v>68</v>
      </c>
      <c r="B2079" s="10">
        <v>6410</v>
      </c>
      <c r="C2079" s="60">
        <v>9.6510736999999999E-2</v>
      </c>
      <c r="D2079" s="11">
        <v>0.30299999999999999</v>
      </c>
      <c r="E2079" s="11">
        <v>48.29</v>
      </c>
      <c r="F2079" s="11">
        <v>0</v>
      </c>
      <c r="G2079" s="11">
        <v>0</v>
      </c>
      <c r="H2079" s="10">
        <v>1</v>
      </c>
      <c r="I2079" s="11">
        <f t="shared" si="192"/>
        <v>0</v>
      </c>
      <c r="J2079" s="11">
        <f t="shared" si="193"/>
        <v>0</v>
      </c>
      <c r="K2079" s="11">
        <v>115.5</v>
      </c>
      <c r="L2079" s="10">
        <f t="shared" si="194"/>
        <v>0.11767771311568249</v>
      </c>
      <c r="M2079">
        <f t="shared" si="195"/>
        <v>145</v>
      </c>
      <c r="N2079">
        <f t="shared" si="196"/>
        <v>0</v>
      </c>
      <c r="O2079">
        <f t="shared" si="197"/>
        <v>0</v>
      </c>
    </row>
    <row r="2080" spans="1:15">
      <c r="A2080" s="10" t="s">
        <v>68</v>
      </c>
      <c r="B2080" s="10">
        <v>6430</v>
      </c>
      <c r="C2080" s="60">
        <v>4.5771361000000003E-2</v>
      </c>
      <c r="D2080" s="11">
        <v>0.30299999999999999</v>
      </c>
      <c r="E2080" s="11">
        <v>48.29</v>
      </c>
      <c r="F2080" s="11">
        <v>0</v>
      </c>
      <c r="G2080" s="11">
        <v>0</v>
      </c>
      <c r="H2080" s="10">
        <v>1</v>
      </c>
      <c r="I2080" s="11">
        <f t="shared" si="192"/>
        <v>0</v>
      </c>
      <c r="J2080" s="11">
        <f t="shared" si="193"/>
        <v>0</v>
      </c>
      <c r="K2080" s="11">
        <v>54.8</v>
      </c>
      <c r="L2080" s="10">
        <f t="shared" si="194"/>
        <v>5.5810050322922501E-2</v>
      </c>
      <c r="M2080">
        <f t="shared" si="195"/>
        <v>69</v>
      </c>
      <c r="N2080">
        <f t="shared" si="196"/>
        <v>0</v>
      </c>
      <c r="O2080">
        <f t="shared" si="197"/>
        <v>0</v>
      </c>
    </row>
    <row r="2081" spans="1:15">
      <c r="A2081" s="10" t="s">
        <v>68</v>
      </c>
      <c r="B2081" s="10">
        <v>6430</v>
      </c>
      <c r="C2081" s="60">
        <v>2.2720820759999998</v>
      </c>
      <c r="D2081" s="11">
        <v>0.30299999999999999</v>
      </c>
      <c r="E2081" s="11">
        <v>48.29</v>
      </c>
      <c r="F2081" s="11">
        <v>0</v>
      </c>
      <c r="G2081" s="11">
        <v>0</v>
      </c>
      <c r="H2081" s="10">
        <v>1</v>
      </c>
      <c r="I2081" s="11">
        <f t="shared" si="192"/>
        <v>0</v>
      </c>
      <c r="J2081" s="11">
        <f t="shared" si="193"/>
        <v>0</v>
      </c>
      <c r="K2081" s="11">
        <v>2718.4</v>
      </c>
      <c r="L2081" s="10">
        <f t="shared" si="194"/>
        <v>2.7704007971135098</v>
      </c>
      <c r="M2081">
        <f t="shared" si="195"/>
        <v>3417</v>
      </c>
      <c r="N2081">
        <f t="shared" si="196"/>
        <v>0</v>
      </c>
      <c r="O2081">
        <f t="shared" si="197"/>
        <v>0</v>
      </c>
    </row>
    <row r="2082" spans="1:15">
      <c r="A2082" s="10" t="s">
        <v>68</v>
      </c>
      <c r="B2082" s="10">
        <v>6460</v>
      </c>
      <c r="C2082" s="60">
        <v>4.1238882999999997E-2</v>
      </c>
      <c r="D2082" s="11">
        <v>0.30299999999999999</v>
      </c>
      <c r="E2082" s="11">
        <v>48.29</v>
      </c>
      <c r="F2082" s="11">
        <v>0</v>
      </c>
      <c r="G2082" s="11">
        <v>0</v>
      </c>
      <c r="H2082" s="10">
        <v>1</v>
      </c>
      <c r="I2082" s="11">
        <f t="shared" si="192"/>
        <v>0</v>
      </c>
      <c r="J2082" s="11">
        <f t="shared" si="193"/>
        <v>0</v>
      </c>
      <c r="K2082" s="11">
        <v>16.100000000000001</v>
      </c>
      <c r="L2082" s="10">
        <f t="shared" si="194"/>
        <v>5.0283497916767499E-2</v>
      </c>
      <c r="M2082">
        <f t="shared" si="195"/>
        <v>62</v>
      </c>
      <c r="N2082">
        <f t="shared" si="196"/>
        <v>0</v>
      </c>
      <c r="O2082">
        <f t="shared" si="197"/>
        <v>0</v>
      </c>
    </row>
    <row r="2083" spans="1:15">
      <c r="A2083" s="10" t="s">
        <v>68</v>
      </c>
      <c r="B2083" s="10">
        <v>1920</v>
      </c>
      <c r="C2083" s="60">
        <v>0.11259295</v>
      </c>
      <c r="D2083" s="11">
        <v>0.23400000000000001</v>
      </c>
      <c r="E2083" s="11">
        <v>48.29</v>
      </c>
      <c r="F2083" s="11">
        <v>1.2</v>
      </c>
      <c r="G2083" s="11">
        <v>7.5999999999999998E-2</v>
      </c>
      <c r="H2083" s="10">
        <v>1</v>
      </c>
      <c r="I2083" s="11">
        <f t="shared" si="192"/>
        <v>1.2</v>
      </c>
      <c r="J2083" s="11">
        <f t="shared" si="193"/>
        <v>7.5999999999999998E-2</v>
      </c>
      <c r="K2083" s="11">
        <v>104</v>
      </c>
      <c r="L2083" s="10">
        <f t="shared" si="194"/>
        <v>0.10602371433225</v>
      </c>
      <c r="M2083">
        <f t="shared" si="195"/>
        <v>131</v>
      </c>
      <c r="N2083">
        <f t="shared" si="196"/>
        <v>0</v>
      </c>
      <c r="O2083">
        <f t="shared" si="197"/>
        <v>0</v>
      </c>
    </row>
    <row r="2084" spans="1:15">
      <c r="A2084" s="10" t="s">
        <v>68</v>
      </c>
      <c r="B2084" s="10">
        <v>1920</v>
      </c>
      <c r="C2084" s="60">
        <v>0.49995747600000001</v>
      </c>
      <c r="D2084" s="11">
        <v>0.23400000000000001</v>
      </c>
      <c r="E2084" s="11">
        <v>48.29</v>
      </c>
      <c r="F2084" s="11">
        <v>1.2</v>
      </c>
      <c r="G2084" s="11">
        <v>7.5999999999999998E-2</v>
      </c>
      <c r="H2084" s="10">
        <v>1</v>
      </c>
      <c r="I2084" s="11">
        <f t="shared" si="192"/>
        <v>1.2</v>
      </c>
      <c r="J2084" s="11">
        <f t="shared" si="193"/>
        <v>7.5999999999999998E-2</v>
      </c>
      <c r="K2084" s="11">
        <v>461.9</v>
      </c>
      <c r="L2084" s="10">
        <f t="shared" si="194"/>
        <v>0.47078745706278008</v>
      </c>
      <c r="M2084">
        <f t="shared" si="195"/>
        <v>581</v>
      </c>
      <c r="N2084">
        <f t="shared" si="196"/>
        <v>2</v>
      </c>
      <c r="O2084">
        <f t="shared" si="197"/>
        <v>0.1</v>
      </c>
    </row>
    <row r="2085" spans="1:15">
      <c r="A2085" s="10" t="s">
        <v>68</v>
      </c>
      <c r="B2085" s="10">
        <v>6430</v>
      </c>
      <c r="C2085" s="60">
        <v>0.46218523299999997</v>
      </c>
      <c r="D2085" s="11">
        <v>0.30299999999999999</v>
      </c>
      <c r="E2085" s="11">
        <v>48.29</v>
      </c>
      <c r="F2085" s="11">
        <v>0</v>
      </c>
      <c r="G2085" s="11">
        <v>0</v>
      </c>
      <c r="H2085" s="10">
        <v>1</v>
      </c>
      <c r="I2085" s="11">
        <f t="shared" si="192"/>
        <v>0</v>
      </c>
      <c r="J2085" s="11">
        <f t="shared" si="193"/>
        <v>0</v>
      </c>
      <c r="K2085" s="11">
        <v>553</v>
      </c>
      <c r="L2085" s="10">
        <f t="shared" si="194"/>
        <v>0.56355285376464248</v>
      </c>
      <c r="M2085">
        <f t="shared" si="195"/>
        <v>695</v>
      </c>
      <c r="N2085">
        <f t="shared" si="196"/>
        <v>0</v>
      </c>
      <c r="O2085">
        <f t="shared" si="197"/>
        <v>0</v>
      </c>
    </row>
    <row r="2086" spans="1:15">
      <c r="A2086" s="10" t="s">
        <v>68</v>
      </c>
      <c r="B2086" s="10">
        <v>1920</v>
      </c>
      <c r="C2086" s="60">
        <v>3.5337095999999998E-2</v>
      </c>
      <c r="D2086" s="11">
        <v>0.21299999999999999</v>
      </c>
      <c r="E2086" s="11">
        <v>48.29</v>
      </c>
      <c r="F2086" s="11">
        <v>1.2</v>
      </c>
      <c r="G2086" s="11">
        <v>7.5999999999999998E-2</v>
      </c>
      <c r="H2086" s="10">
        <v>1</v>
      </c>
      <c r="I2086" s="11">
        <f t="shared" si="192"/>
        <v>1.2</v>
      </c>
      <c r="J2086" s="11">
        <f t="shared" si="193"/>
        <v>7.5999999999999998E-2</v>
      </c>
      <c r="K2086" s="11">
        <v>29.7</v>
      </c>
      <c r="L2086" s="10">
        <f t="shared" si="194"/>
        <v>3.0289103493659996E-2</v>
      </c>
      <c r="M2086">
        <f t="shared" si="195"/>
        <v>37</v>
      </c>
      <c r="N2086">
        <f t="shared" si="196"/>
        <v>0</v>
      </c>
      <c r="O2086">
        <f t="shared" si="197"/>
        <v>0</v>
      </c>
    </row>
    <row r="2087" spans="1:15">
      <c r="A2087" s="10" t="s">
        <v>68</v>
      </c>
      <c r="B2087" s="10">
        <v>3300</v>
      </c>
      <c r="C2087" s="60">
        <v>1.636749325</v>
      </c>
      <c r="D2087" s="11">
        <v>0.4</v>
      </c>
      <c r="E2087" s="11">
        <v>48.29</v>
      </c>
      <c r="F2087" s="11">
        <v>1.2</v>
      </c>
      <c r="G2087" s="11">
        <v>6.4000000000000001E-2</v>
      </c>
      <c r="H2087" s="10">
        <v>1</v>
      </c>
      <c r="I2087" s="11">
        <f t="shared" si="192"/>
        <v>1.2</v>
      </c>
      <c r="J2087" s="11">
        <f t="shared" si="193"/>
        <v>6.4000000000000001E-2</v>
      </c>
      <c r="K2087" s="11">
        <v>2585.1999999999998</v>
      </c>
      <c r="L2087" s="10">
        <f t="shared" si="194"/>
        <v>2.6346208301416669</v>
      </c>
      <c r="M2087">
        <f t="shared" si="195"/>
        <v>3250</v>
      </c>
      <c r="N2087">
        <f t="shared" si="196"/>
        <v>9</v>
      </c>
      <c r="O2087">
        <f t="shared" si="197"/>
        <v>0.5</v>
      </c>
    </row>
    <row r="2088" spans="1:15">
      <c r="A2088" s="10" t="s">
        <v>68</v>
      </c>
      <c r="B2088" s="10">
        <v>1920</v>
      </c>
      <c r="C2088" s="60">
        <v>1.1619413E-2</v>
      </c>
      <c r="D2088" s="11">
        <v>0.21299999999999999</v>
      </c>
      <c r="E2088" s="11">
        <v>48.29</v>
      </c>
      <c r="F2088" s="11">
        <v>1.2</v>
      </c>
      <c r="G2088" s="11">
        <v>7.5999999999999998E-2</v>
      </c>
      <c r="H2088" s="10">
        <v>1</v>
      </c>
      <c r="I2088" s="11">
        <f t="shared" si="192"/>
        <v>1.2</v>
      </c>
      <c r="J2088" s="11">
        <f t="shared" si="193"/>
        <v>7.5999999999999998E-2</v>
      </c>
      <c r="K2088" s="11">
        <v>9.8000000000000007</v>
      </c>
      <c r="L2088" s="10">
        <f t="shared" si="194"/>
        <v>9.9595508044175007E-3</v>
      </c>
      <c r="M2088">
        <f t="shared" si="195"/>
        <v>12</v>
      </c>
      <c r="N2088">
        <f t="shared" si="196"/>
        <v>0</v>
      </c>
      <c r="O2088">
        <f t="shared" si="197"/>
        <v>0</v>
      </c>
    </row>
    <row r="2089" spans="1:15">
      <c r="A2089" s="10" t="s">
        <v>68</v>
      </c>
      <c r="B2089" s="10">
        <v>2240</v>
      </c>
      <c r="C2089" s="60">
        <v>2.3961959309999998</v>
      </c>
      <c r="D2089" s="11">
        <v>0.26800000000000002</v>
      </c>
      <c r="E2089" s="11">
        <v>48.29</v>
      </c>
      <c r="F2089" s="11">
        <v>1.59</v>
      </c>
      <c r="G2089" s="11">
        <v>0.25</v>
      </c>
      <c r="H2089" s="10">
        <v>1</v>
      </c>
      <c r="I2089" s="11">
        <f t="shared" si="192"/>
        <v>1.59</v>
      </c>
      <c r="J2089" s="11">
        <f t="shared" si="193"/>
        <v>0.25</v>
      </c>
      <c r="K2089" s="11">
        <v>829.2</v>
      </c>
      <c r="L2089" s="10">
        <f t="shared" si="194"/>
        <v>2.58424140034511</v>
      </c>
      <c r="M2089">
        <f t="shared" si="195"/>
        <v>3188</v>
      </c>
      <c r="N2089">
        <f t="shared" si="196"/>
        <v>11</v>
      </c>
      <c r="O2089">
        <f t="shared" si="197"/>
        <v>1.8</v>
      </c>
    </row>
    <row r="2090" spans="1:15">
      <c r="A2090" s="10" t="s">
        <v>68</v>
      </c>
      <c r="B2090" s="10">
        <v>6430</v>
      </c>
      <c r="C2090" s="60">
        <v>4.3814860000000004E-3</v>
      </c>
      <c r="D2090" s="11">
        <v>0.30299999999999999</v>
      </c>
      <c r="E2090" s="11">
        <v>48.29</v>
      </c>
      <c r="F2090" s="11">
        <v>0</v>
      </c>
      <c r="G2090" s="11">
        <v>0</v>
      </c>
      <c r="H2090" s="10">
        <v>1</v>
      </c>
      <c r="I2090" s="11">
        <f t="shared" si="192"/>
        <v>0</v>
      </c>
      <c r="J2090" s="11">
        <f t="shared" si="193"/>
        <v>0</v>
      </c>
      <c r="K2090" s="11">
        <v>5.2</v>
      </c>
      <c r="L2090" s="10">
        <f t="shared" si="194"/>
        <v>5.3424444632350007E-3</v>
      </c>
      <c r="M2090">
        <f t="shared" si="195"/>
        <v>7</v>
      </c>
      <c r="N2090">
        <f t="shared" si="196"/>
        <v>0</v>
      </c>
      <c r="O2090">
        <f t="shared" si="197"/>
        <v>0</v>
      </c>
    </row>
    <row r="2091" spans="1:15">
      <c r="A2091" s="10" t="s">
        <v>68</v>
      </c>
      <c r="B2091" s="10">
        <v>1920</v>
      </c>
      <c r="C2091" s="60">
        <v>5.4471420999999999E-2</v>
      </c>
      <c r="D2091" s="11">
        <v>0.23400000000000001</v>
      </c>
      <c r="E2091" s="11">
        <v>48.29</v>
      </c>
      <c r="F2091" s="11">
        <v>1.2</v>
      </c>
      <c r="G2091" s="11">
        <v>7.5999999999999998E-2</v>
      </c>
      <c r="H2091" s="10">
        <v>1</v>
      </c>
      <c r="I2091" s="11">
        <f t="shared" si="192"/>
        <v>1.2</v>
      </c>
      <c r="J2091" s="11">
        <f t="shared" si="193"/>
        <v>7.5999999999999998E-2</v>
      </c>
      <c r="K2091" s="11">
        <v>50.3</v>
      </c>
      <c r="L2091" s="10">
        <f t="shared" si="194"/>
        <v>5.1293285941755001E-2</v>
      </c>
      <c r="M2091">
        <f t="shared" si="195"/>
        <v>63</v>
      </c>
      <c r="N2091">
        <f t="shared" si="196"/>
        <v>0</v>
      </c>
      <c r="O2091">
        <f t="shared" si="197"/>
        <v>0</v>
      </c>
    </row>
    <row r="2092" spans="1:15">
      <c r="A2092" s="10" t="s">
        <v>68</v>
      </c>
      <c r="B2092" s="10">
        <v>1300</v>
      </c>
      <c r="C2092" s="60">
        <v>0.57697547500000002</v>
      </c>
      <c r="D2092" s="11">
        <v>0.66200000000000003</v>
      </c>
      <c r="E2092" s="11">
        <v>48.29</v>
      </c>
      <c r="F2092" s="11">
        <v>2.1</v>
      </c>
      <c r="G2092" s="11">
        <v>0.51600000000000001</v>
      </c>
      <c r="H2092" s="10">
        <v>1</v>
      </c>
      <c r="I2092" s="11">
        <f t="shared" si="192"/>
        <v>2.1</v>
      </c>
      <c r="J2092" s="11">
        <f t="shared" si="193"/>
        <v>0.51600000000000001</v>
      </c>
      <c r="K2092" s="11">
        <v>493.2</v>
      </c>
      <c r="L2092" s="10">
        <f t="shared" si="194"/>
        <v>1.5370617037742085</v>
      </c>
      <c r="M2092">
        <f t="shared" si="195"/>
        <v>1896</v>
      </c>
      <c r="N2092">
        <f t="shared" si="196"/>
        <v>9</v>
      </c>
      <c r="O2092">
        <f t="shared" si="197"/>
        <v>2.2000000000000002</v>
      </c>
    </row>
    <row r="2093" spans="1:15">
      <c r="A2093" s="10" t="s">
        <v>68</v>
      </c>
      <c r="B2093" s="10">
        <v>2210</v>
      </c>
      <c r="C2093" s="60">
        <v>3.7157117049999999</v>
      </c>
      <c r="D2093" s="11">
        <v>0.26800000000000002</v>
      </c>
      <c r="E2093" s="11">
        <v>48.29</v>
      </c>
      <c r="F2093" s="11">
        <v>1.92</v>
      </c>
      <c r="G2093" s="11">
        <v>0.50600000000000001</v>
      </c>
      <c r="H2093" s="10">
        <v>1</v>
      </c>
      <c r="I2093" s="11">
        <f t="shared" si="192"/>
        <v>1.92</v>
      </c>
      <c r="J2093" s="11">
        <f t="shared" si="193"/>
        <v>0.50600000000000001</v>
      </c>
      <c r="K2093" s="11">
        <v>1285.9000000000001</v>
      </c>
      <c r="L2093" s="10">
        <f t="shared" si="194"/>
        <v>4.0073083739027169</v>
      </c>
      <c r="M2093">
        <f t="shared" si="195"/>
        <v>4943</v>
      </c>
      <c r="N2093">
        <f t="shared" si="196"/>
        <v>21</v>
      </c>
      <c r="O2093">
        <f t="shared" si="197"/>
        <v>5.5</v>
      </c>
    </row>
    <row r="2094" spans="1:15">
      <c r="A2094" s="10" t="s">
        <v>68</v>
      </c>
      <c r="B2094" s="10">
        <v>2240</v>
      </c>
      <c r="C2094" s="60">
        <v>1.815130234</v>
      </c>
      <c r="D2094" s="11">
        <v>0.26800000000000002</v>
      </c>
      <c r="E2094" s="11">
        <v>48.29</v>
      </c>
      <c r="F2094" s="11">
        <v>1.59</v>
      </c>
      <c r="G2094" s="11">
        <v>0.25</v>
      </c>
      <c r="H2094" s="10">
        <v>1</v>
      </c>
      <c r="I2094" s="11">
        <f t="shared" si="192"/>
        <v>1.59</v>
      </c>
      <c r="J2094" s="11">
        <f t="shared" si="193"/>
        <v>0.25</v>
      </c>
      <c r="K2094" s="11">
        <v>628.20000000000005</v>
      </c>
      <c r="L2094" s="10">
        <f t="shared" si="194"/>
        <v>1.9575756043302066</v>
      </c>
      <c r="M2094">
        <f t="shared" si="195"/>
        <v>2415</v>
      </c>
      <c r="N2094">
        <f t="shared" si="196"/>
        <v>8</v>
      </c>
      <c r="O2094">
        <f t="shared" si="197"/>
        <v>1.3</v>
      </c>
    </row>
    <row r="2095" spans="1:15">
      <c r="A2095" s="10" t="s">
        <v>68</v>
      </c>
      <c r="B2095" s="10">
        <v>6300</v>
      </c>
      <c r="C2095" s="60">
        <v>8.4855503310000007</v>
      </c>
      <c r="D2095" s="11">
        <v>0.30299999999999999</v>
      </c>
      <c r="E2095" s="11">
        <v>48.29</v>
      </c>
      <c r="F2095" s="11">
        <v>0</v>
      </c>
      <c r="G2095" s="11">
        <v>0</v>
      </c>
      <c r="H2095" s="10">
        <v>1</v>
      </c>
      <c r="I2095" s="11">
        <f t="shared" si="192"/>
        <v>0</v>
      </c>
      <c r="J2095" s="11">
        <f t="shared" si="193"/>
        <v>0</v>
      </c>
      <c r="K2095" s="11">
        <v>3320.1</v>
      </c>
      <c r="L2095" s="10">
        <f t="shared" si="194"/>
        <v>10.346622443470748</v>
      </c>
      <c r="M2095">
        <f t="shared" si="195"/>
        <v>12762</v>
      </c>
      <c r="N2095">
        <f t="shared" si="196"/>
        <v>0</v>
      </c>
      <c r="O2095">
        <f t="shared" si="197"/>
        <v>0</v>
      </c>
    </row>
    <row r="2096" spans="1:15">
      <c r="A2096" s="10" t="s">
        <v>68</v>
      </c>
      <c r="B2096" s="10">
        <v>6300</v>
      </c>
      <c r="C2096" s="60">
        <v>0.85624769199999995</v>
      </c>
      <c r="D2096" s="11">
        <v>0.30299999999999999</v>
      </c>
      <c r="E2096" s="11">
        <v>48.29</v>
      </c>
      <c r="F2096" s="11">
        <v>0</v>
      </c>
      <c r="G2096" s="11">
        <v>0</v>
      </c>
      <c r="H2096" s="10">
        <v>1</v>
      </c>
      <c r="I2096" s="11">
        <f t="shared" si="192"/>
        <v>0</v>
      </c>
      <c r="J2096" s="11">
        <f t="shared" si="193"/>
        <v>0</v>
      </c>
      <c r="K2096" s="11">
        <v>335</v>
      </c>
      <c r="L2096" s="10">
        <f t="shared" si="194"/>
        <v>1.04404207642867</v>
      </c>
      <c r="M2096">
        <f t="shared" si="195"/>
        <v>1288</v>
      </c>
      <c r="N2096">
        <f t="shared" si="196"/>
        <v>0</v>
      </c>
      <c r="O2096">
        <f t="shared" si="197"/>
        <v>0</v>
      </c>
    </row>
    <row r="2097" spans="1:15">
      <c r="A2097" s="10" t="s">
        <v>68</v>
      </c>
      <c r="B2097" s="10">
        <v>6410</v>
      </c>
      <c r="C2097" s="60">
        <v>4.3225503520000004</v>
      </c>
      <c r="D2097" s="11">
        <v>0.30299999999999999</v>
      </c>
      <c r="E2097" s="11">
        <v>48.29</v>
      </c>
      <c r="F2097" s="11">
        <v>0</v>
      </c>
      <c r="G2097" s="11">
        <v>0</v>
      </c>
      <c r="H2097" s="10">
        <v>1</v>
      </c>
      <c r="I2097" s="11">
        <f t="shared" si="192"/>
        <v>0</v>
      </c>
      <c r="J2097" s="11">
        <f t="shared" si="193"/>
        <v>0</v>
      </c>
      <c r="K2097" s="11">
        <v>5171.7</v>
      </c>
      <c r="L2097" s="10">
        <f t="shared" si="194"/>
        <v>5.2705829015765202</v>
      </c>
      <c r="M2097">
        <f t="shared" si="195"/>
        <v>6501</v>
      </c>
      <c r="N2097">
        <f t="shared" si="196"/>
        <v>0</v>
      </c>
      <c r="O2097">
        <f t="shared" si="197"/>
        <v>0</v>
      </c>
    </row>
    <row r="2098" spans="1:15">
      <c r="A2098" s="10" t="s">
        <v>68</v>
      </c>
      <c r="B2098" s="10">
        <v>6430</v>
      </c>
      <c r="C2098" s="60">
        <v>4.9846294550000003</v>
      </c>
      <c r="D2098" s="11">
        <v>0.30299999999999999</v>
      </c>
      <c r="E2098" s="11">
        <v>48.29</v>
      </c>
      <c r="F2098" s="11">
        <v>0</v>
      </c>
      <c r="G2098" s="11">
        <v>0</v>
      </c>
      <c r="H2098" s="10">
        <v>1</v>
      </c>
      <c r="I2098" s="11">
        <f t="shared" si="192"/>
        <v>0</v>
      </c>
      <c r="J2098" s="11">
        <f t="shared" si="193"/>
        <v>0</v>
      </c>
      <c r="K2098" s="11">
        <v>1950.3</v>
      </c>
      <c r="L2098" s="10">
        <f t="shared" si="194"/>
        <v>6.0778708486442374</v>
      </c>
      <c r="M2098">
        <f t="shared" si="195"/>
        <v>7497</v>
      </c>
      <c r="N2098">
        <f t="shared" si="196"/>
        <v>0</v>
      </c>
      <c r="O2098">
        <f t="shared" si="197"/>
        <v>0</v>
      </c>
    </row>
    <row r="2099" spans="1:15">
      <c r="A2099" s="10" t="s">
        <v>68</v>
      </c>
      <c r="B2099" s="10">
        <v>6430</v>
      </c>
      <c r="C2099" s="60">
        <v>0.69177413899999995</v>
      </c>
      <c r="D2099" s="11">
        <v>0.30299999999999999</v>
      </c>
      <c r="E2099" s="11">
        <v>48.29</v>
      </c>
      <c r="F2099" s="11">
        <v>0</v>
      </c>
      <c r="G2099" s="11">
        <v>0</v>
      </c>
      <c r="H2099" s="10">
        <v>1</v>
      </c>
      <c r="I2099" s="11">
        <f t="shared" si="192"/>
        <v>0</v>
      </c>
      <c r="J2099" s="11">
        <f t="shared" si="193"/>
        <v>0</v>
      </c>
      <c r="K2099" s="11">
        <v>827.7</v>
      </c>
      <c r="L2099" s="10">
        <f t="shared" si="194"/>
        <v>0.84349577260082731</v>
      </c>
      <c r="M2099">
        <f t="shared" si="195"/>
        <v>1040</v>
      </c>
      <c r="N2099">
        <f t="shared" si="196"/>
        <v>0</v>
      </c>
      <c r="O2099">
        <f t="shared" si="197"/>
        <v>0</v>
      </c>
    </row>
    <row r="2100" spans="1:15">
      <c r="A2100" s="10" t="s">
        <v>68</v>
      </c>
      <c r="B2100" s="10">
        <v>5100</v>
      </c>
      <c r="C2100" s="60">
        <v>0.46173897600000002</v>
      </c>
      <c r="D2100" s="11">
        <v>1</v>
      </c>
      <c r="E2100" s="11">
        <v>48.29</v>
      </c>
      <c r="F2100" s="11">
        <v>0.6</v>
      </c>
      <c r="G2100" s="11">
        <v>0.05</v>
      </c>
      <c r="H2100" s="10">
        <v>1</v>
      </c>
      <c r="I2100" s="11">
        <f t="shared" si="192"/>
        <v>0.6</v>
      </c>
      <c r="J2100" s="11">
        <f t="shared" si="193"/>
        <v>0.05</v>
      </c>
      <c r="K2100" s="11">
        <v>1823.3</v>
      </c>
      <c r="L2100" s="10">
        <f t="shared" si="194"/>
        <v>1.8581145959200001</v>
      </c>
      <c r="M2100">
        <f t="shared" si="195"/>
        <v>2292</v>
      </c>
      <c r="N2100">
        <f t="shared" si="196"/>
        <v>3</v>
      </c>
      <c r="O2100">
        <f t="shared" si="197"/>
        <v>0.3</v>
      </c>
    </row>
    <row r="2101" spans="1:15">
      <c r="A2101" s="10" t="s">
        <v>68</v>
      </c>
      <c r="B2101" s="10">
        <v>8320</v>
      </c>
      <c r="C2101" s="60">
        <v>2.2439035E-2</v>
      </c>
      <c r="D2101" s="11">
        <v>0.21</v>
      </c>
      <c r="E2101" s="11">
        <v>48.29</v>
      </c>
      <c r="F2101" s="11">
        <v>1.25</v>
      </c>
      <c r="G2101" s="11">
        <v>7.5999999999999998E-2</v>
      </c>
      <c r="H2101" s="10">
        <v>1</v>
      </c>
      <c r="I2101" s="11">
        <f t="shared" si="192"/>
        <v>1.25</v>
      </c>
      <c r="J2101" s="11">
        <f t="shared" si="193"/>
        <v>7.5999999999999998E-2</v>
      </c>
      <c r="K2101" s="11">
        <v>18.600000000000001</v>
      </c>
      <c r="L2101" s="10">
        <f t="shared" si="194"/>
        <v>1.8962667502625E-2</v>
      </c>
      <c r="M2101">
        <f t="shared" si="195"/>
        <v>23</v>
      </c>
      <c r="N2101">
        <f t="shared" si="196"/>
        <v>0</v>
      </c>
      <c r="O2101">
        <f t="shared" si="197"/>
        <v>0</v>
      </c>
    </row>
    <row r="2102" spans="1:15">
      <c r="A2102" s="10" t="s">
        <v>68</v>
      </c>
      <c r="B2102" s="10">
        <v>5100</v>
      </c>
      <c r="C2102" s="60">
        <v>2.1506699999999999E-4</v>
      </c>
      <c r="D2102" s="11">
        <v>1</v>
      </c>
      <c r="E2102" s="11">
        <v>48.29</v>
      </c>
      <c r="F2102" s="11">
        <v>0.6</v>
      </c>
      <c r="G2102" s="11">
        <v>0.05</v>
      </c>
      <c r="H2102" s="10">
        <v>1</v>
      </c>
      <c r="I2102" s="11">
        <f t="shared" si="192"/>
        <v>0.6</v>
      </c>
      <c r="J2102" s="11">
        <f t="shared" si="193"/>
        <v>0.05</v>
      </c>
      <c r="K2102" s="11">
        <v>0.9</v>
      </c>
      <c r="L2102" s="10">
        <f t="shared" si="194"/>
        <v>8.6546545249999998E-4</v>
      </c>
      <c r="M2102">
        <f t="shared" si="195"/>
        <v>1</v>
      </c>
      <c r="N2102">
        <f t="shared" si="196"/>
        <v>0</v>
      </c>
      <c r="O2102">
        <f t="shared" si="197"/>
        <v>0</v>
      </c>
    </row>
    <row r="2103" spans="1:15">
      <c r="A2103" s="10" t="s">
        <v>68</v>
      </c>
      <c r="B2103" s="10">
        <v>3200</v>
      </c>
      <c r="C2103" s="60">
        <v>7.905663347</v>
      </c>
      <c r="D2103" s="11">
        <v>0.4</v>
      </c>
      <c r="E2103" s="11">
        <v>48.29</v>
      </c>
      <c r="F2103" s="11">
        <v>1.2</v>
      </c>
      <c r="G2103" s="11">
        <v>6.4000000000000001E-2</v>
      </c>
      <c r="H2103" s="10">
        <v>1</v>
      </c>
      <c r="I2103" s="11">
        <f t="shared" si="192"/>
        <v>1.2</v>
      </c>
      <c r="J2103" s="11">
        <f t="shared" si="193"/>
        <v>6.4000000000000001E-2</v>
      </c>
      <c r="K2103" s="11">
        <v>12486.6</v>
      </c>
      <c r="L2103" s="10">
        <f t="shared" si="194"/>
        <v>12.725482767554334</v>
      </c>
      <c r="M2103">
        <f t="shared" si="195"/>
        <v>15697</v>
      </c>
      <c r="N2103">
        <f t="shared" si="196"/>
        <v>42</v>
      </c>
      <c r="O2103">
        <f t="shared" si="197"/>
        <v>2.2000000000000002</v>
      </c>
    </row>
    <row r="2104" spans="1:15">
      <c r="A2104" s="10" t="s">
        <v>68</v>
      </c>
      <c r="B2104" s="10">
        <v>1300</v>
      </c>
      <c r="C2104" s="60">
        <v>1.436508726</v>
      </c>
      <c r="D2104" s="11">
        <v>0.69199999999999995</v>
      </c>
      <c r="E2104" s="11">
        <v>48.29</v>
      </c>
      <c r="F2104" s="11">
        <v>2.1</v>
      </c>
      <c r="G2104" s="11">
        <v>0.51600000000000001</v>
      </c>
      <c r="H2104" s="10">
        <v>1</v>
      </c>
      <c r="I2104" s="11">
        <f t="shared" si="192"/>
        <v>2.1</v>
      </c>
      <c r="J2104" s="11">
        <f t="shared" si="193"/>
        <v>0.51600000000000001</v>
      </c>
      <c r="K2104" s="11">
        <v>1283.5999999999999</v>
      </c>
      <c r="L2104" s="10">
        <f t="shared" si="194"/>
        <v>4.0002793678291395</v>
      </c>
      <c r="M2104">
        <f t="shared" si="195"/>
        <v>4934</v>
      </c>
      <c r="N2104">
        <f t="shared" si="196"/>
        <v>23</v>
      </c>
      <c r="O2104">
        <f t="shared" si="197"/>
        <v>5.6</v>
      </c>
    </row>
    <row r="2105" spans="1:15">
      <c r="A2105" s="10" t="s">
        <v>68</v>
      </c>
      <c r="B2105" s="10">
        <v>6430</v>
      </c>
      <c r="C2105" s="60">
        <v>2.2130391999999999E-2</v>
      </c>
      <c r="D2105" s="11">
        <v>0.30299999999999999</v>
      </c>
      <c r="E2105" s="11">
        <v>48.29</v>
      </c>
      <c r="F2105" s="11">
        <v>0</v>
      </c>
      <c r="G2105" s="11">
        <v>0</v>
      </c>
      <c r="H2105" s="10">
        <v>1</v>
      </c>
      <c r="I2105" s="11">
        <f t="shared" si="192"/>
        <v>0</v>
      </c>
      <c r="J2105" s="11">
        <f t="shared" si="193"/>
        <v>0</v>
      </c>
      <c r="K2105" s="11">
        <v>8.6999999999999993</v>
      </c>
      <c r="L2105" s="10">
        <f t="shared" si="194"/>
        <v>2.6984084899419999E-2</v>
      </c>
      <c r="M2105">
        <f t="shared" si="195"/>
        <v>33</v>
      </c>
      <c r="N2105">
        <f t="shared" si="196"/>
        <v>0</v>
      </c>
      <c r="O2105">
        <f t="shared" si="197"/>
        <v>0</v>
      </c>
    </row>
    <row r="2106" spans="1:15">
      <c r="A2106" s="10" t="s">
        <v>68</v>
      </c>
      <c r="B2106" s="10">
        <v>2210</v>
      </c>
      <c r="C2106" s="60">
        <v>13.551224686999999</v>
      </c>
      <c r="D2106" s="11">
        <v>0.28499999999999998</v>
      </c>
      <c r="E2106" s="11">
        <v>48.29</v>
      </c>
      <c r="F2106" s="11">
        <v>1.92</v>
      </c>
      <c r="G2106" s="11">
        <v>0.50600000000000001</v>
      </c>
      <c r="H2106" s="10">
        <v>1</v>
      </c>
      <c r="I2106" s="11">
        <f t="shared" si="192"/>
        <v>1.92</v>
      </c>
      <c r="J2106" s="11">
        <f t="shared" si="193"/>
        <v>0.50600000000000001</v>
      </c>
      <c r="K2106" s="11">
        <v>4987.1000000000004</v>
      </c>
      <c r="L2106" s="10">
        <f t="shared" si="194"/>
        <v>15.541730203211712</v>
      </c>
      <c r="M2106">
        <f t="shared" si="195"/>
        <v>19170</v>
      </c>
      <c r="N2106">
        <f t="shared" si="196"/>
        <v>81</v>
      </c>
      <c r="O2106">
        <f t="shared" si="197"/>
        <v>21.4</v>
      </c>
    </row>
    <row r="2107" spans="1:15">
      <c r="A2107" s="10" t="s">
        <v>68</v>
      </c>
      <c r="B2107" s="10">
        <v>1920</v>
      </c>
      <c r="C2107" s="60">
        <v>3.7684900000000001E-4</v>
      </c>
      <c r="D2107" s="11">
        <v>0.21299999999999999</v>
      </c>
      <c r="E2107" s="11">
        <v>48.29</v>
      </c>
      <c r="F2107" s="11">
        <v>1.2</v>
      </c>
      <c r="G2107" s="11">
        <v>7.5999999999999998E-2</v>
      </c>
      <c r="H2107" s="10">
        <v>1</v>
      </c>
      <c r="I2107" s="11">
        <f t="shared" si="192"/>
        <v>1.2</v>
      </c>
      <c r="J2107" s="11">
        <f t="shared" si="193"/>
        <v>7.5999999999999998E-2</v>
      </c>
      <c r="K2107" s="11">
        <v>0.3</v>
      </c>
      <c r="L2107" s="10">
        <f t="shared" si="194"/>
        <v>3.2301517822749999E-4</v>
      </c>
      <c r="M2107">
        <f t="shared" si="195"/>
        <v>0</v>
      </c>
      <c r="N2107">
        <f t="shared" si="196"/>
        <v>0</v>
      </c>
      <c r="O2107">
        <f t="shared" si="197"/>
        <v>0</v>
      </c>
    </row>
    <row r="2108" spans="1:15">
      <c r="A2108" s="10" t="s">
        <v>68</v>
      </c>
      <c r="B2108" s="10">
        <v>3300</v>
      </c>
      <c r="C2108" s="60">
        <v>40.700121885000001</v>
      </c>
      <c r="D2108" s="11">
        <v>0.4</v>
      </c>
      <c r="E2108" s="11">
        <v>48.29</v>
      </c>
      <c r="F2108" s="11">
        <v>1.2</v>
      </c>
      <c r="G2108" s="11">
        <v>6.4000000000000001E-2</v>
      </c>
      <c r="H2108" s="10">
        <v>1</v>
      </c>
      <c r="I2108" s="11">
        <f t="shared" si="192"/>
        <v>1.2</v>
      </c>
      <c r="J2108" s="11">
        <f t="shared" si="193"/>
        <v>6.4000000000000001E-2</v>
      </c>
      <c r="K2108" s="11">
        <v>64283.9</v>
      </c>
      <c r="L2108" s="10">
        <f t="shared" si="194"/>
        <v>65.513629527555011</v>
      </c>
      <c r="M2108">
        <f t="shared" si="195"/>
        <v>80810</v>
      </c>
      <c r="N2108">
        <f t="shared" si="196"/>
        <v>214</v>
      </c>
      <c r="O2108">
        <f t="shared" si="197"/>
        <v>11.4</v>
      </c>
    </row>
    <row r="2109" spans="1:15">
      <c r="A2109" s="10" t="s">
        <v>68</v>
      </c>
      <c r="B2109" s="10">
        <v>8320</v>
      </c>
      <c r="C2109" s="60">
        <v>6.7917124999999995E-2</v>
      </c>
      <c r="D2109" s="11">
        <v>0.21</v>
      </c>
      <c r="E2109" s="11">
        <v>48.29</v>
      </c>
      <c r="F2109" s="11">
        <v>1.25</v>
      </c>
      <c r="G2109" s="11">
        <v>7.5999999999999998E-2</v>
      </c>
      <c r="H2109" s="10">
        <v>1</v>
      </c>
      <c r="I2109" s="11">
        <f t="shared" si="192"/>
        <v>1.25</v>
      </c>
      <c r="J2109" s="11">
        <f t="shared" si="193"/>
        <v>7.5999999999999998E-2</v>
      </c>
      <c r="K2109" s="11">
        <v>56.3</v>
      </c>
      <c r="L2109" s="10">
        <f t="shared" si="194"/>
        <v>5.7395064409374995E-2</v>
      </c>
      <c r="M2109">
        <f t="shared" si="195"/>
        <v>71</v>
      </c>
      <c r="N2109">
        <f t="shared" si="196"/>
        <v>0</v>
      </c>
      <c r="O2109">
        <f t="shared" si="197"/>
        <v>0</v>
      </c>
    </row>
    <row r="2110" spans="1:15">
      <c r="A2110" s="10" t="s">
        <v>68</v>
      </c>
      <c r="B2110" s="10">
        <v>1920</v>
      </c>
      <c r="C2110" s="60">
        <v>2.6661206E-2</v>
      </c>
      <c r="D2110" s="11">
        <v>0.23400000000000001</v>
      </c>
      <c r="E2110" s="11">
        <v>48.29</v>
      </c>
      <c r="F2110" s="11">
        <v>1.2</v>
      </c>
      <c r="G2110" s="11">
        <v>7.5999999999999998E-2</v>
      </c>
      <c r="H2110" s="10">
        <v>1</v>
      </c>
      <c r="I2110" s="11">
        <f t="shared" si="192"/>
        <v>1.2</v>
      </c>
      <c r="J2110" s="11">
        <f t="shared" si="193"/>
        <v>7.5999999999999998E-2</v>
      </c>
      <c r="K2110" s="11">
        <v>24.6</v>
      </c>
      <c r="L2110" s="10">
        <f t="shared" si="194"/>
        <v>2.5105657935930004E-2</v>
      </c>
      <c r="M2110">
        <f t="shared" si="195"/>
        <v>31</v>
      </c>
      <c r="N2110">
        <f t="shared" si="196"/>
        <v>0</v>
      </c>
      <c r="O2110">
        <f t="shared" si="197"/>
        <v>0</v>
      </c>
    </row>
    <row r="2111" spans="1:15">
      <c r="A2111" s="10" t="s">
        <v>68</v>
      </c>
      <c r="B2111" s="10">
        <v>6300</v>
      </c>
      <c r="C2111" s="60">
        <v>4.4025957900000003</v>
      </c>
      <c r="D2111" s="11">
        <v>0.30299999999999999</v>
      </c>
      <c r="E2111" s="11">
        <v>48.29</v>
      </c>
      <c r="F2111" s="11">
        <v>0</v>
      </c>
      <c r="G2111" s="11">
        <v>0</v>
      </c>
      <c r="H2111" s="10">
        <v>1</v>
      </c>
      <c r="I2111" s="11">
        <f t="shared" si="192"/>
        <v>0</v>
      </c>
      <c r="J2111" s="11">
        <f t="shared" si="193"/>
        <v>0</v>
      </c>
      <c r="K2111" s="11">
        <v>1722.6</v>
      </c>
      <c r="L2111" s="10">
        <f t="shared" si="194"/>
        <v>5.3681841051522747</v>
      </c>
      <c r="M2111">
        <f t="shared" si="195"/>
        <v>6622</v>
      </c>
      <c r="N2111">
        <f t="shared" si="196"/>
        <v>0</v>
      </c>
      <c r="O2111">
        <f t="shared" si="197"/>
        <v>0</v>
      </c>
    </row>
    <row r="2112" spans="1:15">
      <c r="A2112" s="10" t="s">
        <v>68</v>
      </c>
      <c r="B2112" s="10">
        <v>3200</v>
      </c>
      <c r="C2112" s="60">
        <v>0.33667679499999997</v>
      </c>
      <c r="D2112" s="11">
        <v>0.4</v>
      </c>
      <c r="E2112" s="11">
        <v>48.29</v>
      </c>
      <c r="F2112" s="11">
        <v>1.2</v>
      </c>
      <c r="G2112" s="11">
        <v>6.4000000000000001E-2</v>
      </c>
      <c r="H2112" s="10">
        <v>1</v>
      </c>
      <c r="I2112" s="11">
        <f t="shared" si="192"/>
        <v>1.2</v>
      </c>
      <c r="J2112" s="11">
        <f t="shared" si="193"/>
        <v>6.4000000000000001E-2</v>
      </c>
      <c r="K2112" s="11">
        <v>173.9</v>
      </c>
      <c r="L2112" s="10">
        <f t="shared" si="194"/>
        <v>0.54193741435166676</v>
      </c>
      <c r="M2112">
        <f t="shared" si="195"/>
        <v>668</v>
      </c>
      <c r="N2112">
        <f t="shared" si="196"/>
        <v>2</v>
      </c>
      <c r="O2112">
        <f t="shared" si="197"/>
        <v>0.1</v>
      </c>
    </row>
    <row r="2113" spans="1:15">
      <c r="A2113" s="10" t="s">
        <v>68</v>
      </c>
      <c r="B2113" s="10">
        <v>3200</v>
      </c>
      <c r="C2113" s="60">
        <v>37.737650608000003</v>
      </c>
      <c r="D2113" s="11">
        <v>0.4</v>
      </c>
      <c r="E2113" s="11">
        <v>48.29</v>
      </c>
      <c r="F2113" s="11">
        <v>1.2</v>
      </c>
      <c r="G2113" s="11">
        <v>6.4000000000000001E-2</v>
      </c>
      <c r="H2113" s="10">
        <v>1</v>
      </c>
      <c r="I2113" s="11">
        <f t="shared" si="192"/>
        <v>1.2</v>
      </c>
      <c r="J2113" s="11">
        <f t="shared" si="193"/>
        <v>6.4000000000000001E-2</v>
      </c>
      <c r="K2113" s="11">
        <v>19492.2</v>
      </c>
      <c r="L2113" s="10">
        <f t="shared" si="194"/>
        <v>60.745038262010674</v>
      </c>
      <c r="M2113">
        <f t="shared" si="195"/>
        <v>74928</v>
      </c>
      <c r="N2113">
        <f t="shared" si="196"/>
        <v>198</v>
      </c>
      <c r="O2113">
        <f t="shared" si="197"/>
        <v>10.6</v>
      </c>
    </row>
    <row r="2114" spans="1:15">
      <c r="A2114" s="10" t="s">
        <v>68</v>
      </c>
      <c r="B2114" s="10">
        <v>3200</v>
      </c>
      <c r="C2114" s="60">
        <v>3.4112045000000001E-2</v>
      </c>
      <c r="D2114" s="11">
        <v>0.4</v>
      </c>
      <c r="E2114" s="11">
        <v>48.29</v>
      </c>
      <c r="F2114" s="11">
        <v>1.2</v>
      </c>
      <c r="G2114" s="11">
        <v>6.4000000000000001E-2</v>
      </c>
      <c r="H2114" s="10">
        <v>1</v>
      </c>
      <c r="I2114" s="11">
        <f t="shared" si="192"/>
        <v>1.2</v>
      </c>
      <c r="J2114" s="11">
        <f t="shared" si="193"/>
        <v>6.4000000000000001E-2</v>
      </c>
      <c r="K2114" s="11">
        <v>53.9</v>
      </c>
      <c r="L2114" s="10">
        <f t="shared" si="194"/>
        <v>5.4909021768333344E-2</v>
      </c>
      <c r="M2114">
        <f t="shared" si="195"/>
        <v>68</v>
      </c>
      <c r="N2114">
        <f t="shared" si="196"/>
        <v>0</v>
      </c>
      <c r="O2114">
        <f t="shared" si="197"/>
        <v>0</v>
      </c>
    </row>
    <row r="2115" spans="1:15">
      <c r="A2115" s="10" t="s">
        <v>68</v>
      </c>
      <c r="B2115" s="10">
        <v>3100</v>
      </c>
      <c r="C2115" s="60">
        <v>0.28144107400000001</v>
      </c>
      <c r="D2115" s="11">
        <v>0.41099999999999998</v>
      </c>
      <c r="E2115" s="11">
        <v>48.29</v>
      </c>
      <c r="F2115" s="11">
        <v>1.2</v>
      </c>
      <c r="G2115" s="11">
        <v>6.4000000000000001E-2</v>
      </c>
      <c r="H2115" s="10">
        <v>1</v>
      </c>
      <c r="I2115" s="11">
        <f t="shared" ref="I2115:I2178" si="198">F2115</f>
        <v>1.2</v>
      </c>
      <c r="J2115" s="11">
        <f t="shared" ref="J2115:J2178" si="199">G2115</f>
        <v>6.4000000000000001E-2</v>
      </c>
      <c r="K2115" s="11">
        <v>456.7</v>
      </c>
      <c r="L2115" s="10">
        <f t="shared" ref="L2115:L2178" si="200">E2115*D2115*C2115/12</f>
        <v>0.46548453912350496</v>
      </c>
      <c r="M2115">
        <f t="shared" ref="M2115:M2178" si="201">ROUND(E2115*D2115*C2115*102.79,0)</f>
        <v>574</v>
      </c>
      <c r="N2115">
        <f t="shared" ref="N2115:N2178" si="202">ROUND(I2115*M2115*0.002205,0)</f>
        <v>2</v>
      </c>
      <c r="O2115">
        <f t="shared" ref="O2115:O2178" si="203">ROUND(J2115*M2115*0.002205,1)</f>
        <v>0.1</v>
      </c>
    </row>
    <row r="2116" spans="1:15">
      <c r="A2116" s="10" t="s">
        <v>68</v>
      </c>
      <c r="B2116" s="10">
        <v>1920</v>
      </c>
      <c r="C2116" s="60">
        <v>8.5326655000000001E-2</v>
      </c>
      <c r="D2116" s="11">
        <v>0.23400000000000001</v>
      </c>
      <c r="E2116" s="11">
        <v>48.29</v>
      </c>
      <c r="F2116" s="11">
        <v>1.2</v>
      </c>
      <c r="G2116" s="11">
        <v>7.5999999999999998E-2</v>
      </c>
      <c r="H2116" s="10">
        <v>1</v>
      </c>
      <c r="I2116" s="11">
        <f t="shared" si="198"/>
        <v>1.2</v>
      </c>
      <c r="J2116" s="11">
        <f t="shared" si="199"/>
        <v>7.5999999999999998E-2</v>
      </c>
      <c r="K2116" s="11">
        <v>78.8</v>
      </c>
      <c r="L2116" s="10">
        <f t="shared" si="200"/>
        <v>8.0348271314025013E-2</v>
      </c>
      <c r="M2116">
        <f t="shared" si="201"/>
        <v>99</v>
      </c>
      <c r="N2116">
        <f t="shared" si="202"/>
        <v>0</v>
      </c>
      <c r="O2116">
        <f t="shared" si="203"/>
        <v>0</v>
      </c>
    </row>
    <row r="2117" spans="1:15">
      <c r="A2117" s="10" t="s">
        <v>68</v>
      </c>
      <c r="B2117" s="10">
        <v>6410</v>
      </c>
      <c r="C2117" s="60">
        <v>0.64552414599999997</v>
      </c>
      <c r="D2117" s="11">
        <v>0.30299999999999999</v>
      </c>
      <c r="E2117" s="11">
        <v>48.29</v>
      </c>
      <c r="F2117" s="11">
        <v>0</v>
      </c>
      <c r="G2117" s="11">
        <v>0</v>
      </c>
      <c r="H2117" s="10">
        <v>1</v>
      </c>
      <c r="I2117" s="11">
        <f t="shared" si="198"/>
        <v>0</v>
      </c>
      <c r="J2117" s="11">
        <f t="shared" si="199"/>
        <v>0</v>
      </c>
      <c r="K2117" s="11">
        <v>772.3</v>
      </c>
      <c r="L2117" s="10">
        <f t="shared" si="200"/>
        <v>0.787102115511085</v>
      </c>
      <c r="M2117">
        <f t="shared" si="201"/>
        <v>971</v>
      </c>
      <c r="N2117">
        <f t="shared" si="202"/>
        <v>0</v>
      </c>
      <c r="O2117">
        <f t="shared" si="203"/>
        <v>0</v>
      </c>
    </row>
    <row r="2118" spans="1:15">
      <c r="A2118" s="10" t="s">
        <v>68</v>
      </c>
      <c r="B2118" s="10">
        <v>8320</v>
      </c>
      <c r="C2118" s="60">
        <v>5.5670917E-2</v>
      </c>
      <c r="D2118" s="11">
        <v>0.21</v>
      </c>
      <c r="E2118" s="11">
        <v>48.29</v>
      </c>
      <c r="F2118" s="11">
        <v>1.25</v>
      </c>
      <c r="G2118" s="11">
        <v>7.5999999999999998E-2</v>
      </c>
      <c r="H2118" s="10">
        <v>1</v>
      </c>
      <c r="I2118" s="11">
        <f t="shared" si="198"/>
        <v>1.25</v>
      </c>
      <c r="J2118" s="11">
        <f t="shared" si="199"/>
        <v>7.5999999999999998E-2</v>
      </c>
      <c r="K2118" s="11">
        <v>46.2</v>
      </c>
      <c r="L2118" s="10">
        <f t="shared" si="200"/>
        <v>4.7046100183775003E-2</v>
      </c>
      <c r="M2118">
        <f t="shared" si="201"/>
        <v>58</v>
      </c>
      <c r="N2118">
        <f t="shared" si="202"/>
        <v>0</v>
      </c>
      <c r="O2118">
        <f t="shared" si="203"/>
        <v>0</v>
      </c>
    </row>
    <row r="2119" spans="1:15">
      <c r="A2119" s="10" t="s">
        <v>68</v>
      </c>
      <c r="B2119" s="10">
        <v>3200</v>
      </c>
      <c r="C2119" s="60">
        <v>61.983561080999998</v>
      </c>
      <c r="D2119" s="11">
        <v>0.4</v>
      </c>
      <c r="E2119" s="11">
        <v>48.29</v>
      </c>
      <c r="F2119" s="11">
        <v>1.2</v>
      </c>
      <c r="G2119" s="11">
        <v>6.4000000000000001E-2</v>
      </c>
      <c r="H2119" s="10">
        <v>1</v>
      </c>
      <c r="I2119" s="11">
        <f t="shared" si="198"/>
        <v>1.2</v>
      </c>
      <c r="J2119" s="11">
        <f t="shared" si="199"/>
        <v>6.4000000000000001E-2</v>
      </c>
      <c r="K2119" s="11">
        <v>32015.599999999999</v>
      </c>
      <c r="L2119" s="10">
        <f t="shared" si="200"/>
        <v>99.772872153383005</v>
      </c>
      <c r="M2119">
        <f t="shared" si="201"/>
        <v>123068</v>
      </c>
      <c r="N2119">
        <f t="shared" si="202"/>
        <v>326</v>
      </c>
      <c r="O2119">
        <f t="shared" si="203"/>
        <v>17.399999999999999</v>
      </c>
    </row>
    <row r="2120" spans="1:15">
      <c r="A2120" s="10" t="s">
        <v>68</v>
      </c>
      <c r="B2120" s="10">
        <v>6460</v>
      </c>
      <c r="C2120" s="60">
        <v>0.173654948</v>
      </c>
      <c r="D2120" s="11">
        <v>0.30299999999999999</v>
      </c>
      <c r="E2120" s="11">
        <v>48.29</v>
      </c>
      <c r="F2120" s="11">
        <v>0</v>
      </c>
      <c r="G2120" s="11">
        <v>0</v>
      </c>
      <c r="H2120" s="10">
        <v>1</v>
      </c>
      <c r="I2120" s="11">
        <f t="shared" si="198"/>
        <v>0</v>
      </c>
      <c r="J2120" s="11">
        <f t="shared" si="199"/>
        <v>0</v>
      </c>
      <c r="K2120" s="11">
        <v>67.900000000000006</v>
      </c>
      <c r="L2120" s="10">
        <f t="shared" si="200"/>
        <v>0.21174138533272999</v>
      </c>
      <c r="M2120">
        <f t="shared" si="201"/>
        <v>261</v>
      </c>
      <c r="N2120">
        <f t="shared" si="202"/>
        <v>0</v>
      </c>
      <c r="O2120">
        <f t="shared" si="203"/>
        <v>0</v>
      </c>
    </row>
    <row r="2121" spans="1:15">
      <c r="A2121" s="10" t="s">
        <v>68</v>
      </c>
      <c r="B2121" s="10">
        <v>3200</v>
      </c>
      <c r="C2121" s="60">
        <v>2.6420804999999999E-2</v>
      </c>
      <c r="D2121" s="11">
        <v>0.4</v>
      </c>
      <c r="E2121" s="11">
        <v>48.29</v>
      </c>
      <c r="F2121" s="11">
        <v>1.2</v>
      </c>
      <c r="G2121" s="11">
        <v>6.4000000000000001E-2</v>
      </c>
      <c r="H2121" s="10">
        <v>1</v>
      </c>
      <c r="I2121" s="11">
        <f t="shared" si="198"/>
        <v>1.2</v>
      </c>
      <c r="J2121" s="11">
        <f t="shared" si="199"/>
        <v>6.4000000000000001E-2</v>
      </c>
      <c r="K2121" s="11">
        <v>13.6</v>
      </c>
      <c r="L2121" s="10">
        <f t="shared" si="200"/>
        <v>4.2528689114999997E-2</v>
      </c>
      <c r="M2121">
        <f t="shared" si="201"/>
        <v>52</v>
      </c>
      <c r="N2121">
        <f t="shared" si="202"/>
        <v>0</v>
      </c>
      <c r="O2121">
        <f t="shared" si="203"/>
        <v>0</v>
      </c>
    </row>
    <row r="2122" spans="1:15">
      <c r="A2122" s="10" t="s">
        <v>68</v>
      </c>
      <c r="B2122" s="10">
        <v>5100</v>
      </c>
      <c r="C2122" s="60">
        <v>9.336904E-2</v>
      </c>
      <c r="D2122" s="11">
        <v>1</v>
      </c>
      <c r="E2122" s="11">
        <v>48.29</v>
      </c>
      <c r="F2122" s="11">
        <v>0.6</v>
      </c>
      <c r="G2122" s="11">
        <v>0.05</v>
      </c>
      <c r="H2122" s="10">
        <v>1</v>
      </c>
      <c r="I2122" s="11">
        <f t="shared" si="198"/>
        <v>0.6</v>
      </c>
      <c r="J2122" s="11">
        <f t="shared" si="199"/>
        <v>0.05</v>
      </c>
      <c r="K2122" s="11">
        <v>368.6</v>
      </c>
      <c r="L2122" s="10">
        <f t="shared" si="200"/>
        <v>0.37573257846666669</v>
      </c>
      <c r="M2122">
        <f t="shared" si="201"/>
        <v>463</v>
      </c>
      <c r="N2122">
        <f t="shared" si="202"/>
        <v>1</v>
      </c>
      <c r="O2122">
        <f t="shared" si="203"/>
        <v>0.1</v>
      </c>
    </row>
    <row r="2123" spans="1:15">
      <c r="A2123" s="10" t="s">
        <v>68</v>
      </c>
      <c r="B2123" s="10">
        <v>1920</v>
      </c>
      <c r="C2123" s="60">
        <v>2.3749890999999999E-2</v>
      </c>
      <c r="D2123" s="11">
        <v>0.23400000000000001</v>
      </c>
      <c r="E2123" s="11">
        <v>48.29</v>
      </c>
      <c r="F2123" s="11">
        <v>1.2</v>
      </c>
      <c r="G2123" s="11">
        <v>7.5999999999999998E-2</v>
      </c>
      <c r="H2123" s="10">
        <v>1</v>
      </c>
      <c r="I2123" s="11">
        <f t="shared" si="198"/>
        <v>1.2</v>
      </c>
      <c r="J2123" s="11">
        <f t="shared" si="199"/>
        <v>7.5999999999999998E-2</v>
      </c>
      <c r="K2123" s="11">
        <v>21.9</v>
      </c>
      <c r="L2123" s="10">
        <f t="shared" si="200"/>
        <v>2.2364203609605001E-2</v>
      </c>
      <c r="M2123">
        <f t="shared" si="201"/>
        <v>28</v>
      </c>
      <c r="N2123">
        <f t="shared" si="202"/>
        <v>0</v>
      </c>
      <c r="O2123">
        <f t="shared" si="203"/>
        <v>0</v>
      </c>
    </row>
    <row r="2124" spans="1:15">
      <c r="A2124" s="10" t="s">
        <v>68</v>
      </c>
      <c r="B2124" s="10">
        <v>3200</v>
      </c>
      <c r="C2124" s="60">
        <v>0.494690878</v>
      </c>
      <c r="D2124" s="11">
        <v>0.4</v>
      </c>
      <c r="E2124" s="11">
        <v>48.29</v>
      </c>
      <c r="F2124" s="11">
        <v>1.2</v>
      </c>
      <c r="G2124" s="11">
        <v>6.4000000000000001E-2</v>
      </c>
      <c r="H2124" s="10">
        <v>1</v>
      </c>
      <c r="I2124" s="11">
        <f t="shared" si="198"/>
        <v>1.2</v>
      </c>
      <c r="J2124" s="11">
        <f t="shared" si="199"/>
        <v>6.4000000000000001E-2</v>
      </c>
      <c r="K2124" s="11">
        <v>255.5</v>
      </c>
      <c r="L2124" s="10">
        <f t="shared" si="200"/>
        <v>0.79628741662066682</v>
      </c>
      <c r="M2124">
        <f t="shared" si="201"/>
        <v>982</v>
      </c>
      <c r="N2124">
        <f t="shared" si="202"/>
        <v>3</v>
      </c>
      <c r="O2124">
        <f t="shared" si="203"/>
        <v>0.1</v>
      </c>
    </row>
    <row r="2125" spans="1:15">
      <c r="A2125" s="10" t="s">
        <v>68</v>
      </c>
      <c r="B2125" s="10">
        <v>3200</v>
      </c>
      <c r="C2125" s="60">
        <v>0.174976302</v>
      </c>
      <c r="D2125" s="11">
        <v>0.4</v>
      </c>
      <c r="E2125" s="11">
        <v>48.29</v>
      </c>
      <c r="F2125" s="11">
        <v>1.2</v>
      </c>
      <c r="G2125" s="11">
        <v>6.4000000000000001E-2</v>
      </c>
      <c r="H2125" s="10">
        <v>1</v>
      </c>
      <c r="I2125" s="11">
        <f t="shared" si="198"/>
        <v>1.2</v>
      </c>
      <c r="J2125" s="11">
        <f t="shared" si="199"/>
        <v>6.4000000000000001E-2</v>
      </c>
      <c r="K2125" s="11">
        <v>90.4</v>
      </c>
      <c r="L2125" s="10">
        <f t="shared" si="200"/>
        <v>0.28165352078600003</v>
      </c>
      <c r="M2125">
        <f t="shared" si="201"/>
        <v>347</v>
      </c>
      <c r="N2125">
        <f t="shared" si="202"/>
        <v>1</v>
      </c>
      <c r="O2125">
        <f t="shared" si="203"/>
        <v>0</v>
      </c>
    </row>
    <row r="2126" spans="1:15">
      <c r="A2126" s="10" t="s">
        <v>68</v>
      </c>
      <c r="B2126" s="10">
        <v>3200</v>
      </c>
      <c r="C2126" s="60">
        <v>3.6861535160000001</v>
      </c>
      <c r="D2126" s="11">
        <v>0.4</v>
      </c>
      <c r="E2126" s="11">
        <v>48.29</v>
      </c>
      <c r="F2126" s="11">
        <v>1.2</v>
      </c>
      <c r="G2126" s="11">
        <v>6.4000000000000001E-2</v>
      </c>
      <c r="H2126" s="10">
        <v>1</v>
      </c>
      <c r="I2126" s="11">
        <f t="shared" si="198"/>
        <v>1.2</v>
      </c>
      <c r="J2126" s="11">
        <f t="shared" si="199"/>
        <v>6.4000000000000001E-2</v>
      </c>
      <c r="K2126" s="11">
        <v>1904</v>
      </c>
      <c r="L2126" s="10">
        <f t="shared" si="200"/>
        <v>5.9334784429213343</v>
      </c>
      <c r="M2126">
        <f t="shared" si="201"/>
        <v>7319</v>
      </c>
      <c r="N2126">
        <f t="shared" si="202"/>
        <v>19</v>
      </c>
      <c r="O2126">
        <f t="shared" si="203"/>
        <v>1</v>
      </c>
    </row>
    <row r="2127" spans="1:15">
      <c r="A2127" s="10" t="s">
        <v>68</v>
      </c>
      <c r="B2127" s="10">
        <v>8320</v>
      </c>
      <c r="C2127" s="60">
        <v>2.1691037999999999E-2</v>
      </c>
      <c r="D2127" s="11">
        <v>0.21</v>
      </c>
      <c r="E2127" s="11">
        <v>48.29</v>
      </c>
      <c r="F2127" s="11">
        <v>1.25</v>
      </c>
      <c r="G2127" s="11">
        <v>7.5999999999999998E-2</v>
      </c>
      <c r="H2127" s="10">
        <v>1</v>
      </c>
      <c r="I2127" s="11">
        <f t="shared" si="198"/>
        <v>1.25</v>
      </c>
      <c r="J2127" s="11">
        <f t="shared" si="199"/>
        <v>7.5999999999999998E-2</v>
      </c>
      <c r="K2127" s="11">
        <v>18</v>
      </c>
      <c r="L2127" s="10">
        <f t="shared" si="200"/>
        <v>1.8330553937850002E-2</v>
      </c>
      <c r="M2127">
        <f t="shared" si="201"/>
        <v>23</v>
      </c>
      <c r="N2127">
        <f t="shared" si="202"/>
        <v>0</v>
      </c>
      <c r="O2127">
        <f t="shared" si="203"/>
        <v>0</v>
      </c>
    </row>
    <row r="2128" spans="1:15">
      <c r="A2128" s="10" t="s">
        <v>68</v>
      </c>
      <c r="B2128" s="10">
        <v>1920</v>
      </c>
      <c r="C2128" s="60">
        <v>5.9479240000000003E-3</v>
      </c>
      <c r="D2128" s="11">
        <v>0.23400000000000001</v>
      </c>
      <c r="E2128" s="11">
        <v>48.29</v>
      </c>
      <c r="F2128" s="11">
        <v>1.2</v>
      </c>
      <c r="G2128" s="11">
        <v>7.5999999999999998E-2</v>
      </c>
      <c r="H2128" s="10">
        <v>1</v>
      </c>
      <c r="I2128" s="11">
        <f t="shared" si="198"/>
        <v>1.2</v>
      </c>
      <c r="J2128" s="11">
        <f t="shared" si="199"/>
        <v>7.5999999999999998E-2</v>
      </c>
      <c r="K2128" s="11">
        <v>5.5</v>
      </c>
      <c r="L2128" s="10">
        <f t="shared" si="200"/>
        <v>5.600892374220001E-3</v>
      </c>
      <c r="M2128">
        <f t="shared" si="201"/>
        <v>7</v>
      </c>
      <c r="N2128">
        <f t="shared" si="202"/>
        <v>0</v>
      </c>
      <c r="O2128">
        <f t="shared" si="203"/>
        <v>0</v>
      </c>
    </row>
    <row r="2129" spans="1:15">
      <c r="A2129" s="10" t="s">
        <v>68</v>
      </c>
      <c r="B2129" s="10">
        <v>8110</v>
      </c>
      <c r="C2129" s="60">
        <v>0.40084189399999998</v>
      </c>
      <c r="D2129" s="11">
        <v>0.39900000000000002</v>
      </c>
      <c r="E2129" s="11">
        <v>48.29</v>
      </c>
      <c r="F2129" s="11">
        <v>1.1499999999999999</v>
      </c>
      <c r="G2129" s="11">
        <v>0.15</v>
      </c>
      <c r="H2129" s="10">
        <v>1</v>
      </c>
      <c r="I2129" s="11">
        <f t="shared" si="198"/>
        <v>1.1499999999999999</v>
      </c>
      <c r="J2129" s="11">
        <f t="shared" si="199"/>
        <v>0.15</v>
      </c>
      <c r="K2129" s="11">
        <v>206.5</v>
      </c>
      <c r="L2129" s="10">
        <f t="shared" si="200"/>
        <v>0.64360878078689499</v>
      </c>
      <c r="M2129">
        <f t="shared" si="201"/>
        <v>794</v>
      </c>
      <c r="N2129">
        <f t="shared" si="202"/>
        <v>2</v>
      </c>
      <c r="O2129">
        <f t="shared" si="203"/>
        <v>0.3</v>
      </c>
    </row>
    <row r="2130" spans="1:15">
      <c r="A2130" s="10" t="s">
        <v>68</v>
      </c>
      <c r="B2130" s="10">
        <v>6410</v>
      </c>
      <c r="C2130" s="60">
        <v>0.59546888200000003</v>
      </c>
      <c r="D2130" s="11">
        <v>0.30299999999999999</v>
      </c>
      <c r="E2130" s="11">
        <v>48.29</v>
      </c>
      <c r="F2130" s="11">
        <v>0</v>
      </c>
      <c r="G2130" s="11">
        <v>0</v>
      </c>
      <c r="H2130" s="10">
        <v>1</v>
      </c>
      <c r="I2130" s="11">
        <f t="shared" si="198"/>
        <v>0</v>
      </c>
      <c r="J2130" s="11">
        <f t="shared" si="199"/>
        <v>0</v>
      </c>
      <c r="K2130" s="11">
        <v>712.4</v>
      </c>
      <c r="L2130" s="10">
        <f t="shared" si="200"/>
        <v>0.72606860587244493</v>
      </c>
      <c r="M2130">
        <f t="shared" si="201"/>
        <v>896</v>
      </c>
      <c r="N2130">
        <f t="shared" si="202"/>
        <v>0</v>
      </c>
      <c r="O2130">
        <f t="shared" si="203"/>
        <v>0</v>
      </c>
    </row>
    <row r="2131" spans="1:15">
      <c r="A2131" s="10" t="s">
        <v>68</v>
      </c>
      <c r="B2131" s="10">
        <v>2210</v>
      </c>
      <c r="C2131" s="60">
        <v>22.061655156</v>
      </c>
      <c r="D2131" s="11">
        <v>0.251</v>
      </c>
      <c r="E2131" s="11">
        <v>48.29</v>
      </c>
      <c r="F2131" s="11">
        <v>1.92</v>
      </c>
      <c r="G2131" s="11">
        <v>0.50600000000000001</v>
      </c>
      <c r="H2131" s="10">
        <v>1</v>
      </c>
      <c r="I2131" s="11">
        <f t="shared" si="198"/>
        <v>1.92</v>
      </c>
      <c r="J2131" s="11">
        <f t="shared" si="199"/>
        <v>0.50600000000000001</v>
      </c>
      <c r="K2131" s="11">
        <v>7150.5</v>
      </c>
      <c r="L2131" s="10">
        <f t="shared" si="200"/>
        <v>22.283724099857768</v>
      </c>
      <c r="M2131">
        <f t="shared" si="201"/>
        <v>27487</v>
      </c>
      <c r="N2131">
        <f t="shared" si="202"/>
        <v>116</v>
      </c>
      <c r="O2131">
        <f t="shared" si="203"/>
        <v>30.7</v>
      </c>
    </row>
    <row r="2132" spans="1:15">
      <c r="A2132" s="10" t="s">
        <v>68</v>
      </c>
      <c r="B2132" s="10">
        <v>3200</v>
      </c>
      <c r="C2132" s="60">
        <v>0.56517865300000003</v>
      </c>
      <c r="D2132" s="11">
        <v>0.4</v>
      </c>
      <c r="E2132" s="11">
        <v>48.29</v>
      </c>
      <c r="F2132" s="11">
        <v>1.2</v>
      </c>
      <c r="G2132" s="11">
        <v>6.4000000000000001E-2</v>
      </c>
      <c r="H2132" s="10">
        <v>1</v>
      </c>
      <c r="I2132" s="11">
        <f t="shared" si="198"/>
        <v>1.2</v>
      </c>
      <c r="J2132" s="11">
        <f t="shared" si="199"/>
        <v>6.4000000000000001E-2</v>
      </c>
      <c r="K2132" s="11">
        <v>291.89999999999998</v>
      </c>
      <c r="L2132" s="10">
        <f t="shared" si="200"/>
        <v>0.90974923844566691</v>
      </c>
      <c r="M2132">
        <f t="shared" si="201"/>
        <v>1122</v>
      </c>
      <c r="N2132">
        <f t="shared" si="202"/>
        <v>3</v>
      </c>
      <c r="O2132">
        <f t="shared" si="203"/>
        <v>0.2</v>
      </c>
    </row>
    <row r="2133" spans="1:15">
      <c r="A2133" s="10" t="s">
        <v>68</v>
      </c>
      <c r="B2133" s="10">
        <v>3200</v>
      </c>
      <c r="C2133" s="60">
        <v>8.1059597560000007</v>
      </c>
      <c r="D2133" s="11">
        <v>0.4</v>
      </c>
      <c r="E2133" s="11">
        <v>48.29</v>
      </c>
      <c r="F2133" s="11">
        <v>1.2</v>
      </c>
      <c r="G2133" s="11">
        <v>6.4000000000000001E-2</v>
      </c>
      <c r="H2133" s="10">
        <v>1</v>
      </c>
      <c r="I2133" s="11">
        <f t="shared" si="198"/>
        <v>1.2</v>
      </c>
      <c r="J2133" s="11">
        <f t="shared" si="199"/>
        <v>6.4000000000000001E-2</v>
      </c>
      <c r="K2133" s="11">
        <v>4186.8</v>
      </c>
      <c r="L2133" s="10">
        <f t="shared" si="200"/>
        <v>13.04789322057467</v>
      </c>
      <c r="M2133">
        <f t="shared" si="201"/>
        <v>16094</v>
      </c>
      <c r="N2133">
        <f t="shared" si="202"/>
        <v>43</v>
      </c>
      <c r="O2133">
        <f t="shared" si="203"/>
        <v>2.2999999999999998</v>
      </c>
    </row>
    <row r="2134" spans="1:15">
      <c r="A2134" s="10" t="s">
        <v>68</v>
      </c>
      <c r="B2134" s="10">
        <v>8320</v>
      </c>
      <c r="C2134" s="60">
        <v>3.2721654579999999</v>
      </c>
      <c r="D2134" s="11">
        <v>0.21</v>
      </c>
      <c r="E2134" s="11">
        <v>48.29</v>
      </c>
      <c r="F2134" s="11">
        <v>1.25</v>
      </c>
      <c r="G2134" s="11">
        <v>7.5999999999999998E-2</v>
      </c>
      <c r="H2134" s="10">
        <v>1</v>
      </c>
      <c r="I2134" s="11">
        <f t="shared" si="198"/>
        <v>1.25</v>
      </c>
      <c r="J2134" s="11">
        <f t="shared" si="199"/>
        <v>7.5999999999999998E-2</v>
      </c>
      <c r="K2134" s="11">
        <v>2713.3</v>
      </c>
      <c r="L2134" s="10">
        <f t="shared" si="200"/>
        <v>2.7652252244193498</v>
      </c>
      <c r="M2134">
        <f t="shared" si="201"/>
        <v>3411</v>
      </c>
      <c r="N2134">
        <f t="shared" si="202"/>
        <v>9</v>
      </c>
      <c r="O2134">
        <f t="shared" si="203"/>
        <v>0.6</v>
      </c>
    </row>
    <row r="2135" spans="1:15">
      <c r="A2135" s="10" t="s">
        <v>68</v>
      </c>
      <c r="B2135" s="10">
        <v>6410</v>
      </c>
      <c r="C2135" s="60">
        <v>6.8649847999999999E-2</v>
      </c>
      <c r="D2135" s="11">
        <v>0.30299999999999999</v>
      </c>
      <c r="E2135" s="11">
        <v>48.29</v>
      </c>
      <c r="F2135" s="11">
        <v>0</v>
      </c>
      <c r="G2135" s="11">
        <v>0</v>
      </c>
      <c r="H2135" s="10">
        <v>1</v>
      </c>
      <c r="I2135" s="11">
        <f t="shared" si="198"/>
        <v>0</v>
      </c>
      <c r="J2135" s="11">
        <f t="shared" si="199"/>
        <v>0</v>
      </c>
      <c r="K2135" s="11">
        <v>82.1</v>
      </c>
      <c r="L2135" s="10">
        <f t="shared" si="200"/>
        <v>8.3706304287979996E-2</v>
      </c>
      <c r="M2135">
        <f t="shared" si="201"/>
        <v>103</v>
      </c>
      <c r="N2135">
        <f t="shared" si="202"/>
        <v>0</v>
      </c>
      <c r="O2135">
        <f t="shared" si="203"/>
        <v>0</v>
      </c>
    </row>
    <row r="2136" spans="1:15">
      <c r="A2136" s="10" t="s">
        <v>68</v>
      </c>
      <c r="B2136" s="10">
        <v>2210</v>
      </c>
      <c r="C2136" s="60">
        <v>57.501493484000001</v>
      </c>
      <c r="D2136" s="11">
        <v>0.26800000000000002</v>
      </c>
      <c r="E2136" s="11">
        <v>48.29</v>
      </c>
      <c r="F2136" s="11">
        <v>1.92</v>
      </c>
      <c r="G2136" s="11">
        <v>0.50600000000000001</v>
      </c>
      <c r="H2136" s="10">
        <v>1</v>
      </c>
      <c r="I2136" s="11">
        <f t="shared" si="198"/>
        <v>1.92</v>
      </c>
      <c r="J2136" s="11">
        <f t="shared" si="199"/>
        <v>0.50600000000000001</v>
      </c>
      <c r="K2136" s="11">
        <v>19899.400000000001</v>
      </c>
      <c r="L2136" s="10">
        <f t="shared" si="200"/>
        <v>62.014019020979369</v>
      </c>
      <c r="M2136">
        <f t="shared" si="201"/>
        <v>76493</v>
      </c>
      <c r="N2136">
        <f t="shared" si="202"/>
        <v>324</v>
      </c>
      <c r="O2136">
        <f t="shared" si="203"/>
        <v>85.3</v>
      </c>
    </row>
    <row r="2137" spans="1:15">
      <c r="A2137" s="10" t="s">
        <v>68</v>
      </c>
      <c r="B2137" s="10">
        <v>6460</v>
      </c>
      <c r="C2137" s="60">
        <v>0.28516135300000001</v>
      </c>
      <c r="D2137" s="11">
        <v>0.26600000000000001</v>
      </c>
      <c r="E2137" s="11">
        <v>48.29</v>
      </c>
      <c r="F2137" s="11">
        <v>0</v>
      </c>
      <c r="G2137" s="11">
        <v>0</v>
      </c>
      <c r="H2137" s="10">
        <v>1</v>
      </c>
      <c r="I2137" s="11">
        <f t="shared" si="198"/>
        <v>0</v>
      </c>
      <c r="J2137" s="11">
        <f t="shared" si="199"/>
        <v>0</v>
      </c>
      <c r="K2137" s="11">
        <v>97.9</v>
      </c>
      <c r="L2137" s="10">
        <f t="shared" si="200"/>
        <v>0.30524479182286834</v>
      </c>
      <c r="M2137">
        <f t="shared" si="201"/>
        <v>377</v>
      </c>
      <c r="N2137">
        <f t="shared" si="202"/>
        <v>0</v>
      </c>
      <c r="O2137">
        <f t="shared" si="203"/>
        <v>0</v>
      </c>
    </row>
    <row r="2138" spans="1:15">
      <c r="A2138" s="10" t="s">
        <v>68</v>
      </c>
      <c r="B2138" s="10">
        <v>1920</v>
      </c>
      <c r="C2138" s="60">
        <v>7.1522890000000006E-2</v>
      </c>
      <c r="D2138" s="11">
        <v>0.23400000000000001</v>
      </c>
      <c r="E2138" s="11">
        <v>48.29</v>
      </c>
      <c r="F2138" s="11">
        <v>1.2</v>
      </c>
      <c r="G2138" s="11">
        <v>7.5999999999999998E-2</v>
      </c>
      <c r="H2138" s="10">
        <v>1</v>
      </c>
      <c r="I2138" s="11">
        <f t="shared" si="198"/>
        <v>1.2</v>
      </c>
      <c r="J2138" s="11">
        <f t="shared" si="199"/>
        <v>7.5999999999999998E-2</v>
      </c>
      <c r="K2138" s="11">
        <v>66.099999999999994</v>
      </c>
      <c r="L2138" s="10">
        <f t="shared" si="200"/>
        <v>6.7349886982950011E-2</v>
      </c>
      <c r="M2138">
        <f t="shared" si="201"/>
        <v>83</v>
      </c>
      <c r="N2138">
        <f t="shared" si="202"/>
        <v>0</v>
      </c>
      <c r="O2138">
        <f t="shared" si="203"/>
        <v>0</v>
      </c>
    </row>
    <row r="2139" spans="1:15">
      <c r="A2139" s="10" t="s">
        <v>68</v>
      </c>
      <c r="B2139" s="10">
        <v>6430</v>
      </c>
      <c r="C2139" s="60">
        <v>0.43019477699999997</v>
      </c>
      <c r="D2139" s="11">
        <v>0.30299999999999999</v>
      </c>
      <c r="E2139" s="11">
        <v>48.29</v>
      </c>
      <c r="F2139" s="11">
        <v>0</v>
      </c>
      <c r="G2139" s="11">
        <v>0</v>
      </c>
      <c r="H2139" s="10">
        <v>1</v>
      </c>
      <c r="I2139" s="11">
        <f t="shared" si="198"/>
        <v>0</v>
      </c>
      <c r="J2139" s="11">
        <f t="shared" si="199"/>
        <v>0</v>
      </c>
      <c r="K2139" s="11">
        <v>168.3</v>
      </c>
      <c r="L2139" s="10">
        <f t="shared" si="200"/>
        <v>0.52454617097858247</v>
      </c>
      <c r="M2139">
        <f t="shared" si="201"/>
        <v>647</v>
      </c>
      <c r="N2139">
        <f t="shared" si="202"/>
        <v>0</v>
      </c>
      <c r="O2139">
        <f t="shared" si="203"/>
        <v>0</v>
      </c>
    </row>
    <row r="2140" spans="1:15">
      <c r="A2140" s="10" t="s">
        <v>68</v>
      </c>
      <c r="B2140" s="10">
        <v>2210</v>
      </c>
      <c r="C2140" s="60">
        <v>0.78556485099999995</v>
      </c>
      <c r="D2140" s="11">
        <v>0.26800000000000002</v>
      </c>
      <c r="E2140" s="11">
        <v>48.29</v>
      </c>
      <c r="F2140" s="11">
        <v>1.92</v>
      </c>
      <c r="G2140" s="11">
        <v>0.50600000000000001</v>
      </c>
      <c r="H2140" s="10">
        <v>1</v>
      </c>
      <c r="I2140" s="11">
        <f t="shared" si="198"/>
        <v>1.92</v>
      </c>
      <c r="J2140" s="11">
        <f t="shared" si="199"/>
        <v>0.50600000000000001</v>
      </c>
      <c r="K2140" s="11">
        <v>271.89999999999998</v>
      </c>
      <c r="L2140" s="10">
        <f t="shared" si="200"/>
        <v>0.84721336195697672</v>
      </c>
      <c r="M2140">
        <f t="shared" si="201"/>
        <v>1045</v>
      </c>
      <c r="N2140">
        <f t="shared" si="202"/>
        <v>4</v>
      </c>
      <c r="O2140">
        <f t="shared" si="203"/>
        <v>1.2</v>
      </c>
    </row>
    <row r="2141" spans="1:15">
      <c r="A2141" s="10" t="s">
        <v>68</v>
      </c>
      <c r="B2141" s="10">
        <v>3100</v>
      </c>
      <c r="C2141" s="60">
        <v>7.3439020000000002E-3</v>
      </c>
      <c r="D2141" s="11">
        <v>0.41099999999999998</v>
      </c>
      <c r="E2141" s="11">
        <v>48.29</v>
      </c>
      <c r="F2141" s="11">
        <v>1.2</v>
      </c>
      <c r="G2141" s="11">
        <v>6.4000000000000001E-2</v>
      </c>
      <c r="H2141" s="10">
        <v>1</v>
      </c>
      <c r="I2141" s="11">
        <f t="shared" si="198"/>
        <v>1.2</v>
      </c>
      <c r="J2141" s="11">
        <f t="shared" si="199"/>
        <v>6.4000000000000001E-2</v>
      </c>
      <c r="K2141" s="11">
        <v>11.9</v>
      </c>
      <c r="L2141" s="10">
        <f t="shared" si="200"/>
        <v>1.2146318194614999E-2</v>
      </c>
      <c r="M2141">
        <f t="shared" si="201"/>
        <v>15</v>
      </c>
      <c r="N2141">
        <f t="shared" si="202"/>
        <v>0</v>
      </c>
      <c r="O2141">
        <f t="shared" si="203"/>
        <v>0</v>
      </c>
    </row>
    <row r="2142" spans="1:15">
      <c r="A2142" s="10" t="s">
        <v>68</v>
      </c>
      <c r="B2142" s="10">
        <v>6300</v>
      </c>
      <c r="C2142" s="60">
        <v>0.68142322200000005</v>
      </c>
      <c r="D2142" s="11">
        <v>0.30299999999999999</v>
      </c>
      <c r="E2142" s="11">
        <v>48.29</v>
      </c>
      <c r="F2142" s="11">
        <v>0</v>
      </c>
      <c r="G2142" s="11">
        <v>0</v>
      </c>
      <c r="H2142" s="10">
        <v>1</v>
      </c>
      <c r="I2142" s="11">
        <f t="shared" si="198"/>
        <v>0</v>
      </c>
      <c r="J2142" s="11">
        <f t="shared" si="199"/>
        <v>0</v>
      </c>
      <c r="K2142" s="11">
        <v>266.60000000000002</v>
      </c>
      <c r="L2142" s="10">
        <f t="shared" si="200"/>
        <v>0.83087466660709497</v>
      </c>
      <c r="M2142">
        <f t="shared" si="201"/>
        <v>1025</v>
      </c>
      <c r="N2142">
        <f t="shared" si="202"/>
        <v>0</v>
      </c>
      <c r="O2142">
        <f t="shared" si="203"/>
        <v>0</v>
      </c>
    </row>
    <row r="2143" spans="1:15">
      <c r="A2143" s="10" t="s">
        <v>68</v>
      </c>
      <c r="B2143" s="10">
        <v>1100</v>
      </c>
      <c r="C2143" s="60">
        <v>3.563944217</v>
      </c>
      <c r="D2143" s="11">
        <v>0.34200000000000003</v>
      </c>
      <c r="E2143" s="11">
        <v>48.29</v>
      </c>
      <c r="F2143" s="11">
        <v>1.85</v>
      </c>
      <c r="G2143" s="11">
        <v>0.22</v>
      </c>
      <c r="H2143" s="10">
        <v>1</v>
      </c>
      <c r="I2143" s="11">
        <f t="shared" si="198"/>
        <v>1.85</v>
      </c>
      <c r="J2143" s="11">
        <f t="shared" si="199"/>
        <v>0.22</v>
      </c>
      <c r="K2143" s="11">
        <v>4812.8999999999996</v>
      </c>
      <c r="L2143" s="10">
        <f t="shared" si="200"/>
        <v>4.9049316878095057</v>
      </c>
      <c r="M2143">
        <f t="shared" si="201"/>
        <v>6050</v>
      </c>
      <c r="N2143">
        <f t="shared" si="202"/>
        <v>25</v>
      </c>
      <c r="O2143">
        <f t="shared" si="203"/>
        <v>2.9</v>
      </c>
    </row>
    <row r="2144" spans="1:15">
      <c r="A2144" s="10" t="s">
        <v>68</v>
      </c>
      <c r="B2144" s="10">
        <v>3200</v>
      </c>
      <c r="C2144" s="60">
        <v>7.9717457000000005E-2</v>
      </c>
      <c r="D2144" s="11">
        <v>0.4</v>
      </c>
      <c r="E2144" s="11">
        <v>48.29</v>
      </c>
      <c r="F2144" s="11">
        <v>1.2</v>
      </c>
      <c r="G2144" s="11">
        <v>6.4000000000000001E-2</v>
      </c>
      <c r="H2144" s="10">
        <v>1</v>
      </c>
      <c r="I2144" s="11">
        <f t="shared" si="198"/>
        <v>1.2</v>
      </c>
      <c r="J2144" s="11">
        <f t="shared" si="199"/>
        <v>6.4000000000000001E-2</v>
      </c>
      <c r="K2144" s="11">
        <v>41.2</v>
      </c>
      <c r="L2144" s="10">
        <f t="shared" si="200"/>
        <v>0.12831853328433337</v>
      </c>
      <c r="M2144">
        <f t="shared" si="201"/>
        <v>158</v>
      </c>
      <c r="N2144">
        <f t="shared" si="202"/>
        <v>0</v>
      </c>
      <c r="O2144">
        <f t="shared" si="203"/>
        <v>0</v>
      </c>
    </row>
    <row r="2145" spans="1:15">
      <c r="A2145" s="10" t="s">
        <v>68</v>
      </c>
      <c r="B2145" s="10">
        <v>6430</v>
      </c>
      <c r="C2145" s="60">
        <v>2.8426750520000001</v>
      </c>
      <c r="D2145" s="11">
        <v>0.30299999999999999</v>
      </c>
      <c r="E2145" s="11">
        <v>48.29</v>
      </c>
      <c r="F2145" s="11">
        <v>0</v>
      </c>
      <c r="G2145" s="11">
        <v>0</v>
      </c>
      <c r="H2145" s="10">
        <v>1</v>
      </c>
      <c r="I2145" s="11">
        <f t="shared" si="198"/>
        <v>0</v>
      </c>
      <c r="J2145" s="11">
        <f t="shared" si="199"/>
        <v>0</v>
      </c>
      <c r="K2145" s="11">
        <v>1112.2</v>
      </c>
      <c r="L2145" s="10">
        <f t="shared" si="200"/>
        <v>3.4661376510922701</v>
      </c>
      <c r="M2145">
        <f t="shared" si="201"/>
        <v>4275</v>
      </c>
      <c r="N2145">
        <f t="shared" si="202"/>
        <v>0</v>
      </c>
      <c r="O2145">
        <f t="shared" si="203"/>
        <v>0</v>
      </c>
    </row>
    <row r="2146" spans="1:15">
      <c r="A2146" s="10" t="s">
        <v>68</v>
      </c>
      <c r="B2146" s="10">
        <v>3200</v>
      </c>
      <c r="C2146" s="60">
        <v>0.108535751</v>
      </c>
      <c r="D2146" s="11">
        <v>0.4</v>
      </c>
      <c r="E2146" s="11">
        <v>48.29</v>
      </c>
      <c r="F2146" s="11">
        <v>1.2</v>
      </c>
      <c r="G2146" s="11">
        <v>6.4000000000000001E-2</v>
      </c>
      <c r="H2146" s="10">
        <v>1</v>
      </c>
      <c r="I2146" s="11">
        <f t="shared" si="198"/>
        <v>1.2</v>
      </c>
      <c r="J2146" s="11">
        <f t="shared" si="199"/>
        <v>6.4000000000000001E-2</v>
      </c>
      <c r="K2146" s="11">
        <v>56.1</v>
      </c>
      <c r="L2146" s="10">
        <f t="shared" si="200"/>
        <v>0.17470638052633336</v>
      </c>
      <c r="M2146">
        <f t="shared" si="201"/>
        <v>215</v>
      </c>
      <c r="N2146">
        <f t="shared" si="202"/>
        <v>1</v>
      </c>
      <c r="O2146">
        <f t="shared" si="203"/>
        <v>0</v>
      </c>
    </row>
    <row r="2147" spans="1:15">
      <c r="A2147" s="10" t="s">
        <v>68</v>
      </c>
      <c r="B2147" s="10">
        <v>3200</v>
      </c>
      <c r="C2147" s="60">
        <v>1.01265E-4</v>
      </c>
      <c r="D2147" s="11">
        <v>0.4</v>
      </c>
      <c r="E2147" s="11">
        <v>48.29</v>
      </c>
      <c r="F2147" s="11">
        <v>1.2</v>
      </c>
      <c r="G2147" s="11">
        <v>6.4000000000000001E-2</v>
      </c>
      <c r="H2147" s="10">
        <v>1</v>
      </c>
      <c r="I2147" s="11">
        <f t="shared" si="198"/>
        <v>1.2</v>
      </c>
      <c r="J2147" s="11">
        <f t="shared" si="199"/>
        <v>6.4000000000000001E-2</v>
      </c>
      <c r="K2147" s="11">
        <v>0.1</v>
      </c>
      <c r="L2147" s="10">
        <f t="shared" si="200"/>
        <v>1.6300289500000001E-4</v>
      </c>
      <c r="M2147">
        <f t="shared" si="201"/>
        <v>0</v>
      </c>
      <c r="N2147">
        <f t="shared" si="202"/>
        <v>0</v>
      </c>
      <c r="O2147">
        <f t="shared" si="203"/>
        <v>0</v>
      </c>
    </row>
    <row r="2148" spans="1:15">
      <c r="A2148" s="10" t="s">
        <v>68</v>
      </c>
      <c r="B2148" s="10">
        <v>8110</v>
      </c>
      <c r="C2148" s="60">
        <v>5.8737935999999998E-2</v>
      </c>
      <c r="D2148" s="11">
        <v>0.39900000000000002</v>
      </c>
      <c r="E2148" s="11">
        <v>48.29</v>
      </c>
      <c r="F2148" s="11">
        <v>1.1499999999999999</v>
      </c>
      <c r="G2148" s="11">
        <v>0.15</v>
      </c>
      <c r="H2148" s="10">
        <v>1</v>
      </c>
      <c r="I2148" s="11">
        <f t="shared" si="198"/>
        <v>1.1499999999999999</v>
      </c>
      <c r="J2148" s="11">
        <f t="shared" si="199"/>
        <v>0.15</v>
      </c>
      <c r="K2148" s="11">
        <v>30.3</v>
      </c>
      <c r="L2148" s="10">
        <f t="shared" si="200"/>
        <v>9.4312126403879995E-2</v>
      </c>
      <c r="M2148">
        <f t="shared" si="201"/>
        <v>116</v>
      </c>
      <c r="N2148">
        <f t="shared" si="202"/>
        <v>0</v>
      </c>
      <c r="O2148">
        <f t="shared" si="203"/>
        <v>0</v>
      </c>
    </row>
    <row r="2149" spans="1:15">
      <c r="A2149" s="10" t="s">
        <v>68</v>
      </c>
      <c r="B2149" s="10">
        <v>3200</v>
      </c>
      <c r="C2149" s="60">
        <v>1.97826919</v>
      </c>
      <c r="D2149" s="11">
        <v>0.4</v>
      </c>
      <c r="E2149" s="11">
        <v>48.29</v>
      </c>
      <c r="F2149" s="11">
        <v>1.2</v>
      </c>
      <c r="G2149" s="11">
        <v>6.4000000000000001E-2</v>
      </c>
      <c r="H2149" s="10">
        <v>1</v>
      </c>
      <c r="I2149" s="11">
        <f t="shared" si="198"/>
        <v>1.2</v>
      </c>
      <c r="J2149" s="11">
        <f t="shared" si="199"/>
        <v>6.4000000000000001E-2</v>
      </c>
      <c r="K2149" s="11">
        <v>1021.8</v>
      </c>
      <c r="L2149" s="10">
        <f t="shared" si="200"/>
        <v>3.1843539728366674</v>
      </c>
      <c r="M2149">
        <f t="shared" si="201"/>
        <v>3928</v>
      </c>
      <c r="N2149">
        <f t="shared" si="202"/>
        <v>10</v>
      </c>
      <c r="O2149">
        <f t="shared" si="203"/>
        <v>0.6</v>
      </c>
    </row>
    <row r="2150" spans="1:15">
      <c r="A2150" s="10" t="s">
        <v>68</v>
      </c>
      <c r="B2150" s="10">
        <v>3200</v>
      </c>
      <c r="C2150" s="60">
        <v>10.989093606999999</v>
      </c>
      <c r="D2150" s="11">
        <v>0.4</v>
      </c>
      <c r="E2150" s="11">
        <v>48.29</v>
      </c>
      <c r="F2150" s="11">
        <v>1.2</v>
      </c>
      <c r="G2150" s="11">
        <v>6.4000000000000001E-2</v>
      </c>
      <c r="H2150" s="10">
        <v>1</v>
      </c>
      <c r="I2150" s="11">
        <f t="shared" si="198"/>
        <v>1.2</v>
      </c>
      <c r="J2150" s="11">
        <f t="shared" si="199"/>
        <v>6.4000000000000001E-2</v>
      </c>
      <c r="K2150" s="11">
        <v>5676.1</v>
      </c>
      <c r="L2150" s="10">
        <f t="shared" si="200"/>
        <v>17.688777676067669</v>
      </c>
      <c r="M2150">
        <f t="shared" si="201"/>
        <v>21819</v>
      </c>
      <c r="N2150">
        <f t="shared" si="202"/>
        <v>58</v>
      </c>
      <c r="O2150">
        <f t="shared" si="203"/>
        <v>3.1</v>
      </c>
    </row>
    <row r="2151" spans="1:15">
      <c r="A2151" s="10" t="s">
        <v>68</v>
      </c>
      <c r="B2151" s="10">
        <v>8110</v>
      </c>
      <c r="C2151" s="60">
        <v>0.158680024</v>
      </c>
      <c r="D2151" s="11">
        <v>0.39900000000000002</v>
      </c>
      <c r="E2151" s="11">
        <v>48.29</v>
      </c>
      <c r="F2151" s="11">
        <v>1.1499999999999999</v>
      </c>
      <c r="G2151" s="11">
        <v>0.15</v>
      </c>
      <c r="H2151" s="10">
        <v>1</v>
      </c>
      <c r="I2151" s="11">
        <f t="shared" si="198"/>
        <v>1.1499999999999999</v>
      </c>
      <c r="J2151" s="11">
        <f t="shared" si="199"/>
        <v>0.15</v>
      </c>
      <c r="K2151" s="11">
        <v>81.8</v>
      </c>
      <c r="L2151" s="10">
        <f t="shared" si="200"/>
        <v>0.25478339043542003</v>
      </c>
      <c r="M2151">
        <f t="shared" si="201"/>
        <v>314</v>
      </c>
      <c r="N2151">
        <f t="shared" si="202"/>
        <v>1</v>
      </c>
      <c r="O2151">
        <f t="shared" si="203"/>
        <v>0.1</v>
      </c>
    </row>
    <row r="2152" spans="1:15">
      <c r="A2152" s="10" t="s">
        <v>68</v>
      </c>
      <c r="B2152" s="10">
        <v>4130</v>
      </c>
      <c r="C2152" s="60">
        <v>0.105086105</v>
      </c>
      <c r="D2152" s="11">
        <v>0.41299999999999998</v>
      </c>
      <c r="E2152" s="11">
        <v>48.29</v>
      </c>
      <c r="F2152" s="11">
        <v>0.7</v>
      </c>
      <c r="G2152" s="11">
        <v>0.09</v>
      </c>
      <c r="H2152" s="10">
        <v>1</v>
      </c>
      <c r="I2152" s="11">
        <f t="shared" si="198"/>
        <v>0.7</v>
      </c>
      <c r="J2152" s="11">
        <f t="shared" si="199"/>
        <v>0.09</v>
      </c>
      <c r="K2152" s="11">
        <v>56</v>
      </c>
      <c r="L2152" s="10">
        <f t="shared" si="200"/>
        <v>0.17465109235965415</v>
      </c>
      <c r="M2152">
        <f t="shared" si="201"/>
        <v>215</v>
      </c>
      <c r="N2152">
        <f t="shared" si="202"/>
        <v>0</v>
      </c>
      <c r="O2152">
        <f t="shared" si="203"/>
        <v>0</v>
      </c>
    </row>
    <row r="2153" spans="1:15">
      <c r="A2153" s="10" t="s">
        <v>68</v>
      </c>
      <c r="B2153" s="10">
        <v>3200</v>
      </c>
      <c r="C2153" s="60">
        <v>1.5426211670000001</v>
      </c>
      <c r="D2153" s="11">
        <v>0.4</v>
      </c>
      <c r="E2153" s="11">
        <v>48.29</v>
      </c>
      <c r="F2153" s="11">
        <v>1.2</v>
      </c>
      <c r="G2153" s="11">
        <v>6.4000000000000001E-2</v>
      </c>
      <c r="H2153" s="10">
        <v>1</v>
      </c>
      <c r="I2153" s="11">
        <f t="shared" si="198"/>
        <v>1.2</v>
      </c>
      <c r="J2153" s="11">
        <f t="shared" si="199"/>
        <v>6.4000000000000001E-2</v>
      </c>
      <c r="K2153" s="11">
        <v>796.8</v>
      </c>
      <c r="L2153" s="10">
        <f t="shared" si="200"/>
        <v>2.4831058718143337</v>
      </c>
      <c r="M2153">
        <f t="shared" si="201"/>
        <v>3063</v>
      </c>
      <c r="N2153">
        <f t="shared" si="202"/>
        <v>8</v>
      </c>
      <c r="O2153">
        <f t="shared" si="203"/>
        <v>0.4</v>
      </c>
    </row>
    <row r="2154" spans="1:15">
      <c r="A2154" s="10" t="s">
        <v>68</v>
      </c>
      <c r="B2154" s="10">
        <v>4130</v>
      </c>
      <c r="C2154" s="60">
        <v>2.5568247300000002</v>
      </c>
      <c r="D2154" s="11">
        <v>0.41299999999999998</v>
      </c>
      <c r="E2154" s="11">
        <v>48.29</v>
      </c>
      <c r="F2154" s="11">
        <v>0.7</v>
      </c>
      <c r="G2154" s="11">
        <v>0.09</v>
      </c>
      <c r="H2154" s="10">
        <v>1</v>
      </c>
      <c r="I2154" s="11">
        <f t="shared" si="198"/>
        <v>0.7</v>
      </c>
      <c r="J2154" s="11">
        <f t="shared" si="199"/>
        <v>0.09</v>
      </c>
      <c r="K2154" s="11">
        <v>1363.6</v>
      </c>
      <c r="L2154" s="10">
        <f t="shared" si="200"/>
        <v>4.2493936954526745</v>
      </c>
      <c r="M2154">
        <f t="shared" si="201"/>
        <v>5242</v>
      </c>
      <c r="N2154">
        <f t="shared" si="202"/>
        <v>8</v>
      </c>
      <c r="O2154">
        <f t="shared" si="203"/>
        <v>1</v>
      </c>
    </row>
    <row r="2155" spans="1:15">
      <c r="A2155" s="10" t="s">
        <v>68</v>
      </c>
      <c r="B2155" s="10">
        <v>4130</v>
      </c>
      <c r="C2155" s="60">
        <v>0.27701262500000001</v>
      </c>
      <c r="D2155" s="11">
        <v>0.41299999999999998</v>
      </c>
      <c r="E2155" s="11">
        <v>48.29</v>
      </c>
      <c r="F2155" s="11">
        <v>0.7</v>
      </c>
      <c r="G2155" s="11">
        <v>0.09</v>
      </c>
      <c r="H2155" s="10">
        <v>1</v>
      </c>
      <c r="I2155" s="11">
        <f t="shared" si="198"/>
        <v>0.7</v>
      </c>
      <c r="J2155" s="11">
        <f t="shared" si="199"/>
        <v>0.09</v>
      </c>
      <c r="K2155" s="11">
        <v>147.69999999999999</v>
      </c>
      <c r="L2155" s="10">
        <f t="shared" si="200"/>
        <v>0.46038967334135411</v>
      </c>
      <c r="M2155">
        <f t="shared" si="201"/>
        <v>568</v>
      </c>
      <c r="N2155">
        <f t="shared" si="202"/>
        <v>1</v>
      </c>
      <c r="O2155">
        <f t="shared" si="203"/>
        <v>0.1</v>
      </c>
    </row>
    <row r="2156" spans="1:15">
      <c r="A2156" s="10" t="s">
        <v>68</v>
      </c>
      <c r="B2156" s="10">
        <v>3200</v>
      </c>
      <c r="C2156" s="60">
        <v>0.31748655799999997</v>
      </c>
      <c r="D2156" s="11">
        <v>0.4</v>
      </c>
      <c r="E2156" s="11">
        <v>48.29</v>
      </c>
      <c r="F2156" s="11">
        <v>1.2</v>
      </c>
      <c r="G2156" s="11">
        <v>6.4000000000000001E-2</v>
      </c>
      <c r="H2156" s="10">
        <v>1</v>
      </c>
      <c r="I2156" s="11">
        <f t="shared" si="198"/>
        <v>1.2</v>
      </c>
      <c r="J2156" s="11">
        <f t="shared" si="199"/>
        <v>6.4000000000000001E-2</v>
      </c>
      <c r="K2156" s="11">
        <v>501.4</v>
      </c>
      <c r="L2156" s="10">
        <f t="shared" si="200"/>
        <v>0.51104752952733334</v>
      </c>
      <c r="M2156">
        <f t="shared" si="201"/>
        <v>630</v>
      </c>
      <c r="N2156">
        <f t="shared" si="202"/>
        <v>2</v>
      </c>
      <c r="O2156">
        <f t="shared" si="203"/>
        <v>0.1</v>
      </c>
    </row>
    <row r="2157" spans="1:15">
      <c r="A2157" s="10" t="s">
        <v>68</v>
      </c>
      <c r="B2157" s="10">
        <v>1200</v>
      </c>
      <c r="C2157" s="60">
        <v>8.7669790999999997E-2</v>
      </c>
      <c r="D2157" s="11">
        <v>0.47299999999999998</v>
      </c>
      <c r="E2157" s="11">
        <v>48.29</v>
      </c>
      <c r="F2157" s="11">
        <v>2.23</v>
      </c>
      <c r="G2157" s="11">
        <v>0.316</v>
      </c>
      <c r="H2157" s="10">
        <v>1</v>
      </c>
      <c r="I2157" s="11">
        <f t="shared" si="198"/>
        <v>2.23</v>
      </c>
      <c r="J2157" s="11">
        <f t="shared" si="199"/>
        <v>0.316</v>
      </c>
      <c r="K2157" s="11">
        <v>525.5</v>
      </c>
      <c r="L2157" s="10">
        <f t="shared" si="200"/>
        <v>0.16687338334128912</v>
      </c>
      <c r="M2157">
        <f t="shared" si="201"/>
        <v>206</v>
      </c>
      <c r="N2157">
        <f t="shared" si="202"/>
        <v>1</v>
      </c>
      <c r="O2157">
        <f t="shared" si="203"/>
        <v>0.1</v>
      </c>
    </row>
    <row r="2158" spans="1:15">
      <c r="A2158" s="10" t="s">
        <v>68</v>
      </c>
      <c r="B2158" s="10">
        <v>6460</v>
      </c>
      <c r="C2158" s="60">
        <v>6.1674049999999999E-3</v>
      </c>
      <c r="D2158" s="11">
        <v>0.30299999999999999</v>
      </c>
      <c r="E2158" s="11">
        <v>48.29</v>
      </c>
      <c r="F2158" s="11">
        <v>0</v>
      </c>
      <c r="G2158" s="11">
        <v>0</v>
      </c>
      <c r="H2158" s="10">
        <v>1</v>
      </c>
      <c r="I2158" s="11">
        <f t="shared" si="198"/>
        <v>0</v>
      </c>
      <c r="J2158" s="11">
        <f t="shared" si="199"/>
        <v>0</v>
      </c>
      <c r="K2158" s="11">
        <v>2.4</v>
      </c>
      <c r="L2158" s="10">
        <f t="shared" si="200"/>
        <v>7.5200556831124992E-3</v>
      </c>
      <c r="M2158">
        <f t="shared" si="201"/>
        <v>9</v>
      </c>
      <c r="N2158">
        <f t="shared" si="202"/>
        <v>0</v>
      </c>
      <c r="O2158">
        <f t="shared" si="203"/>
        <v>0</v>
      </c>
    </row>
    <row r="2159" spans="1:15">
      <c r="A2159" s="10" t="s">
        <v>68</v>
      </c>
      <c r="B2159" s="10">
        <v>6430</v>
      </c>
      <c r="C2159" s="60">
        <v>2.1627153400000001</v>
      </c>
      <c r="D2159" s="11">
        <v>0.30299999999999999</v>
      </c>
      <c r="E2159" s="11">
        <v>48.29</v>
      </c>
      <c r="F2159" s="11">
        <v>0</v>
      </c>
      <c r="G2159" s="11">
        <v>0</v>
      </c>
      <c r="H2159" s="10">
        <v>1</v>
      </c>
      <c r="I2159" s="11">
        <f t="shared" si="198"/>
        <v>0</v>
      </c>
      <c r="J2159" s="11">
        <f t="shared" si="199"/>
        <v>0</v>
      </c>
      <c r="K2159" s="11">
        <v>2587.5</v>
      </c>
      <c r="L2159" s="10">
        <f t="shared" si="200"/>
        <v>2.63704747515715</v>
      </c>
      <c r="M2159">
        <f t="shared" si="201"/>
        <v>3253</v>
      </c>
      <c r="N2159">
        <f t="shared" si="202"/>
        <v>0</v>
      </c>
      <c r="O2159">
        <f t="shared" si="203"/>
        <v>0</v>
      </c>
    </row>
    <row r="2160" spans="1:15">
      <c r="A2160" s="10" t="s">
        <v>68</v>
      </c>
      <c r="B2160" s="10">
        <v>6430</v>
      </c>
      <c r="C2160" s="60">
        <v>1.8043854720000001</v>
      </c>
      <c r="D2160" s="11">
        <v>0.30299999999999999</v>
      </c>
      <c r="E2160" s="11">
        <v>48.29</v>
      </c>
      <c r="F2160" s="11">
        <v>0</v>
      </c>
      <c r="G2160" s="11">
        <v>0</v>
      </c>
      <c r="H2160" s="10">
        <v>1</v>
      </c>
      <c r="I2160" s="11">
        <f t="shared" si="198"/>
        <v>0</v>
      </c>
      <c r="J2160" s="11">
        <f t="shared" si="199"/>
        <v>0</v>
      </c>
      <c r="K2160" s="11">
        <v>706</v>
      </c>
      <c r="L2160" s="10">
        <f t="shared" si="200"/>
        <v>2.2001278046827202</v>
      </c>
      <c r="M2160">
        <f t="shared" si="201"/>
        <v>2714</v>
      </c>
      <c r="N2160">
        <f t="shared" si="202"/>
        <v>0</v>
      </c>
      <c r="O2160">
        <f t="shared" si="203"/>
        <v>0</v>
      </c>
    </row>
    <row r="2161" spans="1:15">
      <c r="A2161" s="10" t="s">
        <v>68</v>
      </c>
      <c r="B2161" s="10">
        <v>1920</v>
      </c>
      <c r="C2161" s="60">
        <v>52.552917831999999</v>
      </c>
      <c r="D2161" s="11">
        <v>0.23400000000000001</v>
      </c>
      <c r="E2161" s="11">
        <v>48.29</v>
      </c>
      <c r="F2161" s="11">
        <v>1.2</v>
      </c>
      <c r="G2161" s="11">
        <v>7.5999999999999998E-2</v>
      </c>
      <c r="H2161" s="10">
        <v>1</v>
      </c>
      <c r="I2161" s="11">
        <f t="shared" si="198"/>
        <v>1.2</v>
      </c>
      <c r="J2161" s="11">
        <f t="shared" si="199"/>
        <v>7.5999999999999998E-2</v>
      </c>
      <c r="K2161" s="11">
        <v>48557.8</v>
      </c>
      <c r="L2161" s="10">
        <f t="shared" si="200"/>
        <v>49.486717841091966</v>
      </c>
      <c r="M2161">
        <f t="shared" si="201"/>
        <v>61041</v>
      </c>
      <c r="N2161">
        <f t="shared" si="202"/>
        <v>162</v>
      </c>
      <c r="O2161">
        <f t="shared" si="203"/>
        <v>10.199999999999999</v>
      </c>
    </row>
    <row r="2162" spans="1:15">
      <c r="A2162" s="10" t="s">
        <v>68</v>
      </c>
      <c r="B2162" s="10">
        <v>8320</v>
      </c>
      <c r="C2162" s="60">
        <v>4.9281797000000002E-2</v>
      </c>
      <c r="D2162" s="11">
        <v>0.21</v>
      </c>
      <c r="E2162" s="11">
        <v>48.29</v>
      </c>
      <c r="F2162" s="11">
        <v>1.25</v>
      </c>
      <c r="G2162" s="11">
        <v>7.5999999999999998E-2</v>
      </c>
      <c r="H2162" s="10">
        <v>1</v>
      </c>
      <c r="I2162" s="11">
        <f t="shared" si="198"/>
        <v>1.25</v>
      </c>
      <c r="J2162" s="11">
        <f t="shared" si="199"/>
        <v>7.5999999999999998E-2</v>
      </c>
      <c r="K2162" s="11">
        <v>40.9</v>
      </c>
      <c r="L2162" s="10">
        <f t="shared" si="200"/>
        <v>4.1646814599775005E-2</v>
      </c>
      <c r="M2162">
        <f t="shared" si="201"/>
        <v>51</v>
      </c>
      <c r="N2162">
        <f t="shared" si="202"/>
        <v>0</v>
      </c>
      <c r="O2162">
        <f t="shared" si="203"/>
        <v>0</v>
      </c>
    </row>
    <row r="2163" spans="1:15">
      <c r="A2163" s="10" t="s">
        <v>68</v>
      </c>
      <c r="B2163" s="10">
        <v>2240</v>
      </c>
      <c r="C2163" s="60">
        <v>0.22055025</v>
      </c>
      <c r="D2163" s="11">
        <v>0.26800000000000002</v>
      </c>
      <c r="E2163" s="11">
        <v>48.29</v>
      </c>
      <c r="F2163" s="11">
        <v>1.59</v>
      </c>
      <c r="G2163" s="11">
        <v>0.25</v>
      </c>
      <c r="H2163" s="10">
        <v>1</v>
      </c>
      <c r="I2163" s="11">
        <f t="shared" si="198"/>
        <v>1.59</v>
      </c>
      <c r="J2163" s="11">
        <f t="shared" si="199"/>
        <v>0.25</v>
      </c>
      <c r="K2163" s="11">
        <v>76.3</v>
      </c>
      <c r="L2163" s="10">
        <f t="shared" si="200"/>
        <v>0.23785829845250003</v>
      </c>
      <c r="M2163">
        <f t="shared" si="201"/>
        <v>293</v>
      </c>
      <c r="N2163">
        <f t="shared" si="202"/>
        <v>1</v>
      </c>
      <c r="O2163">
        <f t="shared" si="203"/>
        <v>0.2</v>
      </c>
    </row>
    <row r="2164" spans="1:15">
      <c r="A2164" s="10" t="s">
        <v>68</v>
      </c>
      <c r="B2164" s="10">
        <v>1700</v>
      </c>
      <c r="C2164" s="60">
        <v>9.5721193999999996E-2</v>
      </c>
      <c r="D2164" s="11">
        <v>0.74099999999999999</v>
      </c>
      <c r="E2164" s="11">
        <v>48.29</v>
      </c>
      <c r="F2164" s="11">
        <v>1.8</v>
      </c>
      <c r="G2164" s="11">
        <v>0.47799999999999998</v>
      </c>
      <c r="H2164" s="10">
        <v>1</v>
      </c>
      <c r="I2164" s="11">
        <f t="shared" si="198"/>
        <v>1.8</v>
      </c>
      <c r="J2164" s="11">
        <f t="shared" si="199"/>
        <v>0.47799999999999998</v>
      </c>
      <c r="K2164" s="11">
        <v>91.6</v>
      </c>
      <c r="L2164" s="10">
        <f t="shared" si="200"/>
        <v>0.28543174629755502</v>
      </c>
      <c r="M2164">
        <f t="shared" si="201"/>
        <v>352</v>
      </c>
      <c r="N2164">
        <f t="shared" si="202"/>
        <v>1</v>
      </c>
      <c r="O2164">
        <f t="shared" si="203"/>
        <v>0.4</v>
      </c>
    </row>
    <row r="2165" spans="1:15">
      <c r="A2165" s="10" t="s">
        <v>68</v>
      </c>
      <c r="B2165" s="10">
        <v>3200</v>
      </c>
      <c r="C2165" s="60">
        <v>0.18599274900000001</v>
      </c>
      <c r="D2165" s="11">
        <v>0.4</v>
      </c>
      <c r="E2165" s="11">
        <v>48.29</v>
      </c>
      <c r="F2165" s="11">
        <v>1.2</v>
      </c>
      <c r="G2165" s="11">
        <v>6.4000000000000001E-2</v>
      </c>
      <c r="H2165" s="10">
        <v>1</v>
      </c>
      <c r="I2165" s="11">
        <f t="shared" si="198"/>
        <v>1.2</v>
      </c>
      <c r="J2165" s="11">
        <f t="shared" si="199"/>
        <v>6.4000000000000001E-2</v>
      </c>
      <c r="K2165" s="11">
        <v>293.8</v>
      </c>
      <c r="L2165" s="10">
        <f t="shared" si="200"/>
        <v>0.29938632830700007</v>
      </c>
      <c r="M2165">
        <f t="shared" si="201"/>
        <v>369</v>
      </c>
      <c r="N2165">
        <f t="shared" si="202"/>
        <v>1</v>
      </c>
      <c r="O2165">
        <f t="shared" si="203"/>
        <v>0.1</v>
      </c>
    </row>
    <row r="2166" spans="1:15">
      <c r="A2166" s="10" t="s">
        <v>68</v>
      </c>
      <c r="B2166" s="10">
        <v>8320</v>
      </c>
      <c r="C2166" s="60">
        <v>11.071518378</v>
      </c>
      <c r="D2166" s="11">
        <v>0.21</v>
      </c>
      <c r="E2166" s="11">
        <v>48.29</v>
      </c>
      <c r="F2166" s="11">
        <v>1.25</v>
      </c>
      <c r="G2166" s="11">
        <v>7.5999999999999998E-2</v>
      </c>
      <c r="H2166" s="10">
        <v>1</v>
      </c>
      <c r="I2166" s="11">
        <f t="shared" si="198"/>
        <v>1.25</v>
      </c>
      <c r="J2166" s="11">
        <f t="shared" si="199"/>
        <v>7.5999999999999998E-2</v>
      </c>
      <c r="K2166" s="11">
        <v>14370.1</v>
      </c>
      <c r="L2166" s="10">
        <f t="shared" si="200"/>
        <v>9.3562633932883497</v>
      </c>
      <c r="M2166">
        <f t="shared" si="201"/>
        <v>11541</v>
      </c>
      <c r="N2166">
        <f t="shared" si="202"/>
        <v>32</v>
      </c>
      <c r="O2166">
        <f t="shared" si="203"/>
        <v>1.9</v>
      </c>
    </row>
    <row r="2167" spans="1:15">
      <c r="A2167" s="10" t="s">
        <v>68</v>
      </c>
      <c r="B2167" s="10">
        <v>2240</v>
      </c>
      <c r="C2167" s="60">
        <v>1.4405606200000001</v>
      </c>
      <c r="D2167" s="11">
        <v>0.26800000000000002</v>
      </c>
      <c r="E2167" s="11">
        <v>48.29</v>
      </c>
      <c r="F2167" s="11">
        <v>1.59</v>
      </c>
      <c r="G2167" s="11">
        <v>0.25</v>
      </c>
      <c r="H2167" s="10">
        <v>1</v>
      </c>
      <c r="I2167" s="11">
        <f t="shared" si="198"/>
        <v>1.59</v>
      </c>
      <c r="J2167" s="11">
        <f t="shared" si="199"/>
        <v>0.25</v>
      </c>
      <c r="K2167" s="11">
        <v>498.5</v>
      </c>
      <c r="L2167" s="10">
        <f t="shared" si="200"/>
        <v>1.5536110155888669</v>
      </c>
      <c r="M2167">
        <f t="shared" si="201"/>
        <v>1916</v>
      </c>
      <c r="N2167">
        <f t="shared" si="202"/>
        <v>7</v>
      </c>
      <c r="O2167">
        <f t="shared" si="203"/>
        <v>1.1000000000000001</v>
      </c>
    </row>
    <row r="2168" spans="1:15">
      <c r="A2168" s="10" t="s">
        <v>68</v>
      </c>
      <c r="B2168" s="10">
        <v>8320</v>
      </c>
      <c r="C2168" s="60">
        <v>4.8636236999999999E-2</v>
      </c>
      <c r="D2168" s="11">
        <v>0.21</v>
      </c>
      <c r="E2168" s="11">
        <v>48.29</v>
      </c>
      <c r="F2168" s="11">
        <v>1.25</v>
      </c>
      <c r="G2168" s="11">
        <v>7.5999999999999998E-2</v>
      </c>
      <c r="H2168" s="10">
        <v>1</v>
      </c>
      <c r="I2168" s="11">
        <f t="shared" si="198"/>
        <v>1.25</v>
      </c>
      <c r="J2168" s="11">
        <f t="shared" si="199"/>
        <v>7.5999999999999998E-2</v>
      </c>
      <c r="K2168" s="11">
        <v>40.299999999999997</v>
      </c>
      <c r="L2168" s="10">
        <f t="shared" si="200"/>
        <v>4.1101267982775004E-2</v>
      </c>
      <c r="M2168">
        <f t="shared" si="201"/>
        <v>51</v>
      </c>
      <c r="N2168">
        <f t="shared" si="202"/>
        <v>0</v>
      </c>
      <c r="O2168">
        <f t="shared" si="203"/>
        <v>0</v>
      </c>
    </row>
    <row r="2169" spans="1:15">
      <c r="A2169" s="10" t="s">
        <v>68</v>
      </c>
      <c r="B2169" s="10">
        <v>6430</v>
      </c>
      <c r="C2169" s="60">
        <v>0.38297215899999998</v>
      </c>
      <c r="D2169" s="11">
        <v>0.30299999999999999</v>
      </c>
      <c r="E2169" s="11">
        <v>48.29</v>
      </c>
      <c r="F2169" s="11">
        <v>0</v>
      </c>
      <c r="G2169" s="11">
        <v>0</v>
      </c>
      <c r="H2169" s="10">
        <v>1</v>
      </c>
      <c r="I2169" s="11">
        <f t="shared" si="198"/>
        <v>0</v>
      </c>
      <c r="J2169" s="11">
        <f t="shared" si="199"/>
        <v>0</v>
      </c>
      <c r="K2169" s="11">
        <v>458.2</v>
      </c>
      <c r="L2169" s="10">
        <f t="shared" si="200"/>
        <v>0.46696657034227745</v>
      </c>
      <c r="M2169">
        <f t="shared" si="201"/>
        <v>576</v>
      </c>
      <c r="N2169">
        <f t="shared" si="202"/>
        <v>0</v>
      </c>
      <c r="O2169">
        <f t="shared" si="203"/>
        <v>0</v>
      </c>
    </row>
    <row r="2170" spans="1:15">
      <c r="A2170" s="10" t="s">
        <v>68</v>
      </c>
      <c r="B2170" s="10">
        <v>6410</v>
      </c>
      <c r="C2170" s="60">
        <v>0.73506448300000005</v>
      </c>
      <c r="D2170" s="11">
        <v>0.30299999999999999</v>
      </c>
      <c r="E2170" s="11">
        <v>48.29</v>
      </c>
      <c r="F2170" s="11">
        <v>0</v>
      </c>
      <c r="G2170" s="11">
        <v>0</v>
      </c>
      <c r="H2170" s="10">
        <v>1</v>
      </c>
      <c r="I2170" s="11">
        <f t="shared" si="198"/>
        <v>0</v>
      </c>
      <c r="J2170" s="11">
        <f t="shared" si="199"/>
        <v>0</v>
      </c>
      <c r="K2170" s="11">
        <v>879.5</v>
      </c>
      <c r="L2170" s="10">
        <f t="shared" si="200"/>
        <v>0.89628066307276744</v>
      </c>
      <c r="M2170">
        <f t="shared" si="201"/>
        <v>1106</v>
      </c>
      <c r="N2170">
        <f t="shared" si="202"/>
        <v>0</v>
      </c>
      <c r="O2170">
        <f t="shared" si="203"/>
        <v>0</v>
      </c>
    </row>
    <row r="2171" spans="1:15">
      <c r="A2171" s="10" t="s">
        <v>68</v>
      </c>
      <c r="B2171" s="10">
        <v>6170</v>
      </c>
      <c r="C2171" s="60">
        <v>1.654245323</v>
      </c>
      <c r="D2171" s="11">
        <v>0.30299999999999999</v>
      </c>
      <c r="E2171" s="11">
        <v>48.29</v>
      </c>
      <c r="F2171" s="11">
        <v>0</v>
      </c>
      <c r="G2171" s="11">
        <v>0</v>
      </c>
      <c r="H2171" s="10">
        <v>1</v>
      </c>
      <c r="I2171" s="11">
        <f t="shared" si="198"/>
        <v>0</v>
      </c>
      <c r="J2171" s="11">
        <f t="shared" si="199"/>
        <v>0</v>
      </c>
      <c r="K2171" s="11">
        <v>647.29999999999995</v>
      </c>
      <c r="L2171" s="10">
        <f t="shared" si="200"/>
        <v>2.0170585428536674</v>
      </c>
      <c r="M2171">
        <f t="shared" si="201"/>
        <v>2488</v>
      </c>
      <c r="N2171">
        <f t="shared" si="202"/>
        <v>0</v>
      </c>
      <c r="O2171">
        <f t="shared" si="203"/>
        <v>0</v>
      </c>
    </row>
    <row r="2172" spans="1:15">
      <c r="A2172" s="10" t="s">
        <v>68</v>
      </c>
      <c r="B2172" s="10">
        <v>3200</v>
      </c>
      <c r="C2172" s="60">
        <v>2.236786613</v>
      </c>
      <c r="D2172" s="11">
        <v>0.4</v>
      </c>
      <c r="E2172" s="11">
        <v>48.29</v>
      </c>
      <c r="F2172" s="11">
        <v>1.2</v>
      </c>
      <c r="G2172" s="11">
        <v>6.4000000000000001E-2</v>
      </c>
      <c r="H2172" s="10">
        <v>1</v>
      </c>
      <c r="I2172" s="11">
        <f t="shared" si="198"/>
        <v>1.2</v>
      </c>
      <c r="J2172" s="11">
        <f t="shared" si="199"/>
        <v>6.4000000000000001E-2</v>
      </c>
      <c r="K2172" s="11">
        <v>1155.3</v>
      </c>
      <c r="L2172" s="10">
        <f t="shared" si="200"/>
        <v>3.6004808513923336</v>
      </c>
      <c r="M2172">
        <f t="shared" si="201"/>
        <v>4441</v>
      </c>
      <c r="N2172">
        <f t="shared" si="202"/>
        <v>12</v>
      </c>
      <c r="O2172">
        <f t="shared" si="203"/>
        <v>0.6</v>
      </c>
    </row>
    <row r="2173" spans="1:15">
      <c r="A2173" s="10" t="s">
        <v>68</v>
      </c>
      <c r="B2173" s="10">
        <v>4130</v>
      </c>
      <c r="C2173" s="60">
        <v>0.15101743000000001</v>
      </c>
      <c r="D2173" s="11">
        <v>0.41299999999999998</v>
      </c>
      <c r="E2173" s="11">
        <v>48.29</v>
      </c>
      <c r="F2173" s="11">
        <v>0.7</v>
      </c>
      <c r="G2173" s="11">
        <v>0.09</v>
      </c>
      <c r="H2173" s="10">
        <v>1</v>
      </c>
      <c r="I2173" s="11">
        <f t="shared" si="198"/>
        <v>0.7</v>
      </c>
      <c r="J2173" s="11">
        <f t="shared" si="199"/>
        <v>0.09</v>
      </c>
      <c r="K2173" s="11">
        <v>80.5</v>
      </c>
      <c r="L2173" s="10">
        <f t="shared" si="200"/>
        <v>0.25098807415925833</v>
      </c>
      <c r="M2173">
        <f t="shared" si="201"/>
        <v>310</v>
      </c>
      <c r="N2173">
        <f t="shared" si="202"/>
        <v>0</v>
      </c>
      <c r="O2173">
        <f t="shared" si="203"/>
        <v>0.1</v>
      </c>
    </row>
    <row r="2174" spans="1:15">
      <c r="A2174" s="10" t="s">
        <v>68</v>
      </c>
      <c r="B2174" s="10">
        <v>3200</v>
      </c>
      <c r="C2174" s="60">
        <v>6.9617057999999996E-2</v>
      </c>
      <c r="D2174" s="11">
        <v>0.4</v>
      </c>
      <c r="E2174" s="11">
        <v>48.29</v>
      </c>
      <c r="F2174" s="11">
        <v>1.2</v>
      </c>
      <c r="G2174" s="11">
        <v>6.4000000000000001E-2</v>
      </c>
      <c r="H2174" s="10">
        <v>1</v>
      </c>
      <c r="I2174" s="11">
        <f t="shared" si="198"/>
        <v>1.2</v>
      </c>
      <c r="J2174" s="11">
        <f t="shared" si="199"/>
        <v>6.4000000000000001E-2</v>
      </c>
      <c r="K2174" s="11">
        <v>110</v>
      </c>
      <c r="L2174" s="10">
        <f t="shared" si="200"/>
        <v>0.11206025769400001</v>
      </c>
      <c r="M2174">
        <f t="shared" si="201"/>
        <v>138</v>
      </c>
      <c r="N2174">
        <f t="shared" si="202"/>
        <v>0</v>
      </c>
      <c r="O2174">
        <f t="shared" si="203"/>
        <v>0</v>
      </c>
    </row>
    <row r="2175" spans="1:15">
      <c r="A2175" s="10" t="s">
        <v>68</v>
      </c>
      <c r="B2175" s="10">
        <v>2210</v>
      </c>
      <c r="C2175" s="60">
        <v>12.907237532</v>
      </c>
      <c r="D2175" s="11">
        <v>0.28499999999999998</v>
      </c>
      <c r="E2175" s="11">
        <v>48.29</v>
      </c>
      <c r="F2175" s="11">
        <v>1.92</v>
      </c>
      <c r="G2175" s="11">
        <v>0.50600000000000001</v>
      </c>
      <c r="H2175" s="10">
        <v>1</v>
      </c>
      <c r="I2175" s="11">
        <f t="shared" si="198"/>
        <v>1.92</v>
      </c>
      <c r="J2175" s="11">
        <f t="shared" si="199"/>
        <v>0.50600000000000001</v>
      </c>
      <c r="K2175" s="11">
        <v>4750.1000000000004</v>
      </c>
      <c r="L2175" s="10">
        <f t="shared" si="200"/>
        <v>14.80314938498165</v>
      </c>
      <c r="M2175">
        <f t="shared" si="201"/>
        <v>18259</v>
      </c>
      <c r="N2175">
        <f t="shared" si="202"/>
        <v>77</v>
      </c>
      <c r="O2175">
        <f t="shared" si="203"/>
        <v>20.399999999999999</v>
      </c>
    </row>
    <row r="2176" spans="1:15">
      <c r="A2176" s="10" t="s">
        <v>68</v>
      </c>
      <c r="B2176" s="10">
        <v>6430</v>
      </c>
      <c r="C2176" s="60">
        <v>4.4457551190000002</v>
      </c>
      <c r="D2176" s="11">
        <v>0.30299999999999999</v>
      </c>
      <c r="E2176" s="11">
        <v>48.29</v>
      </c>
      <c r="F2176" s="11">
        <v>0</v>
      </c>
      <c r="G2176" s="11">
        <v>0</v>
      </c>
      <c r="H2176" s="10">
        <v>1</v>
      </c>
      <c r="I2176" s="11">
        <f t="shared" si="198"/>
        <v>0</v>
      </c>
      <c r="J2176" s="11">
        <f t="shared" si="199"/>
        <v>0</v>
      </c>
      <c r="K2176" s="11">
        <v>5319.1</v>
      </c>
      <c r="L2176" s="10">
        <f t="shared" si="200"/>
        <v>5.4208092460868782</v>
      </c>
      <c r="M2176">
        <f t="shared" si="201"/>
        <v>6686</v>
      </c>
      <c r="N2176">
        <f t="shared" si="202"/>
        <v>0</v>
      </c>
      <c r="O2176">
        <f t="shared" si="203"/>
        <v>0</v>
      </c>
    </row>
    <row r="2177" spans="1:15">
      <c r="A2177" s="10" t="s">
        <v>68</v>
      </c>
      <c r="B2177" s="10">
        <v>6460</v>
      </c>
      <c r="C2177" s="60">
        <v>0.12559846299999999</v>
      </c>
      <c r="D2177" s="11">
        <v>0.30299999999999999</v>
      </c>
      <c r="E2177" s="11">
        <v>48.29</v>
      </c>
      <c r="F2177" s="11">
        <v>0</v>
      </c>
      <c r="G2177" s="11">
        <v>0</v>
      </c>
      <c r="H2177" s="10">
        <v>1</v>
      </c>
      <c r="I2177" s="11">
        <f t="shared" si="198"/>
        <v>0</v>
      </c>
      <c r="J2177" s="11">
        <f t="shared" si="199"/>
        <v>0</v>
      </c>
      <c r="K2177" s="11">
        <v>49.1</v>
      </c>
      <c r="L2177" s="10">
        <f t="shared" si="200"/>
        <v>0.15314503190131748</v>
      </c>
      <c r="M2177">
        <f t="shared" si="201"/>
        <v>189</v>
      </c>
      <c r="N2177">
        <f t="shared" si="202"/>
        <v>0</v>
      </c>
      <c r="O2177">
        <f t="shared" si="203"/>
        <v>0</v>
      </c>
    </row>
    <row r="2178" spans="1:15">
      <c r="A2178" s="10" t="s">
        <v>68</v>
      </c>
      <c r="B2178" s="10">
        <v>6300</v>
      </c>
      <c r="C2178" s="60">
        <v>0.423544421</v>
      </c>
      <c r="D2178" s="11">
        <v>0.30299999999999999</v>
      </c>
      <c r="E2178" s="11">
        <v>48.29</v>
      </c>
      <c r="F2178" s="11">
        <v>0</v>
      </c>
      <c r="G2178" s="11">
        <v>0</v>
      </c>
      <c r="H2178" s="10">
        <v>1</v>
      </c>
      <c r="I2178" s="11">
        <f t="shared" si="198"/>
        <v>0</v>
      </c>
      <c r="J2178" s="11">
        <f t="shared" si="199"/>
        <v>0</v>
      </c>
      <c r="K2178" s="11">
        <v>165.7</v>
      </c>
      <c r="L2178" s="10">
        <f t="shared" si="200"/>
        <v>0.5164372422747725</v>
      </c>
      <c r="M2178">
        <f t="shared" si="201"/>
        <v>637</v>
      </c>
      <c r="N2178">
        <f t="shared" si="202"/>
        <v>0</v>
      </c>
      <c r="O2178">
        <f t="shared" si="203"/>
        <v>0</v>
      </c>
    </row>
    <row r="2179" spans="1:15">
      <c r="A2179" s="10" t="s">
        <v>68</v>
      </c>
      <c r="B2179" s="10">
        <v>3300</v>
      </c>
      <c r="C2179" s="60">
        <v>23.572204748000001</v>
      </c>
      <c r="D2179" s="11">
        <v>0.4</v>
      </c>
      <c r="E2179" s="11">
        <v>48.29</v>
      </c>
      <c r="F2179" s="11">
        <v>1.2</v>
      </c>
      <c r="G2179" s="11">
        <v>6.4000000000000001E-2</v>
      </c>
      <c r="H2179" s="10">
        <v>1</v>
      </c>
      <c r="I2179" s="11">
        <f t="shared" ref="I2179:I2242" si="204">F2179</f>
        <v>1.2</v>
      </c>
      <c r="J2179" s="11">
        <f t="shared" ref="J2179:J2242" si="205">G2179</f>
        <v>6.4000000000000001E-2</v>
      </c>
      <c r="K2179" s="11">
        <v>37231.1</v>
      </c>
      <c r="L2179" s="10">
        <f t="shared" ref="L2179:L2242" si="206">E2179*D2179*C2179/12</f>
        <v>37.943392242697335</v>
      </c>
      <c r="M2179">
        <f t="shared" ref="M2179:M2242" si="207">ROUND(E2179*D2179*C2179*102.79,0)</f>
        <v>46802</v>
      </c>
      <c r="N2179">
        <f t="shared" ref="N2179:N2242" si="208">ROUND(I2179*M2179*0.002205,0)</f>
        <v>124</v>
      </c>
      <c r="O2179">
        <f t="shared" ref="O2179:O2242" si="209">ROUND(J2179*M2179*0.002205,1)</f>
        <v>6.6</v>
      </c>
    </row>
    <row r="2180" spans="1:15">
      <c r="A2180" s="10" t="s">
        <v>68</v>
      </c>
      <c r="B2180" s="10">
        <v>1200</v>
      </c>
      <c r="C2180" s="60">
        <v>0.56585095500000004</v>
      </c>
      <c r="D2180" s="11">
        <v>0.47299999999999998</v>
      </c>
      <c r="E2180" s="11">
        <v>56.5</v>
      </c>
      <c r="F2180" s="11">
        <v>2.23</v>
      </c>
      <c r="G2180" s="11">
        <v>0.316</v>
      </c>
      <c r="H2180" s="10">
        <v>1</v>
      </c>
      <c r="I2180" s="11">
        <f t="shared" si="204"/>
        <v>2.23</v>
      </c>
      <c r="J2180" s="11">
        <f t="shared" si="205"/>
        <v>0.316</v>
      </c>
      <c r="K2180" s="11">
        <v>1185.0999999999999</v>
      </c>
      <c r="L2180" s="10">
        <f t="shared" si="206"/>
        <v>1.2601736539081252</v>
      </c>
      <c r="M2180">
        <f t="shared" si="207"/>
        <v>1554</v>
      </c>
      <c r="N2180">
        <f t="shared" si="208"/>
        <v>8</v>
      </c>
      <c r="O2180">
        <f t="shared" si="209"/>
        <v>1.1000000000000001</v>
      </c>
    </row>
    <row r="2181" spans="1:15">
      <c r="A2181" s="10" t="s">
        <v>68</v>
      </c>
      <c r="B2181" s="10">
        <v>4200</v>
      </c>
      <c r="C2181" s="60">
        <v>2.209007009</v>
      </c>
      <c r="D2181" s="11">
        <v>0.41299999999999998</v>
      </c>
      <c r="E2181" s="11">
        <v>48.29</v>
      </c>
      <c r="F2181" s="11">
        <v>0.7</v>
      </c>
      <c r="G2181" s="11">
        <v>0.09</v>
      </c>
      <c r="H2181" s="10">
        <v>1</v>
      </c>
      <c r="I2181" s="11">
        <f t="shared" si="204"/>
        <v>0.7</v>
      </c>
      <c r="J2181" s="11">
        <f t="shared" si="205"/>
        <v>0.09</v>
      </c>
      <c r="K2181" s="11">
        <v>1178.0999999999999</v>
      </c>
      <c r="L2181" s="10">
        <f t="shared" si="206"/>
        <v>3.6713273096569936</v>
      </c>
      <c r="M2181">
        <f t="shared" si="207"/>
        <v>4529</v>
      </c>
      <c r="N2181">
        <f t="shared" si="208"/>
        <v>7</v>
      </c>
      <c r="O2181">
        <f t="shared" si="209"/>
        <v>0.9</v>
      </c>
    </row>
    <row r="2182" spans="1:15">
      <c r="A2182" s="10" t="s">
        <v>68</v>
      </c>
      <c r="B2182" s="10">
        <v>4200</v>
      </c>
      <c r="C2182" s="60">
        <v>0.23845474699999999</v>
      </c>
      <c r="D2182" s="11">
        <v>0.41299999999999998</v>
      </c>
      <c r="E2182" s="11">
        <v>48.29</v>
      </c>
      <c r="F2182" s="11">
        <v>0.7</v>
      </c>
      <c r="G2182" s="11">
        <v>0.09</v>
      </c>
      <c r="H2182" s="10">
        <v>1</v>
      </c>
      <c r="I2182" s="11">
        <f t="shared" si="204"/>
        <v>0.7</v>
      </c>
      <c r="J2182" s="11">
        <f t="shared" si="205"/>
        <v>0.09</v>
      </c>
      <c r="K2182" s="11">
        <v>127.2</v>
      </c>
      <c r="L2182" s="10">
        <f t="shared" si="206"/>
        <v>0.39630721913134909</v>
      </c>
      <c r="M2182">
        <f t="shared" si="207"/>
        <v>489</v>
      </c>
      <c r="N2182">
        <f t="shared" si="208"/>
        <v>1</v>
      </c>
      <c r="O2182">
        <f t="shared" si="209"/>
        <v>0.1</v>
      </c>
    </row>
    <row r="2183" spans="1:15">
      <c r="A2183" s="10" t="s">
        <v>68</v>
      </c>
      <c r="B2183" s="10">
        <v>6430</v>
      </c>
      <c r="C2183" s="60">
        <v>6.220926833</v>
      </c>
      <c r="D2183" s="11">
        <v>0.30299999999999999</v>
      </c>
      <c r="E2183" s="11">
        <v>48.29</v>
      </c>
      <c r="F2183" s="11">
        <v>0</v>
      </c>
      <c r="G2183" s="11">
        <v>0</v>
      </c>
      <c r="H2183" s="10">
        <v>1</v>
      </c>
      <c r="I2183" s="11">
        <f t="shared" si="204"/>
        <v>0</v>
      </c>
      <c r="J2183" s="11">
        <f t="shared" si="205"/>
        <v>0</v>
      </c>
      <c r="K2183" s="11">
        <v>7442.9</v>
      </c>
      <c r="L2183" s="10">
        <f t="shared" si="206"/>
        <v>7.5853160583306414</v>
      </c>
      <c r="M2183">
        <f t="shared" si="207"/>
        <v>9356</v>
      </c>
      <c r="N2183">
        <f t="shared" si="208"/>
        <v>0</v>
      </c>
      <c r="O2183">
        <f t="shared" si="209"/>
        <v>0</v>
      </c>
    </row>
    <row r="2184" spans="1:15">
      <c r="A2184" s="10" t="s">
        <v>68</v>
      </c>
      <c r="B2184" s="10">
        <v>6410</v>
      </c>
      <c r="C2184" s="60">
        <v>0.179656549</v>
      </c>
      <c r="D2184" s="11">
        <v>0.30299999999999999</v>
      </c>
      <c r="E2184" s="11">
        <v>48.29</v>
      </c>
      <c r="F2184" s="11">
        <v>0</v>
      </c>
      <c r="G2184" s="11">
        <v>0</v>
      </c>
      <c r="H2184" s="10">
        <v>1</v>
      </c>
      <c r="I2184" s="11">
        <f t="shared" si="204"/>
        <v>0</v>
      </c>
      <c r="J2184" s="11">
        <f t="shared" si="205"/>
        <v>0</v>
      </c>
      <c r="K2184" s="11">
        <v>215</v>
      </c>
      <c r="L2184" s="10">
        <f t="shared" si="206"/>
        <v>0.21905927246805248</v>
      </c>
      <c r="M2184">
        <f t="shared" si="207"/>
        <v>270</v>
      </c>
      <c r="N2184">
        <f t="shared" si="208"/>
        <v>0</v>
      </c>
      <c r="O2184">
        <f t="shared" si="209"/>
        <v>0</v>
      </c>
    </row>
    <row r="2185" spans="1:15">
      <c r="A2185" s="10" t="s">
        <v>68</v>
      </c>
      <c r="B2185" s="10">
        <v>3200</v>
      </c>
      <c r="C2185" s="60">
        <v>5.415640732</v>
      </c>
      <c r="D2185" s="11">
        <v>0.4</v>
      </c>
      <c r="E2185" s="11">
        <v>48.29</v>
      </c>
      <c r="F2185" s="11">
        <v>1.2</v>
      </c>
      <c r="G2185" s="11">
        <v>6.4000000000000001E-2</v>
      </c>
      <c r="H2185" s="10">
        <v>1</v>
      </c>
      <c r="I2185" s="11">
        <f t="shared" si="204"/>
        <v>1.2</v>
      </c>
      <c r="J2185" s="11">
        <f t="shared" si="205"/>
        <v>6.4000000000000001E-2</v>
      </c>
      <c r="K2185" s="11">
        <v>2797.3</v>
      </c>
      <c r="L2185" s="10">
        <f t="shared" si="206"/>
        <v>8.7173763649426679</v>
      </c>
      <c r="M2185">
        <f t="shared" si="207"/>
        <v>10753</v>
      </c>
      <c r="N2185">
        <f t="shared" si="208"/>
        <v>28</v>
      </c>
      <c r="O2185">
        <f t="shared" si="209"/>
        <v>1.5</v>
      </c>
    </row>
    <row r="2186" spans="1:15">
      <c r="A2186" s="10" t="s">
        <v>68</v>
      </c>
      <c r="B2186" s="10">
        <v>1700</v>
      </c>
      <c r="C2186" s="60">
        <v>8.2044140000000002E-3</v>
      </c>
      <c r="D2186" s="11">
        <v>0.85599999999999998</v>
      </c>
      <c r="E2186" s="11">
        <v>48.29</v>
      </c>
      <c r="F2186" s="11">
        <v>1.8</v>
      </c>
      <c r="G2186" s="11">
        <v>0.47799999999999998</v>
      </c>
      <c r="H2186" s="10">
        <v>1</v>
      </c>
      <c r="I2186" s="11">
        <f t="shared" si="204"/>
        <v>1.8</v>
      </c>
      <c r="J2186" s="11">
        <f t="shared" si="205"/>
        <v>0.47799999999999998</v>
      </c>
      <c r="K2186" s="11">
        <v>9.1</v>
      </c>
      <c r="L2186" s="10">
        <f t="shared" si="206"/>
        <v>2.8261635513613329E-2</v>
      </c>
      <c r="M2186">
        <f t="shared" si="207"/>
        <v>35</v>
      </c>
      <c r="N2186">
        <f t="shared" si="208"/>
        <v>0</v>
      </c>
      <c r="O2186">
        <f t="shared" si="209"/>
        <v>0</v>
      </c>
    </row>
    <row r="2187" spans="1:15">
      <c r="A2187" s="10" t="s">
        <v>68</v>
      </c>
      <c r="B2187" s="10">
        <v>2210</v>
      </c>
      <c r="C2187" s="60">
        <v>128.20571533</v>
      </c>
      <c r="D2187" s="11">
        <v>0.28499999999999998</v>
      </c>
      <c r="E2187" s="11">
        <v>48.29</v>
      </c>
      <c r="F2187" s="11">
        <v>1.92</v>
      </c>
      <c r="G2187" s="11">
        <v>0.50600000000000001</v>
      </c>
      <c r="H2187" s="10">
        <v>1</v>
      </c>
      <c r="I2187" s="11">
        <f t="shared" si="204"/>
        <v>1.92</v>
      </c>
      <c r="J2187" s="11">
        <f t="shared" si="205"/>
        <v>0.50600000000000001</v>
      </c>
      <c r="K2187" s="11">
        <v>47182.2</v>
      </c>
      <c r="L2187" s="10">
        <f t="shared" si="206"/>
        <v>147.03753234053536</v>
      </c>
      <c r="M2187">
        <f t="shared" si="207"/>
        <v>181368</v>
      </c>
      <c r="N2187">
        <f t="shared" si="208"/>
        <v>768</v>
      </c>
      <c r="O2187">
        <f t="shared" si="209"/>
        <v>202.4</v>
      </c>
    </row>
    <row r="2188" spans="1:15">
      <c r="A2188" s="10" t="s">
        <v>68</v>
      </c>
      <c r="B2188" s="10">
        <v>6410</v>
      </c>
      <c r="C2188" s="60">
        <v>1.3048147240000001</v>
      </c>
      <c r="D2188" s="11">
        <v>0.30299999999999999</v>
      </c>
      <c r="E2188" s="11">
        <v>48.29</v>
      </c>
      <c r="F2188" s="11">
        <v>0</v>
      </c>
      <c r="G2188" s="11">
        <v>0</v>
      </c>
      <c r="H2188" s="10">
        <v>1</v>
      </c>
      <c r="I2188" s="11">
        <f t="shared" si="204"/>
        <v>0</v>
      </c>
      <c r="J2188" s="11">
        <f t="shared" si="205"/>
        <v>0</v>
      </c>
      <c r="K2188" s="11">
        <v>1561.1</v>
      </c>
      <c r="L2188" s="10">
        <f t="shared" si="206"/>
        <v>1.5909899513044901</v>
      </c>
      <c r="M2188">
        <f t="shared" si="207"/>
        <v>1962</v>
      </c>
      <c r="N2188">
        <f t="shared" si="208"/>
        <v>0</v>
      </c>
      <c r="O2188">
        <f t="shared" si="209"/>
        <v>0</v>
      </c>
    </row>
    <row r="2189" spans="1:15">
      <c r="A2189" s="10" t="s">
        <v>68</v>
      </c>
      <c r="B2189" s="10">
        <v>1920</v>
      </c>
      <c r="C2189" s="60">
        <v>6.4686081000000006E-2</v>
      </c>
      <c r="D2189" s="11">
        <v>0.23400000000000001</v>
      </c>
      <c r="E2189" s="11">
        <v>48.29</v>
      </c>
      <c r="F2189" s="11">
        <v>1.2</v>
      </c>
      <c r="G2189" s="11">
        <v>7.5999999999999998E-2</v>
      </c>
      <c r="H2189" s="10">
        <v>1</v>
      </c>
      <c r="I2189" s="11">
        <f t="shared" si="204"/>
        <v>1.2</v>
      </c>
      <c r="J2189" s="11">
        <f t="shared" si="205"/>
        <v>7.5999999999999998E-2</v>
      </c>
      <c r="K2189" s="11">
        <v>59.8</v>
      </c>
      <c r="L2189" s="10">
        <f t="shared" si="206"/>
        <v>6.091197160405501E-2</v>
      </c>
      <c r="M2189">
        <f t="shared" si="207"/>
        <v>75</v>
      </c>
      <c r="N2189">
        <f t="shared" si="208"/>
        <v>0</v>
      </c>
      <c r="O2189">
        <f t="shared" si="209"/>
        <v>0</v>
      </c>
    </row>
    <row r="2190" spans="1:15">
      <c r="A2190" s="10" t="s">
        <v>68</v>
      </c>
      <c r="B2190" s="10">
        <v>8320</v>
      </c>
      <c r="C2190" s="60">
        <v>1.1806435000000001E-2</v>
      </c>
      <c r="D2190" s="11">
        <v>0.21</v>
      </c>
      <c r="E2190" s="11">
        <v>48.29</v>
      </c>
      <c r="F2190" s="11">
        <v>1.25</v>
      </c>
      <c r="G2190" s="11">
        <v>7.5999999999999998E-2</v>
      </c>
      <c r="H2190" s="10">
        <v>1</v>
      </c>
      <c r="I2190" s="11">
        <f t="shared" si="204"/>
        <v>1.25</v>
      </c>
      <c r="J2190" s="11">
        <f t="shared" si="205"/>
        <v>7.5999999999999998E-2</v>
      </c>
      <c r="K2190" s="11">
        <v>9.8000000000000007</v>
      </c>
      <c r="L2190" s="10">
        <f t="shared" si="206"/>
        <v>9.977323057625E-3</v>
      </c>
      <c r="M2190">
        <f t="shared" si="207"/>
        <v>12</v>
      </c>
      <c r="N2190">
        <f t="shared" si="208"/>
        <v>0</v>
      </c>
      <c r="O2190">
        <f t="shared" si="209"/>
        <v>0</v>
      </c>
    </row>
    <row r="2191" spans="1:15">
      <c r="A2191" s="10" t="s">
        <v>68</v>
      </c>
      <c r="B2191" s="10">
        <v>1700</v>
      </c>
      <c r="C2191" s="60">
        <v>2.5735640000000001E-2</v>
      </c>
      <c r="D2191" s="11">
        <v>0.74099999999999999</v>
      </c>
      <c r="E2191" s="11">
        <v>48.29</v>
      </c>
      <c r="F2191" s="11">
        <v>1.8</v>
      </c>
      <c r="G2191" s="11">
        <v>0.47799999999999998</v>
      </c>
      <c r="H2191" s="10">
        <v>1</v>
      </c>
      <c r="I2191" s="11">
        <f t="shared" si="204"/>
        <v>1.8</v>
      </c>
      <c r="J2191" s="11">
        <f t="shared" si="205"/>
        <v>0.47799999999999998</v>
      </c>
      <c r="K2191" s="11">
        <v>24.6</v>
      </c>
      <c r="L2191" s="10">
        <f t="shared" si="206"/>
        <v>7.6741297933300007E-2</v>
      </c>
      <c r="M2191">
        <f t="shared" si="207"/>
        <v>95</v>
      </c>
      <c r="N2191">
        <f t="shared" si="208"/>
        <v>0</v>
      </c>
      <c r="O2191">
        <f t="shared" si="209"/>
        <v>0.1</v>
      </c>
    </row>
    <row r="2192" spans="1:15">
      <c r="A2192" s="10" t="s">
        <v>68</v>
      </c>
      <c r="B2192" s="10">
        <v>1700</v>
      </c>
      <c r="C2192" s="60">
        <v>1.5750179999999999E-2</v>
      </c>
      <c r="D2192" s="11">
        <v>0.74099999999999999</v>
      </c>
      <c r="E2192" s="11">
        <v>48.29</v>
      </c>
      <c r="F2192" s="11">
        <v>1.8</v>
      </c>
      <c r="G2192" s="11">
        <v>0.47799999999999998</v>
      </c>
      <c r="H2192" s="10">
        <v>1</v>
      </c>
      <c r="I2192" s="11">
        <f t="shared" si="204"/>
        <v>1.8</v>
      </c>
      <c r="J2192" s="11">
        <f t="shared" si="205"/>
        <v>0.47799999999999998</v>
      </c>
      <c r="K2192" s="11">
        <v>15.1</v>
      </c>
      <c r="L2192" s="10">
        <f t="shared" si="206"/>
        <v>4.6965579868350003E-2</v>
      </c>
      <c r="M2192">
        <f t="shared" si="207"/>
        <v>58</v>
      </c>
      <c r="N2192">
        <f t="shared" si="208"/>
        <v>0</v>
      </c>
      <c r="O2192">
        <f t="shared" si="209"/>
        <v>0.1</v>
      </c>
    </row>
    <row r="2193" spans="1:15">
      <c r="A2193" s="10" t="s">
        <v>68</v>
      </c>
      <c r="B2193" s="10">
        <v>3200</v>
      </c>
      <c r="C2193" s="60">
        <v>0.657290453</v>
      </c>
      <c r="D2193" s="11">
        <v>0.4</v>
      </c>
      <c r="E2193" s="11">
        <v>48.29</v>
      </c>
      <c r="F2193" s="11">
        <v>1.2</v>
      </c>
      <c r="G2193" s="11">
        <v>6.4000000000000001E-2</v>
      </c>
      <c r="H2193" s="10">
        <v>1</v>
      </c>
      <c r="I2193" s="11">
        <f t="shared" si="204"/>
        <v>1.2</v>
      </c>
      <c r="J2193" s="11">
        <f t="shared" si="205"/>
        <v>6.4000000000000001E-2</v>
      </c>
      <c r="K2193" s="11">
        <v>339.5</v>
      </c>
      <c r="L2193" s="10">
        <f t="shared" si="206"/>
        <v>1.0580185325123335</v>
      </c>
      <c r="M2193">
        <f t="shared" si="207"/>
        <v>1305</v>
      </c>
      <c r="N2193">
        <f t="shared" si="208"/>
        <v>3</v>
      </c>
      <c r="O2193">
        <f t="shared" si="209"/>
        <v>0.2</v>
      </c>
    </row>
    <row r="2194" spans="1:15">
      <c r="A2194" s="10" t="s">
        <v>68</v>
      </c>
      <c r="B2194" s="10">
        <v>3200</v>
      </c>
      <c r="C2194" s="60">
        <v>13.515007515000001</v>
      </c>
      <c r="D2194" s="11">
        <v>0.4</v>
      </c>
      <c r="E2194" s="11">
        <v>48.29</v>
      </c>
      <c r="F2194" s="11">
        <v>1.2</v>
      </c>
      <c r="G2194" s="11">
        <v>6.4000000000000001E-2</v>
      </c>
      <c r="H2194" s="10">
        <v>1</v>
      </c>
      <c r="I2194" s="11">
        <f t="shared" si="204"/>
        <v>1.2</v>
      </c>
      <c r="J2194" s="11">
        <f t="shared" si="205"/>
        <v>6.4000000000000001E-2</v>
      </c>
      <c r="K2194" s="11">
        <v>6980.8</v>
      </c>
      <c r="L2194" s="10">
        <f t="shared" si="206"/>
        <v>21.754657096645005</v>
      </c>
      <c r="M2194">
        <f t="shared" si="207"/>
        <v>26834</v>
      </c>
      <c r="N2194">
        <f t="shared" si="208"/>
        <v>71</v>
      </c>
      <c r="O2194">
        <f t="shared" si="209"/>
        <v>3.8</v>
      </c>
    </row>
    <row r="2195" spans="1:15">
      <c r="A2195" s="10" t="s">
        <v>68</v>
      </c>
      <c r="B2195" s="10">
        <v>1700</v>
      </c>
      <c r="C2195" s="60">
        <v>0.11997873000000001</v>
      </c>
      <c r="D2195" s="11">
        <v>0.85599999999999998</v>
      </c>
      <c r="E2195" s="11">
        <v>48.29</v>
      </c>
      <c r="F2195" s="11">
        <v>1.8</v>
      </c>
      <c r="G2195" s="11">
        <v>0.47799999999999998</v>
      </c>
      <c r="H2195" s="10">
        <v>1</v>
      </c>
      <c r="I2195" s="11">
        <f t="shared" si="204"/>
        <v>1.8</v>
      </c>
      <c r="J2195" s="11">
        <f t="shared" si="205"/>
        <v>0.47799999999999998</v>
      </c>
      <c r="K2195" s="11">
        <v>132.6</v>
      </c>
      <c r="L2195" s="10">
        <f t="shared" si="206"/>
        <v>0.41328913151459995</v>
      </c>
      <c r="M2195">
        <f t="shared" si="207"/>
        <v>510</v>
      </c>
      <c r="N2195">
        <f t="shared" si="208"/>
        <v>2</v>
      </c>
      <c r="O2195">
        <f t="shared" si="209"/>
        <v>0.5</v>
      </c>
    </row>
    <row r="2196" spans="1:15">
      <c r="A2196" s="10" t="s">
        <v>68</v>
      </c>
      <c r="B2196" s="10">
        <v>6430</v>
      </c>
      <c r="C2196" s="60">
        <v>4.2155020280000004</v>
      </c>
      <c r="D2196" s="11">
        <v>0.30299999999999999</v>
      </c>
      <c r="E2196" s="11">
        <v>48.29</v>
      </c>
      <c r="F2196" s="11">
        <v>0</v>
      </c>
      <c r="G2196" s="11">
        <v>0</v>
      </c>
      <c r="H2196" s="10">
        <v>1</v>
      </c>
      <c r="I2196" s="11">
        <f t="shared" si="204"/>
        <v>0</v>
      </c>
      <c r="J2196" s="11">
        <f t="shared" si="205"/>
        <v>0</v>
      </c>
      <c r="K2196" s="11">
        <v>1649.4</v>
      </c>
      <c r="L2196" s="10">
        <f t="shared" si="206"/>
        <v>5.1400564715360302</v>
      </c>
      <c r="M2196">
        <f t="shared" si="207"/>
        <v>6340</v>
      </c>
      <c r="N2196">
        <f t="shared" si="208"/>
        <v>0</v>
      </c>
      <c r="O2196">
        <f t="shared" si="209"/>
        <v>0</v>
      </c>
    </row>
    <row r="2197" spans="1:15">
      <c r="A2197" s="10" t="s">
        <v>68</v>
      </c>
      <c r="B2197" s="10">
        <v>4200</v>
      </c>
      <c r="C2197" s="60">
        <v>8.1806841000000005E-2</v>
      </c>
      <c r="D2197" s="11">
        <v>0.41299999999999998</v>
      </c>
      <c r="E2197" s="11">
        <v>48.29</v>
      </c>
      <c r="F2197" s="11">
        <v>0.7</v>
      </c>
      <c r="G2197" s="11">
        <v>0.09</v>
      </c>
      <c r="H2197" s="10">
        <v>1</v>
      </c>
      <c r="I2197" s="11">
        <f t="shared" si="204"/>
        <v>0.7</v>
      </c>
      <c r="J2197" s="11">
        <f t="shared" si="205"/>
        <v>0.09</v>
      </c>
      <c r="K2197" s="11">
        <v>43.6</v>
      </c>
      <c r="L2197" s="10">
        <f t="shared" si="206"/>
        <v>0.13596140177754748</v>
      </c>
      <c r="M2197">
        <f t="shared" si="207"/>
        <v>168</v>
      </c>
      <c r="N2197">
        <f t="shared" si="208"/>
        <v>0</v>
      </c>
      <c r="O2197">
        <f t="shared" si="209"/>
        <v>0</v>
      </c>
    </row>
    <row r="2198" spans="1:15">
      <c r="A2198" s="10" t="s">
        <v>68</v>
      </c>
      <c r="B2198" s="10">
        <v>6170</v>
      </c>
      <c r="C2198" s="60">
        <v>1.3451783369999999</v>
      </c>
      <c r="D2198" s="11">
        <v>0.30299999999999999</v>
      </c>
      <c r="E2198" s="11">
        <v>48.29</v>
      </c>
      <c r="F2198" s="11">
        <v>0</v>
      </c>
      <c r="G2198" s="11">
        <v>0</v>
      </c>
      <c r="H2198" s="10">
        <v>1</v>
      </c>
      <c r="I2198" s="11">
        <f t="shared" si="204"/>
        <v>0</v>
      </c>
      <c r="J2198" s="11">
        <f t="shared" si="205"/>
        <v>0</v>
      </c>
      <c r="K2198" s="11">
        <v>526.29999999999995</v>
      </c>
      <c r="L2198" s="10">
        <f t="shared" si="206"/>
        <v>1.6402062128166823</v>
      </c>
      <c r="M2198">
        <f t="shared" si="207"/>
        <v>2023</v>
      </c>
      <c r="N2198">
        <f t="shared" si="208"/>
        <v>0</v>
      </c>
      <c r="O2198">
        <f t="shared" si="209"/>
        <v>0</v>
      </c>
    </row>
    <row r="2199" spans="1:15">
      <c r="A2199" s="10" t="s">
        <v>68</v>
      </c>
      <c r="B2199" s="10">
        <v>3200</v>
      </c>
      <c r="C2199" s="60">
        <v>0.196365452</v>
      </c>
      <c r="D2199" s="11">
        <v>0.4</v>
      </c>
      <c r="E2199" s="11">
        <v>48.29</v>
      </c>
      <c r="F2199" s="11">
        <v>1.2</v>
      </c>
      <c r="G2199" s="11">
        <v>6.4000000000000001E-2</v>
      </c>
      <c r="H2199" s="10">
        <v>1</v>
      </c>
      <c r="I2199" s="11">
        <f t="shared" si="204"/>
        <v>1.2</v>
      </c>
      <c r="J2199" s="11">
        <f t="shared" si="205"/>
        <v>6.4000000000000001E-2</v>
      </c>
      <c r="K2199" s="11">
        <v>310.10000000000002</v>
      </c>
      <c r="L2199" s="10">
        <f t="shared" si="206"/>
        <v>0.3160829225693334</v>
      </c>
      <c r="M2199">
        <f t="shared" si="207"/>
        <v>390</v>
      </c>
      <c r="N2199">
        <f t="shared" si="208"/>
        <v>1</v>
      </c>
      <c r="O2199">
        <f t="shared" si="209"/>
        <v>0.1</v>
      </c>
    </row>
    <row r="2200" spans="1:15">
      <c r="A2200" s="10" t="s">
        <v>68</v>
      </c>
      <c r="B2200" s="10">
        <v>3200</v>
      </c>
      <c r="C2200" s="60">
        <v>1.0552443E-2</v>
      </c>
      <c r="D2200" s="11">
        <v>0.4</v>
      </c>
      <c r="E2200" s="11">
        <v>48.29</v>
      </c>
      <c r="F2200" s="11">
        <v>1.2</v>
      </c>
      <c r="G2200" s="11">
        <v>6.4000000000000001E-2</v>
      </c>
      <c r="H2200" s="10">
        <v>1</v>
      </c>
      <c r="I2200" s="11">
        <f t="shared" si="204"/>
        <v>1.2</v>
      </c>
      <c r="J2200" s="11">
        <f t="shared" si="205"/>
        <v>6.4000000000000001E-2</v>
      </c>
      <c r="K2200" s="11">
        <v>5.5</v>
      </c>
      <c r="L2200" s="10">
        <f t="shared" si="206"/>
        <v>1.6985915749000002E-2</v>
      </c>
      <c r="M2200">
        <f t="shared" si="207"/>
        <v>21</v>
      </c>
      <c r="N2200">
        <f t="shared" si="208"/>
        <v>0</v>
      </c>
      <c r="O2200">
        <f t="shared" si="209"/>
        <v>0</v>
      </c>
    </row>
    <row r="2201" spans="1:15">
      <c r="A2201" s="10" t="s">
        <v>68</v>
      </c>
      <c r="B2201" s="10">
        <v>6430</v>
      </c>
      <c r="C2201" s="60">
        <v>0.79293206400000005</v>
      </c>
      <c r="D2201" s="11">
        <v>0.30299999999999999</v>
      </c>
      <c r="E2201" s="11">
        <v>48.29</v>
      </c>
      <c r="F2201" s="11">
        <v>0</v>
      </c>
      <c r="G2201" s="11">
        <v>0</v>
      </c>
      <c r="H2201" s="10">
        <v>1</v>
      </c>
      <c r="I2201" s="11">
        <f t="shared" si="204"/>
        <v>0</v>
      </c>
      <c r="J2201" s="11">
        <f t="shared" si="205"/>
        <v>0</v>
      </c>
      <c r="K2201" s="11">
        <v>948.7</v>
      </c>
      <c r="L2201" s="10">
        <f t="shared" si="206"/>
        <v>0.9668399066066401</v>
      </c>
      <c r="M2201">
        <f t="shared" si="207"/>
        <v>1193</v>
      </c>
      <c r="N2201">
        <f t="shared" si="208"/>
        <v>0</v>
      </c>
      <c r="O2201">
        <f t="shared" si="209"/>
        <v>0</v>
      </c>
    </row>
    <row r="2202" spans="1:15">
      <c r="A2202" s="10" t="s">
        <v>68</v>
      </c>
      <c r="B2202" s="10">
        <v>1180</v>
      </c>
      <c r="C2202" s="60">
        <v>0.116303109</v>
      </c>
      <c r="D2202" s="11">
        <v>0.39</v>
      </c>
      <c r="E2202" s="11">
        <v>48.29</v>
      </c>
      <c r="F2202" s="11">
        <v>1.05</v>
      </c>
      <c r="G2202" s="11">
        <v>0.22</v>
      </c>
      <c r="H2202" s="10">
        <v>1</v>
      </c>
      <c r="I2202" s="11">
        <f t="shared" si="204"/>
        <v>1.05</v>
      </c>
      <c r="J2202" s="11">
        <f t="shared" si="205"/>
        <v>0.22</v>
      </c>
      <c r="K2202" s="11">
        <v>179.1</v>
      </c>
      <c r="L2202" s="10">
        <f t="shared" si="206"/>
        <v>0.18252900684232501</v>
      </c>
      <c r="M2202">
        <f t="shared" si="207"/>
        <v>225</v>
      </c>
      <c r="N2202">
        <f t="shared" si="208"/>
        <v>1</v>
      </c>
      <c r="O2202">
        <f t="shared" si="209"/>
        <v>0.1</v>
      </c>
    </row>
    <row r="2203" spans="1:15">
      <c r="A2203" s="10" t="s">
        <v>68</v>
      </c>
      <c r="B2203" s="10">
        <v>1180</v>
      </c>
      <c r="C2203" s="60">
        <v>0.313029002</v>
      </c>
      <c r="D2203" s="11">
        <v>0.39</v>
      </c>
      <c r="E2203" s="11">
        <v>48.29</v>
      </c>
      <c r="F2203" s="11">
        <v>1.05</v>
      </c>
      <c r="G2203" s="11">
        <v>0.22</v>
      </c>
      <c r="H2203" s="10">
        <v>1</v>
      </c>
      <c r="I2203" s="11">
        <f t="shared" si="204"/>
        <v>1.05</v>
      </c>
      <c r="J2203" s="11">
        <f t="shared" si="205"/>
        <v>0.22</v>
      </c>
      <c r="K2203" s="11">
        <v>482</v>
      </c>
      <c r="L2203" s="10">
        <f t="shared" si="206"/>
        <v>0.49127554146385005</v>
      </c>
      <c r="M2203">
        <f t="shared" si="207"/>
        <v>606</v>
      </c>
      <c r="N2203">
        <f t="shared" si="208"/>
        <v>1</v>
      </c>
      <c r="O2203">
        <f t="shared" si="209"/>
        <v>0.3</v>
      </c>
    </row>
    <row r="2204" spans="1:15">
      <c r="A2204" s="10" t="s">
        <v>68</v>
      </c>
      <c r="B2204" s="10">
        <v>4200</v>
      </c>
      <c r="C2204" s="60">
        <v>18.497515708000002</v>
      </c>
      <c r="D2204" s="11">
        <v>0.41299999999999998</v>
      </c>
      <c r="E2204" s="11">
        <v>48.29</v>
      </c>
      <c r="F2204" s="11">
        <v>0.7</v>
      </c>
      <c r="G2204" s="11">
        <v>0.09</v>
      </c>
      <c r="H2204" s="10">
        <v>1</v>
      </c>
      <c r="I2204" s="11">
        <f t="shared" si="204"/>
        <v>0.7</v>
      </c>
      <c r="J2204" s="11">
        <f t="shared" si="205"/>
        <v>0.09</v>
      </c>
      <c r="K2204" s="11">
        <v>11293.3</v>
      </c>
      <c r="L2204" s="10">
        <f t="shared" si="206"/>
        <v>30.742516570978264</v>
      </c>
      <c r="M2204">
        <f t="shared" si="207"/>
        <v>37920</v>
      </c>
      <c r="N2204">
        <f t="shared" si="208"/>
        <v>59</v>
      </c>
      <c r="O2204">
        <f t="shared" si="209"/>
        <v>7.5</v>
      </c>
    </row>
    <row r="2205" spans="1:15">
      <c r="A2205" s="10" t="s">
        <v>68</v>
      </c>
      <c r="B2205" s="10">
        <v>4200</v>
      </c>
      <c r="C2205" s="60">
        <v>2.7927449210000002</v>
      </c>
      <c r="D2205" s="11">
        <v>0.41299999999999998</v>
      </c>
      <c r="E2205" s="11">
        <v>48.29</v>
      </c>
      <c r="F2205" s="11">
        <v>0.7</v>
      </c>
      <c r="G2205" s="11">
        <v>0.09</v>
      </c>
      <c r="H2205" s="10">
        <v>1</v>
      </c>
      <c r="I2205" s="11">
        <f t="shared" si="204"/>
        <v>0.7</v>
      </c>
      <c r="J2205" s="11">
        <f t="shared" si="205"/>
        <v>0.09</v>
      </c>
      <c r="K2205" s="11">
        <v>1489.4</v>
      </c>
      <c r="L2205" s="10">
        <f t="shared" si="206"/>
        <v>4.6414885310910137</v>
      </c>
      <c r="M2205">
        <f t="shared" si="207"/>
        <v>5725</v>
      </c>
      <c r="N2205">
        <f t="shared" si="208"/>
        <v>9</v>
      </c>
      <c r="O2205">
        <f t="shared" si="209"/>
        <v>1.1000000000000001</v>
      </c>
    </row>
    <row r="2206" spans="1:15">
      <c r="A2206" s="10" t="s">
        <v>68</v>
      </c>
      <c r="B2206" s="10">
        <v>4430</v>
      </c>
      <c r="C2206" s="60">
        <v>0.89269649200000001</v>
      </c>
      <c r="D2206" s="11">
        <v>0.41299999999999998</v>
      </c>
      <c r="E2206" s="11">
        <v>48.29</v>
      </c>
      <c r="F2206" s="11">
        <v>0.7</v>
      </c>
      <c r="G2206" s="11">
        <v>0.09</v>
      </c>
      <c r="H2206" s="10">
        <v>1</v>
      </c>
      <c r="I2206" s="11">
        <f t="shared" si="204"/>
        <v>0.7</v>
      </c>
      <c r="J2206" s="11">
        <f t="shared" si="205"/>
        <v>0.09</v>
      </c>
      <c r="K2206" s="11">
        <v>476.1</v>
      </c>
      <c r="L2206" s="10">
        <f t="shared" si="206"/>
        <v>1.483644459687903</v>
      </c>
      <c r="M2206">
        <f t="shared" si="207"/>
        <v>1830</v>
      </c>
      <c r="N2206">
        <f t="shared" si="208"/>
        <v>3</v>
      </c>
      <c r="O2206">
        <f t="shared" si="209"/>
        <v>0.4</v>
      </c>
    </row>
    <row r="2207" spans="1:15">
      <c r="A2207" s="10" t="s">
        <v>68</v>
      </c>
      <c r="B2207" s="10">
        <v>2210</v>
      </c>
      <c r="C2207" s="60">
        <v>0.99987886199999998</v>
      </c>
      <c r="D2207" s="11">
        <v>0.26800000000000002</v>
      </c>
      <c r="E2207" s="11">
        <v>48.29</v>
      </c>
      <c r="F2207" s="11">
        <v>1.92</v>
      </c>
      <c r="G2207" s="11">
        <v>0.50600000000000001</v>
      </c>
      <c r="H2207" s="10">
        <v>1</v>
      </c>
      <c r="I2207" s="11">
        <f t="shared" si="204"/>
        <v>1.92</v>
      </c>
      <c r="J2207" s="11">
        <f t="shared" si="205"/>
        <v>0.50600000000000001</v>
      </c>
      <c r="K2207" s="11">
        <v>346</v>
      </c>
      <c r="L2207" s="10">
        <f t="shared" si="206"/>
        <v>1.0783460221602199</v>
      </c>
      <c r="M2207">
        <f t="shared" si="207"/>
        <v>1330</v>
      </c>
      <c r="N2207">
        <f t="shared" si="208"/>
        <v>6</v>
      </c>
      <c r="O2207">
        <f t="shared" si="209"/>
        <v>1.5</v>
      </c>
    </row>
    <row r="2208" spans="1:15">
      <c r="A2208" s="10" t="s">
        <v>68</v>
      </c>
      <c r="B2208" s="10">
        <v>4110</v>
      </c>
      <c r="C2208" s="60">
        <v>11.274079401</v>
      </c>
      <c r="D2208" s="11">
        <v>0.41299999999999998</v>
      </c>
      <c r="E2208" s="11">
        <v>56.5</v>
      </c>
      <c r="F2208" s="11">
        <v>0.7</v>
      </c>
      <c r="G2208" s="11">
        <v>0.09</v>
      </c>
      <c r="H2208" s="10">
        <v>1</v>
      </c>
      <c r="I2208" s="11">
        <f t="shared" si="204"/>
        <v>0.7</v>
      </c>
      <c r="J2208" s="11">
        <f t="shared" si="205"/>
        <v>0.09</v>
      </c>
      <c r="K2208" s="11">
        <v>15666.2</v>
      </c>
      <c r="L2208" s="10">
        <f t="shared" si="206"/>
        <v>21.922917148552873</v>
      </c>
      <c r="M2208">
        <f t="shared" si="207"/>
        <v>27041</v>
      </c>
      <c r="N2208">
        <f t="shared" si="208"/>
        <v>42</v>
      </c>
      <c r="O2208">
        <f t="shared" si="209"/>
        <v>5.4</v>
      </c>
    </row>
    <row r="2209" spans="1:15">
      <c r="A2209" s="10" t="s">
        <v>68</v>
      </c>
      <c r="B2209" s="10">
        <v>6410</v>
      </c>
      <c r="C2209" s="60">
        <v>1.6297526149999999</v>
      </c>
      <c r="D2209" s="11">
        <v>0.30299999999999999</v>
      </c>
      <c r="E2209" s="11">
        <v>48.29</v>
      </c>
      <c r="F2209" s="11">
        <v>0</v>
      </c>
      <c r="G2209" s="11">
        <v>0</v>
      </c>
      <c r="H2209" s="10">
        <v>1</v>
      </c>
      <c r="I2209" s="11">
        <f t="shared" si="204"/>
        <v>0</v>
      </c>
      <c r="J2209" s="11">
        <f t="shared" si="205"/>
        <v>0</v>
      </c>
      <c r="K2209" s="11">
        <v>1949.9</v>
      </c>
      <c r="L2209" s="10">
        <f t="shared" si="206"/>
        <v>1.9871940329033373</v>
      </c>
      <c r="M2209">
        <f t="shared" si="207"/>
        <v>2451</v>
      </c>
      <c r="N2209">
        <f t="shared" si="208"/>
        <v>0</v>
      </c>
      <c r="O2209">
        <f t="shared" si="209"/>
        <v>0</v>
      </c>
    </row>
    <row r="2210" spans="1:15">
      <c r="A2210" s="10" t="s">
        <v>68</v>
      </c>
      <c r="B2210" s="10">
        <v>5300</v>
      </c>
      <c r="C2210" s="60">
        <v>1.2644502E-2</v>
      </c>
      <c r="D2210" s="11">
        <v>0.5</v>
      </c>
      <c r="E2210" s="11">
        <v>48.29</v>
      </c>
      <c r="F2210" s="11">
        <v>0.6</v>
      </c>
      <c r="G2210" s="11">
        <v>0.13500000000000001</v>
      </c>
      <c r="H2210" s="10">
        <v>1</v>
      </c>
      <c r="I2210" s="11">
        <f t="shared" si="204"/>
        <v>0.6</v>
      </c>
      <c r="J2210" s="11">
        <f t="shared" si="205"/>
        <v>0.13500000000000001</v>
      </c>
      <c r="K2210" s="11">
        <v>8.1999999999999993</v>
      </c>
      <c r="L2210" s="10">
        <f t="shared" si="206"/>
        <v>2.54417917325E-2</v>
      </c>
      <c r="M2210">
        <f t="shared" si="207"/>
        <v>31</v>
      </c>
      <c r="N2210">
        <f t="shared" si="208"/>
        <v>0</v>
      </c>
      <c r="O2210">
        <f t="shared" si="209"/>
        <v>0</v>
      </c>
    </row>
    <row r="2211" spans="1:15">
      <c r="A2211" s="10" t="s">
        <v>68</v>
      </c>
      <c r="B2211" s="10">
        <v>4430</v>
      </c>
      <c r="C2211" s="60">
        <v>0.34633561800000001</v>
      </c>
      <c r="D2211" s="11">
        <v>0.41299999999999998</v>
      </c>
      <c r="E2211" s="11">
        <v>48.29</v>
      </c>
      <c r="F2211" s="11">
        <v>0.7</v>
      </c>
      <c r="G2211" s="11">
        <v>0.09</v>
      </c>
      <c r="H2211" s="10">
        <v>1</v>
      </c>
      <c r="I2211" s="11">
        <f t="shared" si="204"/>
        <v>0.7</v>
      </c>
      <c r="J2211" s="11">
        <f t="shared" si="205"/>
        <v>0.09</v>
      </c>
      <c r="K2211" s="11">
        <v>564.79999999999995</v>
      </c>
      <c r="L2211" s="10">
        <f t="shared" si="206"/>
        <v>0.57560315901665493</v>
      </c>
      <c r="M2211">
        <f t="shared" si="207"/>
        <v>710</v>
      </c>
      <c r="N2211">
        <f t="shared" si="208"/>
        <v>1</v>
      </c>
      <c r="O2211">
        <f t="shared" si="209"/>
        <v>0.1</v>
      </c>
    </row>
    <row r="2212" spans="1:15">
      <c r="A2212" s="10" t="s">
        <v>68</v>
      </c>
      <c r="B2212" s="10">
        <v>6410</v>
      </c>
      <c r="C2212" s="60">
        <v>1.2436928E-2</v>
      </c>
      <c r="D2212" s="11">
        <v>0.30299999999999999</v>
      </c>
      <c r="E2212" s="11">
        <v>56.5</v>
      </c>
      <c r="F2212" s="11">
        <v>0</v>
      </c>
      <c r="G2212" s="11">
        <v>0</v>
      </c>
      <c r="H2212" s="10">
        <v>1</v>
      </c>
      <c r="I2212" s="11">
        <f t="shared" si="204"/>
        <v>0</v>
      </c>
      <c r="J2212" s="11">
        <f t="shared" si="205"/>
        <v>0</v>
      </c>
      <c r="K2212" s="11">
        <v>1069.5</v>
      </c>
      <c r="L2212" s="10">
        <f t="shared" si="206"/>
        <v>1.7742832407999998E-2</v>
      </c>
      <c r="M2212">
        <f t="shared" si="207"/>
        <v>22</v>
      </c>
      <c r="N2212">
        <f t="shared" si="208"/>
        <v>0</v>
      </c>
      <c r="O2212">
        <f t="shared" si="209"/>
        <v>0</v>
      </c>
    </row>
    <row r="2213" spans="1:15">
      <c r="A2213" s="10" t="s">
        <v>68</v>
      </c>
      <c r="B2213" s="10">
        <v>6460</v>
      </c>
      <c r="C2213" s="60">
        <v>0.64656974499999997</v>
      </c>
      <c r="D2213" s="11">
        <v>0.30299999999999999</v>
      </c>
      <c r="E2213" s="11">
        <v>56.5</v>
      </c>
      <c r="F2213" s="11">
        <v>0</v>
      </c>
      <c r="G2213" s="11">
        <v>0</v>
      </c>
      <c r="H2213" s="10">
        <v>1</v>
      </c>
      <c r="I2213" s="11">
        <f t="shared" si="204"/>
        <v>0</v>
      </c>
      <c r="J2213" s="11">
        <f t="shared" si="205"/>
        <v>0</v>
      </c>
      <c r="K2213" s="11">
        <v>237.9</v>
      </c>
      <c r="L2213" s="10">
        <f t="shared" si="206"/>
        <v>0.92241256246062486</v>
      </c>
      <c r="M2213">
        <f t="shared" si="207"/>
        <v>1138</v>
      </c>
      <c r="N2213">
        <f t="shared" si="208"/>
        <v>0</v>
      </c>
      <c r="O2213">
        <f t="shared" si="209"/>
        <v>0</v>
      </c>
    </row>
    <row r="2214" spans="1:15">
      <c r="A2214" s="10" t="s">
        <v>68</v>
      </c>
      <c r="B2214" s="10">
        <v>3300</v>
      </c>
      <c r="C2214" s="60">
        <v>3.3857420999999999E-2</v>
      </c>
      <c r="D2214" s="11">
        <v>0.4</v>
      </c>
      <c r="E2214" s="11">
        <v>48.29</v>
      </c>
      <c r="F2214" s="11">
        <v>1.2</v>
      </c>
      <c r="G2214" s="11">
        <v>6.4000000000000001E-2</v>
      </c>
      <c r="H2214" s="10">
        <v>1</v>
      </c>
      <c r="I2214" s="11">
        <f t="shared" si="204"/>
        <v>1.2</v>
      </c>
      <c r="J2214" s="11">
        <f t="shared" si="205"/>
        <v>6.4000000000000001E-2</v>
      </c>
      <c r="K2214" s="11">
        <v>53.5</v>
      </c>
      <c r="L2214" s="10">
        <f t="shared" si="206"/>
        <v>5.4499162003000007E-2</v>
      </c>
      <c r="M2214">
        <f t="shared" si="207"/>
        <v>67</v>
      </c>
      <c r="N2214">
        <f t="shared" si="208"/>
        <v>0</v>
      </c>
      <c r="O2214">
        <f t="shared" si="209"/>
        <v>0</v>
      </c>
    </row>
    <row r="2215" spans="1:15">
      <c r="A2215" s="10" t="s">
        <v>68</v>
      </c>
      <c r="B2215" s="10">
        <v>6430</v>
      </c>
      <c r="C2215" s="60">
        <v>2.2351826570000002</v>
      </c>
      <c r="D2215" s="11">
        <v>0.30299999999999999</v>
      </c>
      <c r="E2215" s="11">
        <v>48.29</v>
      </c>
      <c r="F2215" s="11">
        <v>0</v>
      </c>
      <c r="G2215" s="11">
        <v>0</v>
      </c>
      <c r="H2215" s="10">
        <v>1</v>
      </c>
      <c r="I2215" s="11">
        <f t="shared" si="204"/>
        <v>0</v>
      </c>
      <c r="J2215" s="11">
        <f t="shared" si="205"/>
        <v>0</v>
      </c>
      <c r="K2215" s="11">
        <v>874.5</v>
      </c>
      <c r="L2215" s="10">
        <f t="shared" si="206"/>
        <v>2.7254085052898827</v>
      </c>
      <c r="M2215">
        <f t="shared" si="207"/>
        <v>3362</v>
      </c>
      <c r="N2215">
        <f t="shared" si="208"/>
        <v>0</v>
      </c>
      <c r="O2215">
        <f t="shared" si="209"/>
        <v>0</v>
      </c>
    </row>
    <row r="2216" spans="1:15">
      <c r="A2216" s="10" t="s">
        <v>68</v>
      </c>
      <c r="B2216" s="10">
        <v>6430</v>
      </c>
      <c r="C2216" s="60">
        <v>1.0341368580000001</v>
      </c>
      <c r="D2216" s="11">
        <v>0.30299999999999999</v>
      </c>
      <c r="E2216" s="11">
        <v>48.29</v>
      </c>
      <c r="F2216" s="11">
        <v>0</v>
      </c>
      <c r="G2216" s="11">
        <v>0</v>
      </c>
      <c r="H2216" s="10">
        <v>1</v>
      </c>
      <c r="I2216" s="11">
        <f t="shared" si="204"/>
        <v>0</v>
      </c>
      <c r="J2216" s="11">
        <f t="shared" si="205"/>
        <v>0</v>
      </c>
      <c r="K2216" s="11">
        <v>1237.3</v>
      </c>
      <c r="L2216" s="10">
        <f t="shared" si="206"/>
        <v>1.260946339038705</v>
      </c>
      <c r="M2216">
        <f t="shared" si="207"/>
        <v>1555</v>
      </c>
      <c r="N2216">
        <f t="shared" si="208"/>
        <v>0</v>
      </c>
      <c r="O2216">
        <f t="shared" si="209"/>
        <v>0</v>
      </c>
    </row>
    <row r="2217" spans="1:15">
      <c r="A2217" s="10" t="s">
        <v>68</v>
      </c>
      <c r="B2217" s="10">
        <v>6430</v>
      </c>
      <c r="C2217" s="60">
        <v>0.59692822899999998</v>
      </c>
      <c r="D2217" s="11">
        <v>0.30299999999999999</v>
      </c>
      <c r="E2217" s="11">
        <v>48.29</v>
      </c>
      <c r="F2217" s="11">
        <v>0</v>
      </c>
      <c r="G2217" s="11">
        <v>0</v>
      </c>
      <c r="H2217" s="10">
        <v>1</v>
      </c>
      <c r="I2217" s="11">
        <f t="shared" si="204"/>
        <v>0</v>
      </c>
      <c r="J2217" s="11">
        <f t="shared" si="205"/>
        <v>0</v>
      </c>
      <c r="K2217" s="11">
        <v>714.2</v>
      </c>
      <c r="L2217" s="10">
        <f t="shared" si="206"/>
        <v>0.72784802050485242</v>
      </c>
      <c r="M2217">
        <f t="shared" si="207"/>
        <v>898</v>
      </c>
      <c r="N2217">
        <f t="shared" si="208"/>
        <v>0</v>
      </c>
      <c r="O2217">
        <f t="shared" si="209"/>
        <v>0</v>
      </c>
    </row>
    <row r="2218" spans="1:15">
      <c r="A2218" s="10" t="s">
        <v>68</v>
      </c>
      <c r="B2218" s="10">
        <v>2210</v>
      </c>
      <c r="C2218" s="60">
        <v>20.106171427</v>
      </c>
      <c r="D2218" s="11">
        <v>0.28499999999999998</v>
      </c>
      <c r="E2218" s="11">
        <v>48.29</v>
      </c>
      <c r="F2218" s="11">
        <v>1.92</v>
      </c>
      <c r="G2218" s="11">
        <v>0.50600000000000001</v>
      </c>
      <c r="H2218" s="10">
        <v>1</v>
      </c>
      <c r="I2218" s="11">
        <f t="shared" si="204"/>
        <v>1.92</v>
      </c>
      <c r="J2218" s="11">
        <f t="shared" si="205"/>
        <v>0.50600000000000001</v>
      </c>
      <c r="K2218" s="11">
        <v>11484.2</v>
      </c>
      <c r="L2218" s="10">
        <f t="shared" si="206"/>
        <v>23.059516682483462</v>
      </c>
      <c r="M2218">
        <f t="shared" si="207"/>
        <v>28443</v>
      </c>
      <c r="N2218">
        <f t="shared" si="208"/>
        <v>120</v>
      </c>
      <c r="O2218">
        <f t="shared" si="209"/>
        <v>31.7</v>
      </c>
    </row>
    <row r="2219" spans="1:15">
      <c r="A2219" s="10" t="s">
        <v>68</v>
      </c>
      <c r="B2219" s="10">
        <v>5100</v>
      </c>
      <c r="C2219" s="60">
        <v>4.0853999999999999E-5</v>
      </c>
      <c r="D2219" s="11">
        <v>1</v>
      </c>
      <c r="E2219" s="11">
        <v>48.29</v>
      </c>
      <c r="F2219" s="11">
        <v>0.6</v>
      </c>
      <c r="G2219" s="11">
        <v>0.05</v>
      </c>
      <c r="H2219" s="10">
        <v>1</v>
      </c>
      <c r="I2219" s="11">
        <f t="shared" si="204"/>
        <v>0.6</v>
      </c>
      <c r="J2219" s="11">
        <f t="shared" si="205"/>
        <v>0.05</v>
      </c>
      <c r="K2219" s="11">
        <v>0.2</v>
      </c>
      <c r="L2219" s="10">
        <f t="shared" si="206"/>
        <v>1.6440330500000001E-4</v>
      </c>
      <c r="M2219">
        <f t="shared" si="207"/>
        <v>0</v>
      </c>
      <c r="N2219">
        <f t="shared" si="208"/>
        <v>0</v>
      </c>
      <c r="O2219">
        <f t="shared" si="209"/>
        <v>0</v>
      </c>
    </row>
    <row r="2220" spans="1:15">
      <c r="A2220" s="10" t="s">
        <v>68</v>
      </c>
      <c r="B2220" s="10">
        <v>2210</v>
      </c>
      <c r="C2220" s="60">
        <v>2.0244352E-2</v>
      </c>
      <c r="D2220" s="11">
        <v>0.26800000000000002</v>
      </c>
      <c r="E2220" s="11">
        <v>56.5</v>
      </c>
      <c r="F2220" s="11">
        <v>1.92</v>
      </c>
      <c r="G2220" s="11">
        <v>0.50600000000000001</v>
      </c>
      <c r="H2220" s="10">
        <v>1</v>
      </c>
      <c r="I2220" s="11">
        <f t="shared" si="204"/>
        <v>1.92</v>
      </c>
      <c r="J2220" s="11">
        <f t="shared" si="205"/>
        <v>0.50600000000000001</v>
      </c>
      <c r="K2220" s="11">
        <v>32.4</v>
      </c>
      <c r="L2220" s="10">
        <f t="shared" si="206"/>
        <v>2.5544998165333333E-2</v>
      </c>
      <c r="M2220">
        <f t="shared" si="207"/>
        <v>32</v>
      </c>
      <c r="N2220">
        <f t="shared" si="208"/>
        <v>0</v>
      </c>
      <c r="O2220">
        <f t="shared" si="209"/>
        <v>0</v>
      </c>
    </row>
    <row r="2221" spans="1:15">
      <c r="A2221" s="10" t="s">
        <v>68</v>
      </c>
      <c r="B2221" s="10">
        <v>6430</v>
      </c>
      <c r="C2221" s="60">
        <v>3.6442598999999999E-2</v>
      </c>
      <c r="D2221" s="11">
        <v>0.30299999999999999</v>
      </c>
      <c r="E2221" s="11">
        <v>48.29</v>
      </c>
      <c r="F2221" s="11">
        <v>0</v>
      </c>
      <c r="G2221" s="11">
        <v>0</v>
      </c>
      <c r="H2221" s="10">
        <v>1</v>
      </c>
      <c r="I2221" s="11">
        <f t="shared" si="204"/>
        <v>0</v>
      </c>
      <c r="J2221" s="11">
        <f t="shared" si="205"/>
        <v>0</v>
      </c>
      <c r="K2221" s="11">
        <v>14.3</v>
      </c>
      <c r="L2221" s="10">
        <f t="shared" si="206"/>
        <v>4.4435280919177499E-2</v>
      </c>
      <c r="M2221">
        <f t="shared" si="207"/>
        <v>55</v>
      </c>
      <c r="N2221">
        <f t="shared" si="208"/>
        <v>0</v>
      </c>
      <c r="O2221">
        <f t="shared" si="209"/>
        <v>0</v>
      </c>
    </row>
    <row r="2222" spans="1:15">
      <c r="A2222" s="10" t="s">
        <v>68</v>
      </c>
      <c r="B2222" s="10">
        <v>1920</v>
      </c>
      <c r="C2222" s="60">
        <v>1.357979E-3</v>
      </c>
      <c r="D2222" s="11">
        <v>0.23400000000000001</v>
      </c>
      <c r="E2222" s="11">
        <v>48.29</v>
      </c>
      <c r="F2222" s="11">
        <v>1.2</v>
      </c>
      <c r="G2222" s="11">
        <v>7.5999999999999998E-2</v>
      </c>
      <c r="H2222" s="10">
        <v>1</v>
      </c>
      <c r="I2222" s="11">
        <f t="shared" si="204"/>
        <v>1.2</v>
      </c>
      <c r="J2222" s="11">
        <f t="shared" si="205"/>
        <v>7.5999999999999998E-2</v>
      </c>
      <c r="K2222" s="11">
        <v>1.3</v>
      </c>
      <c r="L2222" s="10">
        <f t="shared" si="206"/>
        <v>1.2787477152450002E-3</v>
      </c>
      <c r="M2222">
        <f t="shared" si="207"/>
        <v>2</v>
      </c>
      <c r="N2222">
        <f t="shared" si="208"/>
        <v>0</v>
      </c>
      <c r="O2222">
        <f t="shared" si="209"/>
        <v>0</v>
      </c>
    </row>
    <row r="2223" spans="1:15">
      <c r="A2223" s="10" t="s">
        <v>68</v>
      </c>
      <c r="B2223" s="10">
        <v>3100</v>
      </c>
      <c r="C2223" s="60">
        <v>14.844400188</v>
      </c>
      <c r="D2223" s="11">
        <v>0.41099999999999998</v>
      </c>
      <c r="E2223" s="11">
        <v>48.29</v>
      </c>
      <c r="F2223" s="11">
        <v>1.2</v>
      </c>
      <c r="G2223" s="11">
        <v>6.4000000000000001E-2</v>
      </c>
      <c r="H2223" s="10">
        <v>1</v>
      </c>
      <c r="I2223" s="11">
        <f t="shared" si="204"/>
        <v>1.2</v>
      </c>
      <c r="J2223" s="11">
        <f t="shared" si="205"/>
        <v>6.4000000000000001E-2</v>
      </c>
      <c r="K2223" s="11">
        <v>24090.799999999999</v>
      </c>
      <c r="L2223" s="10">
        <f t="shared" si="206"/>
        <v>24.551635913939307</v>
      </c>
      <c r="M2223">
        <f t="shared" si="207"/>
        <v>30284</v>
      </c>
      <c r="N2223">
        <f t="shared" si="208"/>
        <v>80</v>
      </c>
      <c r="O2223">
        <f t="shared" si="209"/>
        <v>4.3</v>
      </c>
    </row>
    <row r="2224" spans="1:15">
      <c r="A2224" s="10" t="s">
        <v>68</v>
      </c>
      <c r="B2224" s="10">
        <v>6410</v>
      </c>
      <c r="C2224" s="60">
        <v>5.731406E-2</v>
      </c>
      <c r="D2224" s="11">
        <v>0.30299999999999999</v>
      </c>
      <c r="E2224" s="11">
        <v>48.29</v>
      </c>
      <c r="F2224" s="11">
        <v>0</v>
      </c>
      <c r="G2224" s="11">
        <v>0</v>
      </c>
      <c r="H2224" s="10">
        <v>1</v>
      </c>
      <c r="I2224" s="11">
        <f t="shared" si="204"/>
        <v>0</v>
      </c>
      <c r="J2224" s="11">
        <f t="shared" si="205"/>
        <v>0</v>
      </c>
      <c r="K2224" s="11">
        <v>68.599999999999994</v>
      </c>
      <c r="L2224" s="10">
        <f t="shared" si="206"/>
        <v>6.9884322924349998E-2</v>
      </c>
      <c r="M2224">
        <f t="shared" si="207"/>
        <v>86</v>
      </c>
      <c r="N2224">
        <f t="shared" si="208"/>
        <v>0</v>
      </c>
      <c r="O2224">
        <f t="shared" si="209"/>
        <v>0</v>
      </c>
    </row>
    <row r="2225" spans="1:15">
      <c r="A2225" s="10" t="s">
        <v>68</v>
      </c>
      <c r="B2225" s="10">
        <v>8320</v>
      </c>
      <c r="C2225" s="60">
        <v>9.3465152999999995E-2</v>
      </c>
      <c r="D2225" s="11">
        <v>0.21</v>
      </c>
      <c r="E2225" s="11">
        <v>48.29</v>
      </c>
      <c r="F2225" s="11">
        <v>1.25</v>
      </c>
      <c r="G2225" s="11">
        <v>7.5999999999999998E-2</v>
      </c>
      <c r="H2225" s="10">
        <v>1</v>
      </c>
      <c r="I2225" s="11">
        <f t="shared" si="204"/>
        <v>1.25</v>
      </c>
      <c r="J2225" s="11">
        <f t="shared" si="205"/>
        <v>7.5999999999999998E-2</v>
      </c>
      <c r="K2225" s="11">
        <v>77.5</v>
      </c>
      <c r="L2225" s="10">
        <f t="shared" si="206"/>
        <v>7.8985064171474995E-2</v>
      </c>
      <c r="M2225">
        <f t="shared" si="207"/>
        <v>97</v>
      </c>
      <c r="N2225">
        <f t="shared" si="208"/>
        <v>0</v>
      </c>
      <c r="O2225">
        <f t="shared" si="209"/>
        <v>0</v>
      </c>
    </row>
    <row r="2226" spans="1:15">
      <c r="A2226" s="10" t="s">
        <v>68</v>
      </c>
      <c r="B2226" s="10">
        <v>6430</v>
      </c>
      <c r="C2226" s="60">
        <v>1.4441492469999999</v>
      </c>
      <c r="D2226" s="11">
        <v>0.30299999999999999</v>
      </c>
      <c r="E2226" s="11">
        <v>48.29</v>
      </c>
      <c r="F2226" s="11">
        <v>0</v>
      </c>
      <c r="G2226" s="11">
        <v>0</v>
      </c>
      <c r="H2226" s="10">
        <v>1</v>
      </c>
      <c r="I2226" s="11">
        <f t="shared" si="204"/>
        <v>0</v>
      </c>
      <c r="J2226" s="11">
        <f t="shared" si="205"/>
        <v>0</v>
      </c>
      <c r="K2226" s="11">
        <v>1727.8</v>
      </c>
      <c r="L2226" s="10">
        <f t="shared" si="206"/>
        <v>1.7608836702251571</v>
      </c>
      <c r="M2226">
        <f t="shared" si="207"/>
        <v>2172</v>
      </c>
      <c r="N2226">
        <f t="shared" si="208"/>
        <v>0</v>
      </c>
      <c r="O2226">
        <f t="shared" si="209"/>
        <v>0</v>
      </c>
    </row>
    <row r="2227" spans="1:15">
      <c r="A2227" s="10" t="s">
        <v>68</v>
      </c>
      <c r="B2227" s="10">
        <v>6300</v>
      </c>
      <c r="C2227" s="60">
        <v>1.4326523019999999</v>
      </c>
      <c r="D2227" s="11">
        <v>0.30299999999999999</v>
      </c>
      <c r="E2227" s="11">
        <v>48.29</v>
      </c>
      <c r="F2227" s="11">
        <v>0</v>
      </c>
      <c r="G2227" s="11">
        <v>0</v>
      </c>
      <c r="H2227" s="10">
        <v>1</v>
      </c>
      <c r="I2227" s="11">
        <f t="shared" si="204"/>
        <v>0</v>
      </c>
      <c r="J2227" s="11">
        <f t="shared" si="205"/>
        <v>0</v>
      </c>
      <c r="K2227" s="11">
        <v>560.5</v>
      </c>
      <c r="L2227" s="10">
        <f t="shared" si="206"/>
        <v>1.7468651865053948</v>
      </c>
      <c r="M2227">
        <f t="shared" si="207"/>
        <v>2155</v>
      </c>
      <c r="N2227">
        <f t="shared" si="208"/>
        <v>0</v>
      </c>
      <c r="O2227">
        <f t="shared" si="209"/>
        <v>0</v>
      </c>
    </row>
    <row r="2228" spans="1:15">
      <c r="A2228" s="10" t="s">
        <v>68</v>
      </c>
      <c r="B2228" s="10">
        <v>1920</v>
      </c>
      <c r="C2228" s="60">
        <v>7.9659491999999998E-2</v>
      </c>
      <c r="D2228" s="11">
        <v>0.23400000000000001</v>
      </c>
      <c r="E2228" s="11">
        <v>48.29</v>
      </c>
      <c r="F2228" s="11">
        <v>1.2</v>
      </c>
      <c r="G2228" s="11">
        <v>7.5999999999999998E-2</v>
      </c>
      <c r="H2228" s="10">
        <v>1</v>
      </c>
      <c r="I2228" s="11">
        <f t="shared" si="204"/>
        <v>1.2</v>
      </c>
      <c r="J2228" s="11">
        <f t="shared" si="205"/>
        <v>7.5999999999999998E-2</v>
      </c>
      <c r="K2228" s="11">
        <v>73.599999999999994</v>
      </c>
      <c r="L2228" s="10">
        <f t="shared" si="206"/>
        <v>7.5011758939260001E-2</v>
      </c>
      <c r="M2228">
        <f t="shared" si="207"/>
        <v>93</v>
      </c>
      <c r="N2228">
        <f t="shared" si="208"/>
        <v>0</v>
      </c>
      <c r="O2228">
        <f t="shared" si="209"/>
        <v>0</v>
      </c>
    </row>
    <row r="2229" spans="1:15">
      <c r="A2229" s="10" t="s">
        <v>68</v>
      </c>
      <c r="B2229" s="10">
        <v>3100</v>
      </c>
      <c r="C2229" s="60">
        <v>1.024597298</v>
      </c>
      <c r="D2229" s="11">
        <v>0.41099999999999998</v>
      </c>
      <c r="E2229" s="11">
        <v>48.29</v>
      </c>
      <c r="F2229" s="11">
        <v>1.2</v>
      </c>
      <c r="G2229" s="11">
        <v>6.4000000000000001E-2</v>
      </c>
      <c r="H2229" s="10">
        <v>1</v>
      </c>
      <c r="I2229" s="11">
        <f t="shared" si="204"/>
        <v>1.2</v>
      </c>
      <c r="J2229" s="11">
        <f t="shared" si="205"/>
        <v>6.4000000000000001E-2</v>
      </c>
      <c r="K2229" s="11">
        <v>1662.8</v>
      </c>
      <c r="L2229" s="10">
        <f t="shared" si="206"/>
        <v>1.6946147705743846</v>
      </c>
      <c r="M2229">
        <f t="shared" si="207"/>
        <v>2090</v>
      </c>
      <c r="N2229">
        <f t="shared" si="208"/>
        <v>6</v>
      </c>
      <c r="O2229">
        <f t="shared" si="209"/>
        <v>0.3</v>
      </c>
    </row>
    <row r="2230" spans="1:15">
      <c r="A2230" s="10" t="s">
        <v>68</v>
      </c>
      <c r="B2230" s="10">
        <v>1100</v>
      </c>
      <c r="C2230" s="60">
        <v>1.2061567129999999</v>
      </c>
      <c r="D2230" s="11">
        <v>0.34200000000000003</v>
      </c>
      <c r="E2230" s="11">
        <v>48.29</v>
      </c>
      <c r="F2230" s="11">
        <v>1.85</v>
      </c>
      <c r="G2230" s="11">
        <v>0.22</v>
      </c>
      <c r="H2230" s="10">
        <v>1</v>
      </c>
      <c r="I2230" s="11">
        <f t="shared" si="204"/>
        <v>1.85</v>
      </c>
      <c r="J2230" s="11">
        <f t="shared" si="205"/>
        <v>0.22</v>
      </c>
      <c r="K2230" s="11">
        <v>532.70000000000005</v>
      </c>
      <c r="L2230" s="10">
        <f t="shared" si="206"/>
        <v>1.6599912686169451</v>
      </c>
      <c r="M2230">
        <f t="shared" si="207"/>
        <v>2048</v>
      </c>
      <c r="N2230">
        <f t="shared" si="208"/>
        <v>8</v>
      </c>
      <c r="O2230">
        <f t="shared" si="209"/>
        <v>1</v>
      </c>
    </row>
    <row r="2231" spans="1:15">
      <c r="A2231" s="10" t="s">
        <v>68</v>
      </c>
      <c r="B2231" s="10">
        <v>6410</v>
      </c>
      <c r="C2231" s="60">
        <v>12.816375844</v>
      </c>
      <c r="D2231" s="11">
        <v>0.30299999999999999</v>
      </c>
      <c r="E2231" s="11">
        <v>48.29</v>
      </c>
      <c r="F2231" s="11">
        <v>0</v>
      </c>
      <c r="G2231" s="11">
        <v>0</v>
      </c>
      <c r="H2231" s="10">
        <v>1</v>
      </c>
      <c r="I2231" s="11">
        <f t="shared" si="204"/>
        <v>0</v>
      </c>
      <c r="J2231" s="11">
        <f t="shared" si="205"/>
        <v>0</v>
      </c>
      <c r="K2231" s="11">
        <v>5014.6000000000004</v>
      </c>
      <c r="L2231" s="10">
        <f t="shared" si="206"/>
        <v>15.627295435045689</v>
      </c>
      <c r="M2231">
        <f t="shared" si="207"/>
        <v>19276</v>
      </c>
      <c r="N2231">
        <f t="shared" si="208"/>
        <v>0</v>
      </c>
      <c r="O2231">
        <f t="shared" si="209"/>
        <v>0</v>
      </c>
    </row>
    <row r="2232" spans="1:15">
      <c r="A2232" s="10" t="s">
        <v>68</v>
      </c>
      <c r="B2232" s="10">
        <v>6460</v>
      </c>
      <c r="C2232" s="60">
        <v>2.7837440359999999</v>
      </c>
      <c r="D2232" s="11">
        <v>0.30299999999999999</v>
      </c>
      <c r="E2232" s="11">
        <v>48.29</v>
      </c>
      <c r="F2232" s="11">
        <v>0</v>
      </c>
      <c r="G2232" s="11">
        <v>0</v>
      </c>
      <c r="H2232" s="10">
        <v>1</v>
      </c>
      <c r="I2232" s="11">
        <f t="shared" si="204"/>
        <v>0</v>
      </c>
      <c r="J2232" s="11">
        <f t="shared" si="205"/>
        <v>0</v>
      </c>
      <c r="K2232" s="11">
        <v>1089.2</v>
      </c>
      <c r="L2232" s="10">
        <f t="shared" si="206"/>
        <v>3.3942817373356093</v>
      </c>
      <c r="M2232">
        <f t="shared" si="207"/>
        <v>4187</v>
      </c>
      <c r="N2232">
        <f t="shared" si="208"/>
        <v>0</v>
      </c>
      <c r="O2232">
        <f t="shared" si="209"/>
        <v>0</v>
      </c>
    </row>
    <row r="2233" spans="1:15">
      <c r="A2233" s="10" t="s">
        <v>68</v>
      </c>
      <c r="B2233" s="10">
        <v>6460</v>
      </c>
      <c r="C2233" s="60">
        <v>3.2363167999999998E-2</v>
      </c>
      <c r="D2233" s="11">
        <v>0.30299999999999999</v>
      </c>
      <c r="E2233" s="11">
        <v>48.29</v>
      </c>
      <c r="F2233" s="11">
        <v>0</v>
      </c>
      <c r="G2233" s="11">
        <v>0</v>
      </c>
      <c r="H2233" s="10">
        <v>1</v>
      </c>
      <c r="I2233" s="11">
        <f t="shared" si="204"/>
        <v>0</v>
      </c>
      <c r="J2233" s="11">
        <f t="shared" si="205"/>
        <v>0</v>
      </c>
      <c r="K2233" s="11">
        <v>12.7</v>
      </c>
      <c r="L2233" s="10">
        <f t="shared" si="206"/>
        <v>3.9461138913679993E-2</v>
      </c>
      <c r="M2233">
        <f t="shared" si="207"/>
        <v>49</v>
      </c>
      <c r="N2233">
        <f t="shared" si="208"/>
        <v>0</v>
      </c>
      <c r="O2233">
        <f t="shared" si="209"/>
        <v>0</v>
      </c>
    </row>
    <row r="2234" spans="1:15">
      <c r="A2234" s="10" t="s">
        <v>68</v>
      </c>
      <c r="B2234" s="10">
        <v>6430</v>
      </c>
      <c r="C2234" s="60">
        <v>6.9858753999999995E-2</v>
      </c>
      <c r="D2234" s="11">
        <v>0.30299999999999999</v>
      </c>
      <c r="E2234" s="11">
        <v>48.29</v>
      </c>
      <c r="F2234" s="11">
        <v>0</v>
      </c>
      <c r="G2234" s="11">
        <v>0</v>
      </c>
      <c r="H2234" s="10">
        <v>1</v>
      </c>
      <c r="I2234" s="11">
        <f t="shared" si="204"/>
        <v>0</v>
      </c>
      <c r="J2234" s="11">
        <f t="shared" si="205"/>
        <v>0</v>
      </c>
      <c r="K2234" s="11">
        <v>27.3</v>
      </c>
      <c r="L2234" s="10">
        <f t="shared" si="206"/>
        <v>8.5180350574164995E-2</v>
      </c>
      <c r="M2234">
        <f t="shared" si="207"/>
        <v>105</v>
      </c>
      <c r="N2234">
        <f t="shared" si="208"/>
        <v>0</v>
      </c>
      <c r="O2234">
        <f t="shared" si="209"/>
        <v>0</v>
      </c>
    </row>
    <row r="2235" spans="1:15">
      <c r="A2235" s="10" t="s">
        <v>68</v>
      </c>
      <c r="B2235" s="10">
        <v>6410</v>
      </c>
      <c r="C2235" s="60">
        <v>0.30679663000000001</v>
      </c>
      <c r="D2235" s="11">
        <v>0.30299999999999999</v>
      </c>
      <c r="E2235" s="11">
        <v>48.29</v>
      </c>
      <c r="F2235" s="11">
        <v>0</v>
      </c>
      <c r="G2235" s="11">
        <v>0</v>
      </c>
      <c r="H2235" s="10">
        <v>1</v>
      </c>
      <c r="I2235" s="11">
        <f t="shared" si="204"/>
        <v>0</v>
      </c>
      <c r="J2235" s="11">
        <f t="shared" si="205"/>
        <v>0</v>
      </c>
      <c r="K2235" s="11">
        <v>367.1</v>
      </c>
      <c r="L2235" s="10">
        <f t="shared" si="206"/>
        <v>0.37408403388317502</v>
      </c>
      <c r="M2235">
        <f t="shared" si="207"/>
        <v>461</v>
      </c>
      <c r="N2235">
        <f t="shared" si="208"/>
        <v>0</v>
      </c>
      <c r="O2235">
        <f t="shared" si="209"/>
        <v>0</v>
      </c>
    </row>
    <row r="2236" spans="1:15">
      <c r="A2236" s="10" t="s">
        <v>68</v>
      </c>
      <c r="B2236" s="10">
        <v>1920</v>
      </c>
      <c r="C2236" s="60">
        <v>4.9354151999999998E-2</v>
      </c>
      <c r="D2236" s="11">
        <v>0.23400000000000001</v>
      </c>
      <c r="E2236" s="11">
        <v>48.29</v>
      </c>
      <c r="F2236" s="11">
        <v>1.2</v>
      </c>
      <c r="G2236" s="11">
        <v>7.5999999999999998E-2</v>
      </c>
      <c r="H2236" s="10">
        <v>1</v>
      </c>
      <c r="I2236" s="11">
        <f t="shared" si="204"/>
        <v>1.2</v>
      </c>
      <c r="J2236" s="11">
        <f t="shared" si="205"/>
        <v>7.5999999999999998E-2</v>
      </c>
      <c r="K2236" s="11">
        <v>45.6</v>
      </c>
      <c r="L2236" s="10">
        <f t="shared" si="206"/>
        <v>4.6474584001559995E-2</v>
      </c>
      <c r="M2236">
        <f t="shared" si="207"/>
        <v>57</v>
      </c>
      <c r="N2236">
        <f t="shared" si="208"/>
        <v>0</v>
      </c>
      <c r="O2236">
        <f t="shared" si="209"/>
        <v>0</v>
      </c>
    </row>
    <row r="2237" spans="1:15">
      <c r="A2237" s="10" t="s">
        <v>68</v>
      </c>
      <c r="B2237" s="10">
        <v>1200</v>
      </c>
      <c r="C2237" s="60">
        <v>1.6754231930000001</v>
      </c>
      <c r="D2237" s="11">
        <v>0.30399999999999999</v>
      </c>
      <c r="E2237" s="11">
        <v>56.5</v>
      </c>
      <c r="F2237" s="11">
        <v>2.23</v>
      </c>
      <c r="G2237" s="11">
        <v>0.316</v>
      </c>
      <c r="H2237" s="10">
        <v>1</v>
      </c>
      <c r="I2237" s="11">
        <f t="shared" si="204"/>
        <v>2.23</v>
      </c>
      <c r="J2237" s="11">
        <f t="shared" si="205"/>
        <v>0.316</v>
      </c>
      <c r="K2237" s="11">
        <v>754.9</v>
      </c>
      <c r="L2237" s="10">
        <f t="shared" si="206"/>
        <v>2.3980890635806666</v>
      </c>
      <c r="M2237">
        <f t="shared" si="207"/>
        <v>2958</v>
      </c>
      <c r="N2237">
        <f t="shared" si="208"/>
        <v>15</v>
      </c>
      <c r="O2237">
        <f t="shared" si="209"/>
        <v>2.1</v>
      </c>
    </row>
    <row r="2238" spans="1:15">
      <c r="A2238" s="10" t="s">
        <v>68</v>
      </c>
      <c r="B2238" s="10">
        <v>6430</v>
      </c>
      <c r="C2238" s="60">
        <v>1.1344069E-2</v>
      </c>
      <c r="D2238" s="11">
        <v>0.30299999999999999</v>
      </c>
      <c r="E2238" s="11">
        <v>48.29</v>
      </c>
      <c r="F2238" s="11">
        <v>0</v>
      </c>
      <c r="G2238" s="11">
        <v>0</v>
      </c>
      <c r="H2238" s="10">
        <v>1</v>
      </c>
      <c r="I2238" s="11">
        <f t="shared" si="204"/>
        <v>0</v>
      </c>
      <c r="J2238" s="11">
        <f t="shared" si="205"/>
        <v>0</v>
      </c>
      <c r="K2238" s="11">
        <v>4.4000000000000004</v>
      </c>
      <c r="L2238" s="10">
        <f t="shared" si="206"/>
        <v>1.3832078573252499E-2</v>
      </c>
      <c r="M2238">
        <f t="shared" si="207"/>
        <v>17</v>
      </c>
      <c r="N2238">
        <f t="shared" si="208"/>
        <v>0</v>
      </c>
      <c r="O2238">
        <f t="shared" si="209"/>
        <v>0</v>
      </c>
    </row>
    <row r="2239" spans="1:15">
      <c r="A2239" s="10" t="s">
        <v>68</v>
      </c>
      <c r="B2239" s="10">
        <v>3200</v>
      </c>
      <c r="C2239" s="60">
        <v>0.66801374599999996</v>
      </c>
      <c r="D2239" s="11">
        <v>0.4</v>
      </c>
      <c r="E2239" s="11">
        <v>48.29</v>
      </c>
      <c r="F2239" s="11">
        <v>1.2</v>
      </c>
      <c r="G2239" s="11">
        <v>6.4000000000000001E-2</v>
      </c>
      <c r="H2239" s="10">
        <v>1</v>
      </c>
      <c r="I2239" s="11">
        <f t="shared" si="204"/>
        <v>1.2</v>
      </c>
      <c r="J2239" s="11">
        <f t="shared" si="205"/>
        <v>6.4000000000000001E-2</v>
      </c>
      <c r="K2239" s="11">
        <v>345</v>
      </c>
      <c r="L2239" s="10">
        <f t="shared" si="206"/>
        <v>1.0752794598113333</v>
      </c>
      <c r="M2239">
        <f t="shared" si="207"/>
        <v>1326</v>
      </c>
      <c r="N2239">
        <f t="shared" si="208"/>
        <v>4</v>
      </c>
      <c r="O2239">
        <f t="shared" si="209"/>
        <v>0.2</v>
      </c>
    </row>
    <row r="2240" spans="1:15">
      <c r="A2240" s="10" t="s">
        <v>68</v>
      </c>
      <c r="B2240" s="10">
        <v>6430</v>
      </c>
      <c r="C2240" s="60">
        <v>1.416027769</v>
      </c>
      <c r="D2240" s="11">
        <v>0.30299999999999999</v>
      </c>
      <c r="E2240" s="11">
        <v>48.29</v>
      </c>
      <c r="F2240" s="11">
        <v>0</v>
      </c>
      <c r="G2240" s="11">
        <v>0</v>
      </c>
      <c r="H2240" s="10">
        <v>1</v>
      </c>
      <c r="I2240" s="11">
        <f t="shared" si="204"/>
        <v>0</v>
      </c>
      <c r="J2240" s="11">
        <f t="shared" si="205"/>
        <v>0</v>
      </c>
      <c r="K2240" s="11">
        <v>1694.2</v>
      </c>
      <c r="L2240" s="10">
        <f t="shared" si="206"/>
        <v>1.7265945193665024</v>
      </c>
      <c r="M2240">
        <f t="shared" si="207"/>
        <v>2130</v>
      </c>
      <c r="N2240">
        <f t="shared" si="208"/>
        <v>0</v>
      </c>
      <c r="O2240">
        <f t="shared" si="209"/>
        <v>0</v>
      </c>
    </row>
    <row r="2241" spans="1:15">
      <c r="A2241" s="10" t="s">
        <v>68</v>
      </c>
      <c r="B2241" s="10">
        <v>6410</v>
      </c>
      <c r="C2241" s="60">
        <v>0.315085473</v>
      </c>
      <c r="D2241" s="11">
        <v>0.30299999999999999</v>
      </c>
      <c r="E2241" s="11">
        <v>48.29</v>
      </c>
      <c r="F2241" s="11">
        <v>0</v>
      </c>
      <c r="G2241" s="11">
        <v>0</v>
      </c>
      <c r="H2241" s="10">
        <v>1</v>
      </c>
      <c r="I2241" s="11">
        <f t="shared" si="204"/>
        <v>0</v>
      </c>
      <c r="J2241" s="11">
        <f t="shared" si="205"/>
        <v>0</v>
      </c>
      <c r="K2241" s="11">
        <v>123.3</v>
      </c>
      <c r="L2241" s="10">
        <f t="shared" si="206"/>
        <v>0.38419080665204247</v>
      </c>
      <c r="M2241">
        <f t="shared" si="207"/>
        <v>474</v>
      </c>
      <c r="N2241">
        <f t="shared" si="208"/>
        <v>0</v>
      </c>
      <c r="O2241">
        <f t="shared" si="209"/>
        <v>0</v>
      </c>
    </row>
    <row r="2242" spans="1:15">
      <c r="A2242" s="10" t="s">
        <v>68</v>
      </c>
      <c r="B2242" s="10">
        <v>6410</v>
      </c>
      <c r="C2242" s="60">
        <v>0.12671069800000001</v>
      </c>
      <c r="D2242" s="11">
        <v>0.30299999999999999</v>
      </c>
      <c r="E2242" s="11">
        <v>48.29</v>
      </c>
      <c r="F2242" s="11">
        <v>0</v>
      </c>
      <c r="G2242" s="11">
        <v>0</v>
      </c>
      <c r="H2242" s="10">
        <v>1</v>
      </c>
      <c r="I2242" s="11">
        <f t="shared" si="204"/>
        <v>0</v>
      </c>
      <c r="J2242" s="11">
        <f t="shared" si="205"/>
        <v>0</v>
      </c>
      <c r="K2242" s="11">
        <v>151.6</v>
      </c>
      <c r="L2242" s="10">
        <f t="shared" si="206"/>
        <v>0.15450120506210499</v>
      </c>
      <c r="M2242">
        <f t="shared" si="207"/>
        <v>191</v>
      </c>
      <c r="N2242">
        <f t="shared" si="208"/>
        <v>0</v>
      </c>
      <c r="O2242">
        <f t="shared" si="209"/>
        <v>0</v>
      </c>
    </row>
    <row r="2243" spans="1:15">
      <c r="A2243" s="10" t="s">
        <v>68</v>
      </c>
      <c r="B2243" s="10">
        <v>8320</v>
      </c>
      <c r="C2243" s="60">
        <v>4.0897581000000002E-2</v>
      </c>
      <c r="D2243" s="11">
        <v>0.21</v>
      </c>
      <c r="E2243" s="11">
        <v>48.29</v>
      </c>
      <c r="F2243" s="11">
        <v>1.25</v>
      </c>
      <c r="G2243" s="11">
        <v>7.5999999999999998E-2</v>
      </c>
      <c r="H2243" s="10">
        <v>1</v>
      </c>
      <c r="I2243" s="11">
        <f t="shared" ref="I2243:I2306" si="210">F2243</f>
        <v>1.25</v>
      </c>
      <c r="J2243" s="11">
        <f t="shared" ref="J2243:J2306" si="211">G2243</f>
        <v>7.5999999999999998E-2</v>
      </c>
      <c r="K2243" s="11">
        <v>33.9</v>
      </c>
      <c r="L2243" s="10">
        <f t="shared" ref="L2243:L2306" si="212">E2243*D2243*C2243/12</f>
        <v>3.4561523263574999E-2</v>
      </c>
      <c r="M2243">
        <f t="shared" ref="M2243:M2306" si="213">ROUND(E2243*D2243*C2243*102.79,0)</f>
        <v>43</v>
      </c>
      <c r="N2243">
        <f t="shared" ref="N2243:N2306" si="214">ROUND(I2243*M2243*0.002205,0)</f>
        <v>0</v>
      </c>
      <c r="O2243">
        <f t="shared" ref="O2243:O2306" si="215">ROUND(J2243*M2243*0.002205,1)</f>
        <v>0</v>
      </c>
    </row>
    <row r="2244" spans="1:15">
      <c r="A2244" s="10" t="s">
        <v>68</v>
      </c>
      <c r="B2244" s="10">
        <v>2240</v>
      </c>
      <c r="C2244" s="60">
        <v>2.2318648E-2</v>
      </c>
      <c r="D2244" s="11">
        <v>0.26800000000000002</v>
      </c>
      <c r="E2244" s="11">
        <v>48.29</v>
      </c>
      <c r="F2244" s="11">
        <v>1.59</v>
      </c>
      <c r="G2244" s="11">
        <v>0.25</v>
      </c>
      <c r="H2244" s="10">
        <v>1</v>
      </c>
      <c r="I2244" s="11">
        <f t="shared" si="210"/>
        <v>1.59</v>
      </c>
      <c r="J2244" s="11">
        <f t="shared" si="211"/>
        <v>0.25</v>
      </c>
      <c r="K2244" s="11">
        <v>7.7</v>
      </c>
      <c r="L2244" s="10">
        <f t="shared" si="212"/>
        <v>2.4070141099546666E-2</v>
      </c>
      <c r="M2244">
        <f t="shared" si="213"/>
        <v>30</v>
      </c>
      <c r="N2244">
        <f t="shared" si="214"/>
        <v>0</v>
      </c>
      <c r="O2244">
        <f t="shared" si="215"/>
        <v>0</v>
      </c>
    </row>
    <row r="2245" spans="1:15">
      <c r="A2245" s="10" t="s">
        <v>68</v>
      </c>
      <c r="B2245" s="10">
        <v>6430</v>
      </c>
      <c r="C2245" s="60">
        <v>0.228901891</v>
      </c>
      <c r="D2245" s="11">
        <v>0.30299999999999999</v>
      </c>
      <c r="E2245" s="11">
        <v>48.29</v>
      </c>
      <c r="F2245" s="11">
        <v>0</v>
      </c>
      <c r="G2245" s="11">
        <v>0</v>
      </c>
      <c r="H2245" s="10">
        <v>1</v>
      </c>
      <c r="I2245" s="11">
        <f t="shared" si="210"/>
        <v>0</v>
      </c>
      <c r="J2245" s="11">
        <f t="shared" si="211"/>
        <v>0</v>
      </c>
      <c r="K2245" s="11">
        <v>273.89999999999998</v>
      </c>
      <c r="L2245" s="10">
        <f t="shared" si="212"/>
        <v>0.27910522598884752</v>
      </c>
      <c r="M2245">
        <f t="shared" si="213"/>
        <v>344</v>
      </c>
      <c r="N2245">
        <f t="shared" si="214"/>
        <v>0</v>
      </c>
      <c r="O2245">
        <f t="shared" si="215"/>
        <v>0</v>
      </c>
    </row>
    <row r="2246" spans="1:15">
      <c r="A2246" s="10" t="s">
        <v>68</v>
      </c>
      <c r="B2246" s="10">
        <v>6460</v>
      </c>
      <c r="C2246" s="60">
        <v>0.79077609800000004</v>
      </c>
      <c r="D2246" s="11">
        <v>0.30299999999999999</v>
      </c>
      <c r="E2246" s="11">
        <v>48.29</v>
      </c>
      <c r="F2246" s="11">
        <v>0</v>
      </c>
      <c r="G2246" s="11">
        <v>0</v>
      </c>
      <c r="H2246" s="10">
        <v>1</v>
      </c>
      <c r="I2246" s="11">
        <f t="shared" si="210"/>
        <v>0</v>
      </c>
      <c r="J2246" s="11">
        <f t="shared" si="211"/>
        <v>0</v>
      </c>
      <c r="K2246" s="11">
        <v>946.1</v>
      </c>
      <c r="L2246" s="10">
        <f t="shared" si="212"/>
        <v>0.96421108875360506</v>
      </c>
      <c r="M2246">
        <f t="shared" si="213"/>
        <v>1189</v>
      </c>
      <c r="N2246">
        <f t="shared" si="214"/>
        <v>0</v>
      </c>
      <c r="O2246">
        <f t="shared" si="215"/>
        <v>0</v>
      </c>
    </row>
    <row r="2247" spans="1:15">
      <c r="A2247" s="10" t="s">
        <v>68</v>
      </c>
      <c r="B2247" s="10">
        <v>6430</v>
      </c>
      <c r="C2247" s="60">
        <v>15.709923224000001</v>
      </c>
      <c r="D2247" s="11">
        <v>0.30299999999999999</v>
      </c>
      <c r="E2247" s="11">
        <v>48.29</v>
      </c>
      <c r="F2247" s="11">
        <v>0</v>
      </c>
      <c r="G2247" s="11">
        <v>0</v>
      </c>
      <c r="H2247" s="10">
        <v>1</v>
      </c>
      <c r="I2247" s="11">
        <f t="shared" si="210"/>
        <v>0</v>
      </c>
      <c r="J2247" s="11">
        <f t="shared" si="211"/>
        <v>0</v>
      </c>
      <c r="K2247" s="11">
        <v>6146.7</v>
      </c>
      <c r="L2247" s="10">
        <f t="shared" si="212"/>
        <v>19.155462860295739</v>
      </c>
      <c r="M2247">
        <f t="shared" si="213"/>
        <v>23628</v>
      </c>
      <c r="N2247">
        <f t="shared" si="214"/>
        <v>0</v>
      </c>
      <c r="O2247">
        <f t="shared" si="215"/>
        <v>0</v>
      </c>
    </row>
    <row r="2248" spans="1:15">
      <c r="A2248" s="10" t="s">
        <v>68</v>
      </c>
      <c r="B2248" s="10">
        <v>3200</v>
      </c>
      <c r="C2248" s="60">
        <v>0.69037188999999999</v>
      </c>
      <c r="D2248" s="11">
        <v>0.4</v>
      </c>
      <c r="E2248" s="11">
        <v>48.29</v>
      </c>
      <c r="F2248" s="11">
        <v>1.2</v>
      </c>
      <c r="G2248" s="11">
        <v>6.4000000000000001E-2</v>
      </c>
      <c r="H2248" s="10">
        <v>1</v>
      </c>
      <c r="I2248" s="11">
        <f t="shared" si="210"/>
        <v>1.2</v>
      </c>
      <c r="J2248" s="11">
        <f t="shared" si="211"/>
        <v>6.4000000000000001E-2</v>
      </c>
      <c r="K2248" s="11">
        <v>356.6</v>
      </c>
      <c r="L2248" s="10">
        <f t="shared" si="212"/>
        <v>1.1112686189366667</v>
      </c>
      <c r="M2248">
        <f t="shared" si="213"/>
        <v>1371</v>
      </c>
      <c r="N2248">
        <f t="shared" si="214"/>
        <v>4</v>
      </c>
      <c r="O2248">
        <f t="shared" si="215"/>
        <v>0.2</v>
      </c>
    </row>
    <row r="2249" spans="1:15">
      <c r="A2249" s="10" t="s">
        <v>68</v>
      </c>
      <c r="B2249" s="10">
        <v>6460</v>
      </c>
      <c r="C2249" s="60">
        <v>0.80784557400000001</v>
      </c>
      <c r="D2249" s="11">
        <v>0.30299999999999999</v>
      </c>
      <c r="E2249" s="11">
        <v>48.29</v>
      </c>
      <c r="F2249" s="11">
        <v>0</v>
      </c>
      <c r="G2249" s="11">
        <v>0</v>
      </c>
      <c r="H2249" s="10">
        <v>1</v>
      </c>
      <c r="I2249" s="11">
        <f t="shared" si="210"/>
        <v>0</v>
      </c>
      <c r="J2249" s="11">
        <f t="shared" si="211"/>
        <v>0</v>
      </c>
      <c r="K2249" s="11">
        <v>316.10000000000002</v>
      </c>
      <c r="L2249" s="10">
        <f t="shared" si="212"/>
        <v>0.98502428490361493</v>
      </c>
      <c r="M2249">
        <f t="shared" si="213"/>
        <v>1215</v>
      </c>
      <c r="N2249">
        <f t="shared" si="214"/>
        <v>0</v>
      </c>
      <c r="O2249">
        <f t="shared" si="215"/>
        <v>0</v>
      </c>
    </row>
    <row r="2250" spans="1:15">
      <c r="A2250" s="10" t="s">
        <v>68</v>
      </c>
      <c r="B2250" s="10">
        <v>2210</v>
      </c>
      <c r="C2250" s="60">
        <v>4.5029553E-2</v>
      </c>
      <c r="D2250" s="11">
        <v>0.26800000000000002</v>
      </c>
      <c r="E2250" s="11">
        <v>48.29</v>
      </c>
      <c r="F2250" s="11">
        <v>1.92</v>
      </c>
      <c r="G2250" s="11">
        <v>0.50600000000000001</v>
      </c>
      <c r="H2250" s="10">
        <v>1</v>
      </c>
      <c r="I2250" s="11">
        <f t="shared" si="210"/>
        <v>1.92</v>
      </c>
      <c r="J2250" s="11">
        <f t="shared" si="211"/>
        <v>0.50600000000000001</v>
      </c>
      <c r="K2250" s="11">
        <v>15.6</v>
      </c>
      <c r="L2250" s="10">
        <f t="shared" si="212"/>
        <v>4.8563322220929996E-2</v>
      </c>
      <c r="M2250">
        <f t="shared" si="213"/>
        <v>60</v>
      </c>
      <c r="N2250">
        <f t="shared" si="214"/>
        <v>0</v>
      </c>
      <c r="O2250">
        <f t="shared" si="215"/>
        <v>0.1</v>
      </c>
    </row>
    <row r="2251" spans="1:15">
      <c r="A2251" s="10" t="s">
        <v>68</v>
      </c>
      <c r="B2251" s="10">
        <v>6410</v>
      </c>
      <c r="C2251" s="60">
        <v>3.7957368480000002</v>
      </c>
      <c r="D2251" s="11">
        <v>0.30299999999999999</v>
      </c>
      <c r="E2251" s="11">
        <v>48.29</v>
      </c>
      <c r="F2251" s="11">
        <v>0</v>
      </c>
      <c r="G2251" s="11">
        <v>0</v>
      </c>
      <c r="H2251" s="10">
        <v>1</v>
      </c>
      <c r="I2251" s="11">
        <f t="shared" si="210"/>
        <v>0</v>
      </c>
      <c r="J2251" s="11">
        <f t="shared" si="211"/>
        <v>0</v>
      </c>
      <c r="K2251" s="11">
        <v>1485.1</v>
      </c>
      <c r="L2251" s="10">
        <f t="shared" si="212"/>
        <v>4.6282273428454799</v>
      </c>
      <c r="M2251">
        <f t="shared" si="213"/>
        <v>5709</v>
      </c>
      <c r="N2251">
        <f t="shared" si="214"/>
        <v>0</v>
      </c>
      <c r="O2251">
        <f t="shared" si="215"/>
        <v>0</v>
      </c>
    </row>
    <row r="2252" spans="1:15">
      <c r="A2252" s="10" t="s">
        <v>68</v>
      </c>
      <c r="B2252" s="10">
        <v>1200</v>
      </c>
      <c r="C2252" s="60">
        <v>0.601411362</v>
      </c>
      <c r="D2252" s="11">
        <v>0.38900000000000001</v>
      </c>
      <c r="E2252" s="11">
        <v>56.5</v>
      </c>
      <c r="F2252" s="11">
        <v>2.23</v>
      </c>
      <c r="G2252" s="11">
        <v>0.316</v>
      </c>
      <c r="H2252" s="10">
        <v>1</v>
      </c>
      <c r="I2252" s="11">
        <f t="shared" si="210"/>
        <v>2.23</v>
      </c>
      <c r="J2252" s="11">
        <f t="shared" si="211"/>
        <v>0.316</v>
      </c>
      <c r="K2252" s="11">
        <v>258.2</v>
      </c>
      <c r="L2252" s="10">
        <f t="shared" si="212"/>
        <v>1.10150996830975</v>
      </c>
      <c r="M2252">
        <f t="shared" si="213"/>
        <v>1359</v>
      </c>
      <c r="N2252">
        <f t="shared" si="214"/>
        <v>7</v>
      </c>
      <c r="O2252">
        <f t="shared" si="215"/>
        <v>0.9</v>
      </c>
    </row>
    <row r="2253" spans="1:15">
      <c r="A2253" s="10" t="s">
        <v>68</v>
      </c>
      <c r="B2253" s="10">
        <v>6460</v>
      </c>
      <c r="C2253" s="60">
        <v>7.5011147E-2</v>
      </c>
      <c r="D2253" s="11">
        <v>0.30299999999999999</v>
      </c>
      <c r="E2253" s="11">
        <v>48.29</v>
      </c>
      <c r="F2253" s="11">
        <v>0</v>
      </c>
      <c r="G2253" s="11">
        <v>0</v>
      </c>
      <c r="H2253" s="10">
        <v>1</v>
      </c>
      <c r="I2253" s="11">
        <f t="shared" si="210"/>
        <v>0</v>
      </c>
      <c r="J2253" s="11">
        <f t="shared" si="211"/>
        <v>0</v>
      </c>
      <c r="K2253" s="11">
        <v>89.7</v>
      </c>
      <c r="L2253" s="10">
        <f t="shared" si="212"/>
        <v>9.1462779287907484E-2</v>
      </c>
      <c r="M2253">
        <f t="shared" si="213"/>
        <v>113</v>
      </c>
      <c r="N2253">
        <f t="shared" si="214"/>
        <v>0</v>
      </c>
      <c r="O2253">
        <f t="shared" si="215"/>
        <v>0</v>
      </c>
    </row>
    <row r="2254" spans="1:15">
      <c r="A2254" s="10" t="s">
        <v>68</v>
      </c>
      <c r="B2254" s="10">
        <v>2210</v>
      </c>
      <c r="C2254" s="60">
        <v>7.8534154999999994E-2</v>
      </c>
      <c r="D2254" s="11">
        <v>0.28499999999999998</v>
      </c>
      <c r="E2254" s="11">
        <v>48.29</v>
      </c>
      <c r="F2254" s="11">
        <v>1.92</v>
      </c>
      <c r="G2254" s="11">
        <v>0.50600000000000001</v>
      </c>
      <c r="H2254" s="10">
        <v>1</v>
      </c>
      <c r="I2254" s="11">
        <f t="shared" si="210"/>
        <v>1.92</v>
      </c>
      <c r="J2254" s="11">
        <f t="shared" si="211"/>
        <v>0.50600000000000001</v>
      </c>
      <c r="K2254" s="11">
        <v>28.9</v>
      </c>
      <c r="L2254" s="10">
        <f t="shared" si="212"/>
        <v>9.0069840692562478E-2</v>
      </c>
      <c r="M2254">
        <f t="shared" si="213"/>
        <v>111</v>
      </c>
      <c r="N2254">
        <f t="shared" si="214"/>
        <v>0</v>
      </c>
      <c r="O2254">
        <f t="shared" si="215"/>
        <v>0.1</v>
      </c>
    </row>
    <row r="2255" spans="1:15">
      <c r="A2255" s="10" t="s">
        <v>68</v>
      </c>
      <c r="B2255" s="10">
        <v>3200</v>
      </c>
      <c r="C2255" s="60">
        <v>0.29413420699999998</v>
      </c>
      <c r="D2255" s="11">
        <v>0.4</v>
      </c>
      <c r="E2255" s="11">
        <v>48.29</v>
      </c>
      <c r="F2255" s="11">
        <v>1.2</v>
      </c>
      <c r="G2255" s="11">
        <v>6.4000000000000001E-2</v>
      </c>
      <c r="H2255" s="10">
        <v>1</v>
      </c>
      <c r="I2255" s="11">
        <f t="shared" si="210"/>
        <v>1.2</v>
      </c>
      <c r="J2255" s="11">
        <f t="shared" si="211"/>
        <v>6.4000000000000001E-2</v>
      </c>
      <c r="K2255" s="11">
        <v>151.9</v>
      </c>
      <c r="L2255" s="10">
        <f t="shared" si="212"/>
        <v>0.47345802853433333</v>
      </c>
      <c r="M2255">
        <f t="shared" si="213"/>
        <v>584</v>
      </c>
      <c r="N2255">
        <f t="shared" si="214"/>
        <v>2</v>
      </c>
      <c r="O2255">
        <f t="shared" si="215"/>
        <v>0.1</v>
      </c>
    </row>
    <row r="2256" spans="1:15">
      <c r="A2256" s="10" t="s">
        <v>68</v>
      </c>
      <c r="B2256" s="10">
        <v>3200</v>
      </c>
      <c r="C2256" s="60">
        <v>2.5250389719999999</v>
      </c>
      <c r="D2256" s="11">
        <v>0.4</v>
      </c>
      <c r="E2256" s="11">
        <v>48.29</v>
      </c>
      <c r="F2256" s="11">
        <v>1.2</v>
      </c>
      <c r="G2256" s="11">
        <v>6.4000000000000001E-2</v>
      </c>
      <c r="H2256" s="10">
        <v>1</v>
      </c>
      <c r="I2256" s="11">
        <f t="shared" si="210"/>
        <v>1.2</v>
      </c>
      <c r="J2256" s="11">
        <f t="shared" si="211"/>
        <v>6.4000000000000001E-2</v>
      </c>
      <c r="K2256" s="11">
        <v>1304.2</v>
      </c>
      <c r="L2256" s="10">
        <f t="shared" si="212"/>
        <v>4.0644710652626665</v>
      </c>
      <c r="M2256">
        <f t="shared" si="213"/>
        <v>5013</v>
      </c>
      <c r="N2256">
        <f t="shared" si="214"/>
        <v>13</v>
      </c>
      <c r="O2256">
        <f t="shared" si="215"/>
        <v>0.7</v>
      </c>
    </row>
    <row r="2257" spans="1:15">
      <c r="A2257" s="10" t="s">
        <v>68</v>
      </c>
      <c r="B2257" s="10">
        <v>4130</v>
      </c>
      <c r="C2257" s="60">
        <v>3.3349175600000001</v>
      </c>
      <c r="D2257" s="11">
        <v>0.41299999999999998</v>
      </c>
      <c r="E2257" s="11">
        <v>48.29</v>
      </c>
      <c r="F2257" s="11">
        <v>0.7</v>
      </c>
      <c r="G2257" s="11">
        <v>0.09</v>
      </c>
      <c r="H2257" s="10">
        <v>1</v>
      </c>
      <c r="I2257" s="11">
        <f t="shared" si="210"/>
        <v>0.7</v>
      </c>
      <c r="J2257" s="11">
        <f t="shared" si="211"/>
        <v>0.09</v>
      </c>
      <c r="K2257" s="11">
        <v>1778.5</v>
      </c>
      <c r="L2257" s="10">
        <f t="shared" si="212"/>
        <v>5.5425690654667656</v>
      </c>
      <c r="M2257">
        <f t="shared" si="213"/>
        <v>6837</v>
      </c>
      <c r="N2257">
        <f t="shared" si="214"/>
        <v>11</v>
      </c>
      <c r="O2257">
        <f t="shared" si="215"/>
        <v>1.4</v>
      </c>
    </row>
    <row r="2258" spans="1:15">
      <c r="A2258" s="10" t="s">
        <v>68</v>
      </c>
      <c r="B2258" s="10">
        <v>4130</v>
      </c>
      <c r="C2258" s="60">
        <v>0.89953209700000003</v>
      </c>
      <c r="D2258" s="11">
        <v>0.41299999999999998</v>
      </c>
      <c r="E2258" s="11">
        <v>48.29</v>
      </c>
      <c r="F2258" s="11">
        <v>0.7</v>
      </c>
      <c r="G2258" s="11">
        <v>0.09</v>
      </c>
      <c r="H2258" s="10">
        <v>1</v>
      </c>
      <c r="I2258" s="11">
        <f t="shared" si="210"/>
        <v>0.7</v>
      </c>
      <c r="J2258" s="11">
        <f t="shared" si="211"/>
        <v>0.09</v>
      </c>
      <c r="K2258" s="11">
        <v>479.7</v>
      </c>
      <c r="L2258" s="10">
        <f t="shared" si="212"/>
        <v>1.4950051041821408</v>
      </c>
      <c r="M2258">
        <f t="shared" si="213"/>
        <v>1844</v>
      </c>
      <c r="N2258">
        <f t="shared" si="214"/>
        <v>3</v>
      </c>
      <c r="O2258">
        <f t="shared" si="215"/>
        <v>0.4</v>
      </c>
    </row>
    <row r="2259" spans="1:15">
      <c r="A2259" s="10" t="s">
        <v>68</v>
      </c>
      <c r="B2259" s="10">
        <v>6210</v>
      </c>
      <c r="C2259" s="60">
        <v>4.7470633999999998E-2</v>
      </c>
      <c r="D2259" s="11">
        <v>0.30299999999999999</v>
      </c>
      <c r="E2259" s="11">
        <v>48.29</v>
      </c>
      <c r="F2259" s="11">
        <v>0</v>
      </c>
      <c r="G2259" s="11">
        <v>0</v>
      </c>
      <c r="H2259" s="10">
        <v>1</v>
      </c>
      <c r="I2259" s="11">
        <f t="shared" si="210"/>
        <v>0</v>
      </c>
      <c r="J2259" s="11">
        <f t="shared" si="211"/>
        <v>0</v>
      </c>
      <c r="K2259" s="11">
        <v>18.600000000000001</v>
      </c>
      <c r="L2259" s="10">
        <f t="shared" si="212"/>
        <v>5.7882012125464989E-2</v>
      </c>
      <c r="M2259">
        <f t="shared" si="213"/>
        <v>71</v>
      </c>
      <c r="N2259">
        <f t="shared" si="214"/>
        <v>0</v>
      </c>
      <c r="O2259">
        <f t="shared" si="215"/>
        <v>0</v>
      </c>
    </row>
    <row r="2260" spans="1:15">
      <c r="A2260" s="10" t="s">
        <v>68</v>
      </c>
      <c r="B2260" s="10">
        <v>6460</v>
      </c>
      <c r="C2260" s="60">
        <v>0.60812791300000002</v>
      </c>
      <c r="D2260" s="11">
        <v>0.30299999999999999</v>
      </c>
      <c r="E2260" s="11">
        <v>48.29</v>
      </c>
      <c r="F2260" s="11">
        <v>0</v>
      </c>
      <c r="G2260" s="11">
        <v>0</v>
      </c>
      <c r="H2260" s="10">
        <v>1</v>
      </c>
      <c r="I2260" s="11">
        <f t="shared" si="210"/>
        <v>0</v>
      </c>
      <c r="J2260" s="11">
        <f t="shared" si="211"/>
        <v>0</v>
      </c>
      <c r="K2260" s="11">
        <v>727.6</v>
      </c>
      <c r="L2260" s="10">
        <f t="shared" si="212"/>
        <v>0.74150404719894247</v>
      </c>
      <c r="M2260">
        <f t="shared" si="213"/>
        <v>915</v>
      </c>
      <c r="N2260">
        <f t="shared" si="214"/>
        <v>0</v>
      </c>
      <c r="O2260">
        <f t="shared" si="215"/>
        <v>0</v>
      </c>
    </row>
    <row r="2261" spans="1:15">
      <c r="A2261" s="10" t="s">
        <v>68</v>
      </c>
      <c r="B2261" s="10">
        <v>6460</v>
      </c>
      <c r="C2261" s="60">
        <v>5.2040161840000003</v>
      </c>
      <c r="D2261" s="11">
        <v>0.30299999999999999</v>
      </c>
      <c r="E2261" s="11">
        <v>48.29</v>
      </c>
      <c r="F2261" s="11">
        <v>0</v>
      </c>
      <c r="G2261" s="11">
        <v>0</v>
      </c>
      <c r="H2261" s="10">
        <v>1</v>
      </c>
      <c r="I2261" s="11">
        <f t="shared" si="210"/>
        <v>0</v>
      </c>
      <c r="J2261" s="11">
        <f t="shared" si="211"/>
        <v>0</v>
      </c>
      <c r="K2261" s="11">
        <v>2036.1</v>
      </c>
      <c r="L2261" s="10">
        <f t="shared" si="212"/>
        <v>6.3453740235153404</v>
      </c>
      <c r="M2261">
        <f t="shared" si="213"/>
        <v>7827</v>
      </c>
      <c r="N2261">
        <f t="shared" si="214"/>
        <v>0</v>
      </c>
      <c r="O2261">
        <f t="shared" si="215"/>
        <v>0</v>
      </c>
    </row>
    <row r="2262" spans="1:15">
      <c r="A2262" s="10" t="s">
        <v>68</v>
      </c>
      <c r="B2262" s="10">
        <v>6460</v>
      </c>
      <c r="C2262" s="60">
        <v>8.4374870000000005E-2</v>
      </c>
      <c r="D2262" s="11">
        <v>0.30299999999999999</v>
      </c>
      <c r="E2262" s="11">
        <v>48.29</v>
      </c>
      <c r="F2262" s="11">
        <v>0</v>
      </c>
      <c r="G2262" s="11">
        <v>0</v>
      </c>
      <c r="H2262" s="10">
        <v>1</v>
      </c>
      <c r="I2262" s="11">
        <f t="shared" si="210"/>
        <v>0</v>
      </c>
      <c r="J2262" s="11">
        <f t="shared" si="211"/>
        <v>0</v>
      </c>
      <c r="K2262" s="11">
        <v>100.9</v>
      </c>
      <c r="L2262" s="10">
        <f t="shared" si="212"/>
        <v>0.102880177425575</v>
      </c>
      <c r="M2262">
        <f t="shared" si="213"/>
        <v>127</v>
      </c>
      <c r="N2262">
        <f t="shared" si="214"/>
        <v>0</v>
      </c>
      <c r="O2262">
        <f t="shared" si="215"/>
        <v>0</v>
      </c>
    </row>
    <row r="2263" spans="1:15">
      <c r="A2263" s="10" t="s">
        <v>68</v>
      </c>
      <c r="B2263" s="10">
        <v>3200</v>
      </c>
      <c r="C2263" s="60">
        <v>0.49789948000000001</v>
      </c>
      <c r="D2263" s="11">
        <v>0.4</v>
      </c>
      <c r="E2263" s="11">
        <v>48.29</v>
      </c>
      <c r="F2263" s="11">
        <v>1.2</v>
      </c>
      <c r="G2263" s="11">
        <v>6.4000000000000001E-2</v>
      </c>
      <c r="H2263" s="10">
        <v>1</v>
      </c>
      <c r="I2263" s="11">
        <f t="shared" si="210"/>
        <v>1.2</v>
      </c>
      <c r="J2263" s="11">
        <f t="shared" si="211"/>
        <v>6.4000000000000001E-2</v>
      </c>
      <c r="K2263" s="11">
        <v>257.2</v>
      </c>
      <c r="L2263" s="10">
        <f t="shared" si="212"/>
        <v>0.80145219630666675</v>
      </c>
      <c r="M2263">
        <f t="shared" si="213"/>
        <v>989</v>
      </c>
      <c r="N2263">
        <f t="shared" si="214"/>
        <v>3</v>
      </c>
      <c r="O2263">
        <f t="shared" si="215"/>
        <v>0.1</v>
      </c>
    </row>
    <row r="2264" spans="1:15">
      <c r="A2264" s="10" t="s">
        <v>68</v>
      </c>
      <c r="B2264" s="10">
        <v>2210</v>
      </c>
      <c r="C2264" s="60">
        <v>9.354881292</v>
      </c>
      <c r="D2264" s="11">
        <v>0.26800000000000002</v>
      </c>
      <c r="E2264" s="11">
        <v>48.29</v>
      </c>
      <c r="F2264" s="11">
        <v>1.92</v>
      </c>
      <c r="G2264" s="11">
        <v>0.50600000000000001</v>
      </c>
      <c r="H2264" s="10">
        <v>1</v>
      </c>
      <c r="I2264" s="11">
        <f t="shared" si="210"/>
        <v>1.92</v>
      </c>
      <c r="J2264" s="11">
        <f t="shared" si="211"/>
        <v>0.50600000000000001</v>
      </c>
      <c r="K2264" s="11">
        <v>3237.4</v>
      </c>
      <c r="L2264" s="10">
        <f t="shared" si="212"/>
        <v>10.089021192858519</v>
      </c>
      <c r="M2264">
        <f t="shared" si="213"/>
        <v>12445</v>
      </c>
      <c r="N2264">
        <f t="shared" si="214"/>
        <v>53</v>
      </c>
      <c r="O2264">
        <f t="shared" si="215"/>
        <v>13.9</v>
      </c>
    </row>
    <row r="2265" spans="1:15">
      <c r="A2265" s="10" t="s">
        <v>68</v>
      </c>
      <c r="B2265" s="10">
        <v>6410</v>
      </c>
      <c r="C2265" s="60">
        <v>2.3195323E-2</v>
      </c>
      <c r="D2265" s="11">
        <v>0.30299999999999999</v>
      </c>
      <c r="E2265" s="11">
        <v>48.29</v>
      </c>
      <c r="F2265" s="11">
        <v>0</v>
      </c>
      <c r="G2265" s="11">
        <v>0</v>
      </c>
      <c r="H2265" s="10">
        <v>1</v>
      </c>
      <c r="I2265" s="11">
        <f t="shared" si="210"/>
        <v>0</v>
      </c>
      <c r="J2265" s="11">
        <f t="shared" si="211"/>
        <v>0</v>
      </c>
      <c r="K2265" s="11">
        <v>9.1</v>
      </c>
      <c r="L2265" s="10">
        <f t="shared" si="212"/>
        <v>2.82825792286675E-2</v>
      </c>
      <c r="M2265">
        <f t="shared" si="213"/>
        <v>35</v>
      </c>
      <c r="N2265">
        <f t="shared" si="214"/>
        <v>0</v>
      </c>
      <c r="O2265">
        <f t="shared" si="215"/>
        <v>0</v>
      </c>
    </row>
    <row r="2266" spans="1:15">
      <c r="A2266" s="10" t="s">
        <v>68</v>
      </c>
      <c r="B2266" s="10">
        <v>7400</v>
      </c>
      <c r="C2266" s="60">
        <v>6.1439980529999998</v>
      </c>
      <c r="D2266" s="11">
        <v>0.223</v>
      </c>
      <c r="E2266" s="11">
        <v>48.29</v>
      </c>
      <c r="F2266" s="11">
        <v>1.38</v>
      </c>
      <c r="G2266" s="11">
        <v>0.109</v>
      </c>
      <c r="H2266" s="10">
        <v>1</v>
      </c>
      <c r="I2266" s="11">
        <f t="shared" si="210"/>
        <v>1.38</v>
      </c>
      <c r="J2266" s="11">
        <f t="shared" si="211"/>
        <v>0.109</v>
      </c>
      <c r="K2266" s="11">
        <v>1769.2</v>
      </c>
      <c r="L2266" s="10">
        <f t="shared" si="212"/>
        <v>5.5135572927832923</v>
      </c>
      <c r="M2266">
        <f t="shared" si="213"/>
        <v>6801</v>
      </c>
      <c r="N2266">
        <f t="shared" si="214"/>
        <v>21</v>
      </c>
      <c r="O2266">
        <f t="shared" si="215"/>
        <v>1.6</v>
      </c>
    </row>
    <row r="2267" spans="1:15">
      <c r="A2267" s="10" t="s">
        <v>68</v>
      </c>
      <c r="B2267" s="10">
        <v>3200</v>
      </c>
      <c r="C2267" s="60">
        <v>0.510833808</v>
      </c>
      <c r="D2267" s="11">
        <v>0.4</v>
      </c>
      <c r="E2267" s="11">
        <v>48.29</v>
      </c>
      <c r="F2267" s="11">
        <v>1.2</v>
      </c>
      <c r="G2267" s="11">
        <v>6.4000000000000001E-2</v>
      </c>
      <c r="H2267" s="10">
        <v>1</v>
      </c>
      <c r="I2267" s="11">
        <f t="shared" si="210"/>
        <v>1.2</v>
      </c>
      <c r="J2267" s="11">
        <f t="shared" si="211"/>
        <v>6.4000000000000001E-2</v>
      </c>
      <c r="K2267" s="11">
        <v>806.8</v>
      </c>
      <c r="L2267" s="10">
        <f t="shared" si="212"/>
        <v>0.82227215294400013</v>
      </c>
      <c r="M2267">
        <f t="shared" si="213"/>
        <v>1014</v>
      </c>
      <c r="N2267">
        <f t="shared" si="214"/>
        <v>3</v>
      </c>
      <c r="O2267">
        <f t="shared" si="215"/>
        <v>0.1</v>
      </c>
    </row>
    <row r="2268" spans="1:15">
      <c r="A2268" s="10" t="s">
        <v>68</v>
      </c>
      <c r="B2268" s="10">
        <v>3200</v>
      </c>
      <c r="C2268" s="60">
        <v>12.648094273</v>
      </c>
      <c r="D2268" s="11">
        <v>0.4</v>
      </c>
      <c r="E2268" s="11">
        <v>48.29</v>
      </c>
      <c r="F2268" s="11">
        <v>1.2</v>
      </c>
      <c r="G2268" s="11">
        <v>6.4000000000000001E-2</v>
      </c>
      <c r="H2268" s="10">
        <v>1</v>
      </c>
      <c r="I2268" s="11">
        <f t="shared" si="210"/>
        <v>1.2</v>
      </c>
      <c r="J2268" s="11">
        <f t="shared" si="211"/>
        <v>6.4000000000000001E-2</v>
      </c>
      <c r="K2268" s="11">
        <v>19977.099999999999</v>
      </c>
      <c r="L2268" s="10">
        <f t="shared" si="212"/>
        <v>20.359215748105669</v>
      </c>
      <c r="M2268">
        <f t="shared" si="213"/>
        <v>25113</v>
      </c>
      <c r="N2268">
        <f t="shared" si="214"/>
        <v>66</v>
      </c>
      <c r="O2268">
        <f t="shared" si="215"/>
        <v>3.5</v>
      </c>
    </row>
    <row r="2269" spans="1:15">
      <c r="A2269" s="10" t="s">
        <v>68</v>
      </c>
      <c r="B2269" s="10">
        <v>3200</v>
      </c>
      <c r="C2269" s="60">
        <v>0.41489874100000002</v>
      </c>
      <c r="D2269" s="11">
        <v>0.4</v>
      </c>
      <c r="E2269" s="11">
        <v>48.29</v>
      </c>
      <c r="F2269" s="11">
        <v>1.2</v>
      </c>
      <c r="G2269" s="11">
        <v>6.4000000000000001E-2</v>
      </c>
      <c r="H2269" s="10">
        <v>1</v>
      </c>
      <c r="I2269" s="11">
        <f t="shared" si="210"/>
        <v>1.2</v>
      </c>
      <c r="J2269" s="11">
        <f t="shared" si="211"/>
        <v>6.4000000000000001E-2</v>
      </c>
      <c r="K2269" s="11">
        <v>214.3</v>
      </c>
      <c r="L2269" s="10">
        <f t="shared" si="212"/>
        <v>0.66784867342966681</v>
      </c>
      <c r="M2269">
        <f t="shared" si="213"/>
        <v>824</v>
      </c>
      <c r="N2269">
        <f t="shared" si="214"/>
        <v>2</v>
      </c>
      <c r="O2269">
        <f t="shared" si="215"/>
        <v>0.1</v>
      </c>
    </row>
    <row r="2270" spans="1:15">
      <c r="A2270" s="10" t="s">
        <v>68</v>
      </c>
      <c r="B2270" s="10">
        <v>6430</v>
      </c>
      <c r="C2270" s="60">
        <v>1.486924176</v>
      </c>
      <c r="D2270" s="11">
        <v>0.30299999999999999</v>
      </c>
      <c r="E2270" s="11">
        <v>48.29</v>
      </c>
      <c r="F2270" s="11">
        <v>0</v>
      </c>
      <c r="G2270" s="11">
        <v>0</v>
      </c>
      <c r="H2270" s="10">
        <v>1</v>
      </c>
      <c r="I2270" s="11">
        <f t="shared" si="210"/>
        <v>0</v>
      </c>
      <c r="J2270" s="11">
        <f t="shared" si="211"/>
        <v>0</v>
      </c>
      <c r="K2270" s="11">
        <v>1779</v>
      </c>
      <c r="L2270" s="10">
        <f t="shared" si="212"/>
        <v>1.81304010359076</v>
      </c>
      <c r="M2270">
        <f t="shared" si="213"/>
        <v>2236</v>
      </c>
      <c r="N2270">
        <f t="shared" si="214"/>
        <v>0</v>
      </c>
      <c r="O2270">
        <f t="shared" si="215"/>
        <v>0</v>
      </c>
    </row>
    <row r="2271" spans="1:15">
      <c r="A2271" s="10" t="s">
        <v>68</v>
      </c>
      <c r="B2271" s="10">
        <v>3200</v>
      </c>
      <c r="C2271" s="60">
        <v>0.849198546</v>
      </c>
      <c r="D2271" s="11">
        <v>0.4</v>
      </c>
      <c r="E2271" s="11">
        <v>48.29</v>
      </c>
      <c r="F2271" s="11">
        <v>1.2</v>
      </c>
      <c r="G2271" s="11">
        <v>6.4000000000000001E-2</v>
      </c>
      <c r="H2271" s="10">
        <v>1</v>
      </c>
      <c r="I2271" s="11">
        <f t="shared" si="210"/>
        <v>1.2</v>
      </c>
      <c r="J2271" s="11">
        <f t="shared" si="211"/>
        <v>6.4000000000000001E-2</v>
      </c>
      <c r="K2271" s="11">
        <v>1341.3</v>
      </c>
      <c r="L2271" s="10">
        <f t="shared" si="212"/>
        <v>1.3669265928780001</v>
      </c>
      <c r="M2271">
        <f t="shared" si="213"/>
        <v>1686</v>
      </c>
      <c r="N2271">
        <f t="shared" si="214"/>
        <v>4</v>
      </c>
      <c r="O2271">
        <f t="shared" si="215"/>
        <v>0.2</v>
      </c>
    </row>
    <row r="2272" spans="1:15">
      <c r="A2272" s="10" t="s">
        <v>68</v>
      </c>
      <c r="B2272" s="10">
        <v>3200</v>
      </c>
      <c r="C2272" s="60">
        <v>0.50721103899999997</v>
      </c>
      <c r="D2272" s="11">
        <v>0.4</v>
      </c>
      <c r="E2272" s="11">
        <v>48.29</v>
      </c>
      <c r="F2272" s="11">
        <v>1.2</v>
      </c>
      <c r="G2272" s="11">
        <v>6.4000000000000001E-2</v>
      </c>
      <c r="H2272" s="10">
        <v>1</v>
      </c>
      <c r="I2272" s="11">
        <f t="shared" si="210"/>
        <v>1.2</v>
      </c>
      <c r="J2272" s="11">
        <f t="shared" si="211"/>
        <v>6.4000000000000001E-2</v>
      </c>
      <c r="K2272" s="11">
        <v>262</v>
      </c>
      <c r="L2272" s="10">
        <f t="shared" si="212"/>
        <v>0.81644070244366673</v>
      </c>
      <c r="M2272">
        <f t="shared" si="213"/>
        <v>1007</v>
      </c>
      <c r="N2272">
        <f t="shared" si="214"/>
        <v>3</v>
      </c>
      <c r="O2272">
        <f t="shared" si="215"/>
        <v>0.1</v>
      </c>
    </row>
    <row r="2273" spans="1:15">
      <c r="A2273" s="10" t="s">
        <v>68</v>
      </c>
      <c r="B2273" s="10">
        <v>1300</v>
      </c>
      <c r="C2273" s="60">
        <v>0.58585313100000003</v>
      </c>
      <c r="D2273" s="11">
        <v>0.67700000000000005</v>
      </c>
      <c r="E2273" s="11">
        <v>48.29</v>
      </c>
      <c r="F2273" s="11">
        <v>2.1</v>
      </c>
      <c r="G2273" s="11">
        <v>0.51600000000000001</v>
      </c>
      <c r="H2273" s="10">
        <v>1</v>
      </c>
      <c r="I2273" s="11">
        <f t="shared" si="210"/>
        <v>2.1</v>
      </c>
      <c r="J2273" s="11">
        <f t="shared" si="211"/>
        <v>0.51600000000000001</v>
      </c>
      <c r="K2273" s="11">
        <v>512.20000000000005</v>
      </c>
      <c r="L2273" s="10">
        <f t="shared" si="212"/>
        <v>1.5960753241821024</v>
      </c>
      <c r="M2273">
        <f t="shared" si="213"/>
        <v>1969</v>
      </c>
      <c r="N2273">
        <f t="shared" si="214"/>
        <v>9</v>
      </c>
      <c r="O2273">
        <f t="shared" si="215"/>
        <v>2.2000000000000002</v>
      </c>
    </row>
    <row r="2274" spans="1:15">
      <c r="A2274" s="10" t="s">
        <v>68</v>
      </c>
      <c r="B2274" s="10">
        <v>8320</v>
      </c>
      <c r="C2274" s="60">
        <v>0.100341688</v>
      </c>
      <c r="D2274" s="11">
        <v>0.21</v>
      </c>
      <c r="E2274" s="11">
        <v>48.29</v>
      </c>
      <c r="F2274" s="11">
        <v>1.25</v>
      </c>
      <c r="G2274" s="11">
        <v>7.5999999999999998E-2</v>
      </c>
      <c r="H2274" s="10">
        <v>1</v>
      </c>
      <c r="I2274" s="11">
        <f t="shared" si="210"/>
        <v>1.25</v>
      </c>
      <c r="J2274" s="11">
        <f t="shared" si="211"/>
        <v>7.5999999999999998E-2</v>
      </c>
      <c r="K2274" s="11">
        <v>83.2</v>
      </c>
      <c r="L2274" s="10">
        <f t="shared" si="212"/>
        <v>8.4796251986599999E-2</v>
      </c>
      <c r="M2274">
        <f t="shared" si="213"/>
        <v>105</v>
      </c>
      <c r="N2274">
        <f t="shared" si="214"/>
        <v>0</v>
      </c>
      <c r="O2274">
        <f t="shared" si="215"/>
        <v>0</v>
      </c>
    </row>
    <row r="2275" spans="1:15">
      <c r="A2275" s="10" t="s">
        <v>68</v>
      </c>
      <c r="B2275" s="10">
        <v>6460</v>
      </c>
      <c r="C2275" s="60">
        <v>9.5036319999999997E-3</v>
      </c>
      <c r="D2275" s="11">
        <v>0.30299999999999999</v>
      </c>
      <c r="E2275" s="11">
        <v>48.29</v>
      </c>
      <c r="F2275" s="11">
        <v>0</v>
      </c>
      <c r="G2275" s="11">
        <v>0</v>
      </c>
      <c r="H2275" s="10">
        <v>1</v>
      </c>
      <c r="I2275" s="11">
        <f t="shared" si="210"/>
        <v>0</v>
      </c>
      <c r="J2275" s="11">
        <f t="shared" si="211"/>
        <v>0</v>
      </c>
      <c r="K2275" s="11">
        <v>11.4</v>
      </c>
      <c r="L2275" s="10">
        <f t="shared" si="212"/>
        <v>1.158799232932E-2</v>
      </c>
      <c r="M2275">
        <f t="shared" si="213"/>
        <v>14</v>
      </c>
      <c r="N2275">
        <f t="shared" si="214"/>
        <v>0</v>
      </c>
      <c r="O2275">
        <f t="shared" si="215"/>
        <v>0</v>
      </c>
    </row>
    <row r="2276" spans="1:15">
      <c r="A2276" s="10" t="s">
        <v>68</v>
      </c>
      <c r="B2276" s="10">
        <v>3200</v>
      </c>
      <c r="C2276" s="60">
        <v>5.7107460999999998E-2</v>
      </c>
      <c r="D2276" s="11">
        <v>0.4</v>
      </c>
      <c r="E2276" s="11">
        <v>48.29</v>
      </c>
      <c r="F2276" s="11">
        <v>1.2</v>
      </c>
      <c r="G2276" s="11">
        <v>6.4000000000000001E-2</v>
      </c>
      <c r="H2276" s="10">
        <v>1</v>
      </c>
      <c r="I2276" s="11">
        <f t="shared" si="210"/>
        <v>1.2</v>
      </c>
      <c r="J2276" s="11">
        <f t="shared" si="211"/>
        <v>6.4000000000000001E-2</v>
      </c>
      <c r="K2276" s="11">
        <v>29.5</v>
      </c>
      <c r="L2276" s="10">
        <f t="shared" si="212"/>
        <v>9.1923976389666665E-2</v>
      </c>
      <c r="M2276">
        <f t="shared" si="213"/>
        <v>113</v>
      </c>
      <c r="N2276">
        <f t="shared" si="214"/>
        <v>0</v>
      </c>
      <c r="O2276">
        <f t="shared" si="215"/>
        <v>0</v>
      </c>
    </row>
    <row r="2277" spans="1:15">
      <c r="A2277" s="10" t="s">
        <v>68</v>
      </c>
      <c r="B2277" s="10">
        <v>3200</v>
      </c>
      <c r="C2277" s="60">
        <v>0.66999849899999997</v>
      </c>
      <c r="D2277" s="11">
        <v>0.4</v>
      </c>
      <c r="E2277" s="11">
        <v>48.29</v>
      </c>
      <c r="F2277" s="11">
        <v>1.2</v>
      </c>
      <c r="G2277" s="11">
        <v>6.4000000000000001E-2</v>
      </c>
      <c r="H2277" s="10">
        <v>1</v>
      </c>
      <c r="I2277" s="11">
        <f t="shared" si="210"/>
        <v>1.2</v>
      </c>
      <c r="J2277" s="11">
        <f t="shared" si="211"/>
        <v>6.4000000000000001E-2</v>
      </c>
      <c r="K2277" s="11">
        <v>346.1</v>
      </c>
      <c r="L2277" s="10">
        <f t="shared" si="212"/>
        <v>1.0784742505570002</v>
      </c>
      <c r="M2277">
        <f t="shared" si="213"/>
        <v>1330</v>
      </c>
      <c r="N2277">
        <f t="shared" si="214"/>
        <v>4</v>
      </c>
      <c r="O2277">
        <f t="shared" si="215"/>
        <v>0.2</v>
      </c>
    </row>
    <row r="2278" spans="1:15">
      <c r="A2278" s="10" t="s">
        <v>68</v>
      </c>
      <c r="B2278" s="10">
        <v>1100</v>
      </c>
      <c r="C2278" s="60">
        <v>0.26971219000000002</v>
      </c>
      <c r="D2278" s="11">
        <v>0.34200000000000003</v>
      </c>
      <c r="E2278" s="11">
        <v>48.29</v>
      </c>
      <c r="F2278" s="11">
        <v>1.85</v>
      </c>
      <c r="G2278" s="11">
        <v>0.22</v>
      </c>
      <c r="H2278" s="10">
        <v>1</v>
      </c>
      <c r="I2278" s="11">
        <f t="shared" si="210"/>
        <v>1.85</v>
      </c>
      <c r="J2278" s="11">
        <f t="shared" si="211"/>
        <v>0.22</v>
      </c>
      <c r="K2278" s="11">
        <v>119.1</v>
      </c>
      <c r="L2278" s="10">
        <f t="shared" si="212"/>
        <v>0.37119544717035002</v>
      </c>
      <c r="M2278">
        <f t="shared" si="213"/>
        <v>458</v>
      </c>
      <c r="N2278">
        <f t="shared" si="214"/>
        <v>2</v>
      </c>
      <c r="O2278">
        <f t="shared" si="215"/>
        <v>0.2</v>
      </c>
    </row>
    <row r="2279" spans="1:15">
      <c r="A2279" s="10" t="s">
        <v>68</v>
      </c>
      <c r="B2279" s="10">
        <v>1300</v>
      </c>
      <c r="C2279" s="60">
        <v>0.190584014</v>
      </c>
      <c r="D2279" s="11">
        <v>0.66200000000000003</v>
      </c>
      <c r="E2279" s="11">
        <v>48.29</v>
      </c>
      <c r="F2279" s="11">
        <v>2.1</v>
      </c>
      <c r="G2279" s="11">
        <v>0.51600000000000001</v>
      </c>
      <c r="H2279" s="10">
        <v>1</v>
      </c>
      <c r="I2279" s="11">
        <f t="shared" si="210"/>
        <v>2.1</v>
      </c>
      <c r="J2279" s="11">
        <f t="shared" si="211"/>
        <v>0.51600000000000001</v>
      </c>
      <c r="K2279" s="11">
        <v>162.9</v>
      </c>
      <c r="L2279" s="10">
        <f t="shared" si="212"/>
        <v>0.50771549565597673</v>
      </c>
      <c r="M2279">
        <f t="shared" si="213"/>
        <v>626</v>
      </c>
      <c r="N2279">
        <f t="shared" si="214"/>
        <v>3</v>
      </c>
      <c r="O2279">
        <f t="shared" si="215"/>
        <v>0.7</v>
      </c>
    </row>
    <row r="2280" spans="1:15">
      <c r="A2280" s="10" t="s">
        <v>68</v>
      </c>
      <c r="B2280" s="10">
        <v>1200</v>
      </c>
      <c r="C2280" s="60">
        <v>5.0430920999999997E-2</v>
      </c>
      <c r="D2280" s="11">
        <v>0.30399999999999999</v>
      </c>
      <c r="E2280" s="11">
        <v>48.29</v>
      </c>
      <c r="F2280" s="11">
        <v>2.23</v>
      </c>
      <c r="G2280" s="11">
        <v>0.316</v>
      </c>
      <c r="H2280" s="10">
        <v>1</v>
      </c>
      <c r="I2280" s="11">
        <f t="shared" si="210"/>
        <v>2.23</v>
      </c>
      <c r="J2280" s="11">
        <f t="shared" si="211"/>
        <v>0.316</v>
      </c>
      <c r="K2280" s="11">
        <v>19.8</v>
      </c>
      <c r="L2280" s="10">
        <f t="shared" si="212"/>
        <v>6.1694499102279997E-2</v>
      </c>
      <c r="M2280">
        <f t="shared" si="213"/>
        <v>76</v>
      </c>
      <c r="N2280">
        <f t="shared" si="214"/>
        <v>0</v>
      </c>
      <c r="O2280">
        <f t="shared" si="215"/>
        <v>0.1</v>
      </c>
    </row>
    <row r="2281" spans="1:15">
      <c r="A2281" s="10" t="s">
        <v>68</v>
      </c>
      <c r="B2281" s="10">
        <v>6460</v>
      </c>
      <c r="C2281" s="60">
        <v>0.23482613699999999</v>
      </c>
      <c r="D2281" s="11">
        <v>0.30299999999999999</v>
      </c>
      <c r="E2281" s="11">
        <v>48.29</v>
      </c>
      <c r="F2281" s="11">
        <v>0</v>
      </c>
      <c r="G2281" s="11">
        <v>0</v>
      </c>
      <c r="H2281" s="10">
        <v>1</v>
      </c>
      <c r="I2281" s="11">
        <f t="shared" si="210"/>
        <v>0</v>
      </c>
      <c r="J2281" s="11">
        <f t="shared" si="211"/>
        <v>0</v>
      </c>
      <c r="K2281" s="11">
        <v>91.9</v>
      </c>
      <c r="L2281" s="10">
        <f t="shared" si="212"/>
        <v>0.28632879243218251</v>
      </c>
      <c r="M2281">
        <f t="shared" si="213"/>
        <v>353</v>
      </c>
      <c r="N2281">
        <f t="shared" si="214"/>
        <v>0</v>
      </c>
      <c r="O2281">
        <f t="shared" si="215"/>
        <v>0</v>
      </c>
    </row>
    <row r="2282" spans="1:15">
      <c r="A2282" s="10" t="s">
        <v>68</v>
      </c>
      <c r="B2282" s="10">
        <v>2210</v>
      </c>
      <c r="C2282" s="60">
        <v>10.509079971</v>
      </c>
      <c r="D2282" s="11">
        <v>0.26800000000000002</v>
      </c>
      <c r="E2282" s="11">
        <v>48.29</v>
      </c>
      <c r="F2282" s="11">
        <v>1.92</v>
      </c>
      <c r="G2282" s="11">
        <v>0.50600000000000001</v>
      </c>
      <c r="H2282" s="10">
        <v>1</v>
      </c>
      <c r="I2282" s="11">
        <f t="shared" si="210"/>
        <v>1.92</v>
      </c>
      <c r="J2282" s="11">
        <f t="shared" si="211"/>
        <v>0.50600000000000001</v>
      </c>
      <c r="K2282" s="11">
        <v>3636.8</v>
      </c>
      <c r="L2282" s="10">
        <f t="shared" si="212"/>
        <v>11.33379753685751</v>
      </c>
      <c r="M2282">
        <f t="shared" si="213"/>
        <v>13980</v>
      </c>
      <c r="N2282">
        <f t="shared" si="214"/>
        <v>59</v>
      </c>
      <c r="O2282">
        <f t="shared" si="215"/>
        <v>15.6</v>
      </c>
    </row>
    <row r="2283" spans="1:15">
      <c r="A2283" s="10" t="s">
        <v>68</v>
      </c>
      <c r="B2283" s="10">
        <v>4130</v>
      </c>
      <c r="C2283" s="60">
        <v>12.220283934999999</v>
      </c>
      <c r="D2283" s="11">
        <v>0.41299999999999998</v>
      </c>
      <c r="E2283" s="11">
        <v>48.29</v>
      </c>
      <c r="F2283" s="11">
        <v>0.7</v>
      </c>
      <c r="G2283" s="11">
        <v>0.09</v>
      </c>
      <c r="H2283" s="10">
        <v>1</v>
      </c>
      <c r="I2283" s="11">
        <f t="shared" si="210"/>
        <v>0.7</v>
      </c>
      <c r="J2283" s="11">
        <f t="shared" si="211"/>
        <v>0.09</v>
      </c>
      <c r="K2283" s="11">
        <v>6517.2</v>
      </c>
      <c r="L2283" s="10">
        <f t="shared" si="212"/>
        <v>20.309877677861241</v>
      </c>
      <c r="M2283">
        <f t="shared" si="213"/>
        <v>25052</v>
      </c>
      <c r="N2283">
        <f t="shared" si="214"/>
        <v>39</v>
      </c>
      <c r="O2283">
        <f t="shared" si="215"/>
        <v>5</v>
      </c>
    </row>
    <row r="2284" spans="1:15">
      <c r="A2284" s="10" t="s">
        <v>68</v>
      </c>
      <c r="B2284" s="10">
        <v>1300</v>
      </c>
      <c r="C2284" s="60">
        <v>14.152032458000001</v>
      </c>
      <c r="D2284" s="11">
        <v>0.69199999999999995</v>
      </c>
      <c r="E2284" s="11">
        <v>48.29</v>
      </c>
      <c r="F2284" s="11">
        <v>2.1</v>
      </c>
      <c r="G2284" s="11">
        <v>0.51600000000000001</v>
      </c>
      <c r="H2284" s="10">
        <v>1</v>
      </c>
      <c r="I2284" s="11">
        <f t="shared" si="210"/>
        <v>2.1</v>
      </c>
      <c r="J2284" s="11">
        <f t="shared" si="211"/>
        <v>0.51600000000000001</v>
      </c>
      <c r="K2284" s="11">
        <v>12645.9</v>
      </c>
      <c r="L2284" s="10">
        <f t="shared" si="212"/>
        <v>39.409494999883286</v>
      </c>
      <c r="M2284">
        <f t="shared" si="213"/>
        <v>48611</v>
      </c>
      <c r="N2284">
        <f t="shared" si="214"/>
        <v>225</v>
      </c>
      <c r="O2284">
        <f t="shared" si="215"/>
        <v>55.3</v>
      </c>
    </row>
    <row r="2285" spans="1:15">
      <c r="A2285" s="10" t="s">
        <v>68</v>
      </c>
      <c r="B2285" s="10">
        <v>6460</v>
      </c>
      <c r="C2285" s="60">
        <v>0.47867793800000003</v>
      </c>
      <c r="D2285" s="11">
        <v>0.30299999999999999</v>
      </c>
      <c r="E2285" s="11">
        <v>48.29</v>
      </c>
      <c r="F2285" s="11">
        <v>0</v>
      </c>
      <c r="G2285" s="11">
        <v>0</v>
      </c>
      <c r="H2285" s="10">
        <v>1</v>
      </c>
      <c r="I2285" s="11">
        <f t="shared" si="210"/>
        <v>0</v>
      </c>
      <c r="J2285" s="11">
        <f t="shared" si="211"/>
        <v>0</v>
      </c>
      <c r="K2285" s="11">
        <v>187.3</v>
      </c>
      <c r="L2285" s="10">
        <f t="shared" si="212"/>
        <v>0.583662780057005</v>
      </c>
      <c r="M2285">
        <f t="shared" si="213"/>
        <v>720</v>
      </c>
      <c r="N2285">
        <f t="shared" si="214"/>
        <v>0</v>
      </c>
      <c r="O2285">
        <f t="shared" si="215"/>
        <v>0</v>
      </c>
    </row>
    <row r="2286" spans="1:15">
      <c r="A2286" s="10" t="s">
        <v>68</v>
      </c>
      <c r="B2286" s="10">
        <v>6210</v>
      </c>
      <c r="C2286" s="60">
        <v>4.5240132000000002E-2</v>
      </c>
      <c r="D2286" s="11">
        <v>0.30299999999999999</v>
      </c>
      <c r="E2286" s="11">
        <v>48.29</v>
      </c>
      <c r="F2286" s="11">
        <v>0</v>
      </c>
      <c r="G2286" s="11">
        <v>0</v>
      </c>
      <c r="H2286" s="10">
        <v>1</v>
      </c>
      <c r="I2286" s="11">
        <f t="shared" si="210"/>
        <v>0</v>
      </c>
      <c r="J2286" s="11">
        <f t="shared" si="211"/>
        <v>0</v>
      </c>
      <c r="K2286" s="11">
        <v>17.7</v>
      </c>
      <c r="L2286" s="10">
        <f t="shared" si="212"/>
        <v>5.5162310850569996E-2</v>
      </c>
      <c r="M2286">
        <f t="shared" si="213"/>
        <v>68</v>
      </c>
      <c r="N2286">
        <f t="shared" si="214"/>
        <v>0</v>
      </c>
      <c r="O2286">
        <f t="shared" si="215"/>
        <v>0</v>
      </c>
    </row>
    <row r="2287" spans="1:15">
      <c r="A2287" s="10" t="s">
        <v>68</v>
      </c>
      <c r="B2287" s="10">
        <v>6460</v>
      </c>
      <c r="C2287" s="60">
        <v>8.0673985000000004E-2</v>
      </c>
      <c r="D2287" s="11">
        <v>0.30299999999999999</v>
      </c>
      <c r="E2287" s="11">
        <v>48.29</v>
      </c>
      <c r="F2287" s="11">
        <v>0</v>
      </c>
      <c r="G2287" s="11">
        <v>0</v>
      </c>
      <c r="H2287" s="10">
        <v>1</v>
      </c>
      <c r="I2287" s="11">
        <f t="shared" si="210"/>
        <v>0</v>
      </c>
      <c r="J2287" s="11">
        <f t="shared" si="211"/>
        <v>0</v>
      </c>
      <c r="K2287" s="11">
        <v>96.5</v>
      </c>
      <c r="L2287" s="10">
        <f t="shared" si="212"/>
        <v>9.8367605075162498E-2</v>
      </c>
      <c r="M2287">
        <f t="shared" si="213"/>
        <v>121</v>
      </c>
      <c r="N2287">
        <f t="shared" si="214"/>
        <v>0</v>
      </c>
      <c r="O2287">
        <f t="shared" si="215"/>
        <v>0</v>
      </c>
    </row>
    <row r="2288" spans="1:15">
      <c r="A2288" s="10" t="s">
        <v>68</v>
      </c>
      <c r="B2288" s="10">
        <v>3200</v>
      </c>
      <c r="C2288" s="60">
        <v>9.8505050000000007E-3</v>
      </c>
      <c r="D2288" s="11">
        <v>0.4</v>
      </c>
      <c r="E2288" s="11">
        <v>48.29</v>
      </c>
      <c r="F2288" s="11">
        <v>1.2</v>
      </c>
      <c r="G2288" s="11">
        <v>6.4000000000000001E-2</v>
      </c>
      <c r="H2288" s="10">
        <v>1</v>
      </c>
      <c r="I2288" s="11">
        <f t="shared" si="210"/>
        <v>1.2</v>
      </c>
      <c r="J2288" s="11">
        <f t="shared" si="211"/>
        <v>6.4000000000000001E-2</v>
      </c>
      <c r="K2288" s="11">
        <v>5.0999999999999996</v>
      </c>
      <c r="L2288" s="10">
        <f t="shared" si="212"/>
        <v>1.5856029548333334E-2</v>
      </c>
      <c r="M2288">
        <f t="shared" si="213"/>
        <v>20</v>
      </c>
      <c r="N2288">
        <f t="shared" si="214"/>
        <v>0</v>
      </c>
      <c r="O2288">
        <f t="shared" si="215"/>
        <v>0</v>
      </c>
    </row>
    <row r="2289" spans="1:15">
      <c r="A2289" s="10" t="s">
        <v>68</v>
      </c>
      <c r="B2289" s="10">
        <v>6170</v>
      </c>
      <c r="C2289" s="60">
        <v>3.2777178060000001</v>
      </c>
      <c r="D2289" s="11">
        <v>0.30299999999999999</v>
      </c>
      <c r="E2289" s="11">
        <v>48.29</v>
      </c>
      <c r="F2289" s="11">
        <v>0</v>
      </c>
      <c r="G2289" s="11">
        <v>0</v>
      </c>
      <c r="H2289" s="10">
        <v>1</v>
      </c>
      <c r="I2289" s="11">
        <f t="shared" si="210"/>
        <v>0</v>
      </c>
      <c r="J2289" s="11">
        <f t="shared" si="211"/>
        <v>0</v>
      </c>
      <c r="K2289" s="11">
        <v>1282.4000000000001</v>
      </c>
      <c r="L2289" s="10">
        <f t="shared" si="212"/>
        <v>3.9965950695064349</v>
      </c>
      <c r="M2289">
        <f t="shared" si="213"/>
        <v>4930</v>
      </c>
      <c r="N2289">
        <f t="shared" si="214"/>
        <v>0</v>
      </c>
      <c r="O2289">
        <f t="shared" si="215"/>
        <v>0</v>
      </c>
    </row>
    <row r="2290" spans="1:15">
      <c r="A2290" s="10" t="s">
        <v>68</v>
      </c>
      <c r="B2290" s="10">
        <v>4340</v>
      </c>
      <c r="C2290" s="60">
        <v>0.19946349099999999</v>
      </c>
      <c r="D2290" s="11">
        <v>0.41299999999999998</v>
      </c>
      <c r="E2290" s="11">
        <v>48.29</v>
      </c>
      <c r="F2290" s="11">
        <v>0.7</v>
      </c>
      <c r="G2290" s="11">
        <v>0.09</v>
      </c>
      <c r="H2290" s="10">
        <v>1</v>
      </c>
      <c r="I2290" s="11">
        <f t="shared" si="210"/>
        <v>0.7</v>
      </c>
      <c r="J2290" s="11">
        <f t="shared" si="211"/>
        <v>0.09</v>
      </c>
      <c r="K2290" s="11">
        <v>106.4</v>
      </c>
      <c r="L2290" s="10">
        <f t="shared" si="212"/>
        <v>0.33150449899175577</v>
      </c>
      <c r="M2290">
        <f t="shared" si="213"/>
        <v>409</v>
      </c>
      <c r="N2290">
        <f t="shared" si="214"/>
        <v>1</v>
      </c>
      <c r="O2290">
        <f t="shared" si="215"/>
        <v>0.1</v>
      </c>
    </row>
    <row r="2291" spans="1:15">
      <c r="A2291" s="10" t="s">
        <v>68</v>
      </c>
      <c r="B2291" s="10">
        <v>6410</v>
      </c>
      <c r="C2291" s="60">
        <v>1.7969823810000001</v>
      </c>
      <c r="D2291" s="11">
        <v>0.30299999999999999</v>
      </c>
      <c r="E2291" s="11">
        <v>48.29</v>
      </c>
      <c r="F2291" s="11">
        <v>0</v>
      </c>
      <c r="G2291" s="11">
        <v>0</v>
      </c>
      <c r="H2291" s="10">
        <v>1</v>
      </c>
      <c r="I2291" s="11">
        <f t="shared" si="210"/>
        <v>0</v>
      </c>
      <c r="J2291" s="11">
        <f t="shared" si="211"/>
        <v>0</v>
      </c>
      <c r="K2291" s="11">
        <v>2150</v>
      </c>
      <c r="L2291" s="10">
        <f t="shared" si="212"/>
        <v>2.1911010492568725</v>
      </c>
      <c r="M2291">
        <f t="shared" si="213"/>
        <v>2703</v>
      </c>
      <c r="N2291">
        <f t="shared" si="214"/>
        <v>0</v>
      </c>
      <c r="O2291">
        <f t="shared" si="215"/>
        <v>0</v>
      </c>
    </row>
    <row r="2292" spans="1:15">
      <c r="A2292" s="10" t="s">
        <v>68</v>
      </c>
      <c r="B2292" s="10">
        <v>3200</v>
      </c>
      <c r="C2292" s="60">
        <v>3.9227702560000002</v>
      </c>
      <c r="D2292" s="11">
        <v>0.4</v>
      </c>
      <c r="E2292" s="11">
        <v>48.29</v>
      </c>
      <c r="F2292" s="11">
        <v>1.2</v>
      </c>
      <c r="G2292" s="11">
        <v>6.4000000000000001E-2</v>
      </c>
      <c r="H2292" s="10">
        <v>1</v>
      </c>
      <c r="I2292" s="11">
        <f t="shared" si="210"/>
        <v>1.2</v>
      </c>
      <c r="J2292" s="11">
        <f t="shared" si="211"/>
        <v>6.4000000000000001E-2</v>
      </c>
      <c r="K2292" s="11">
        <v>2026.2</v>
      </c>
      <c r="L2292" s="10">
        <f t="shared" si="212"/>
        <v>6.3143525220746675</v>
      </c>
      <c r="M2292">
        <f t="shared" si="213"/>
        <v>7789</v>
      </c>
      <c r="N2292">
        <f t="shared" si="214"/>
        <v>21</v>
      </c>
      <c r="O2292">
        <f t="shared" si="215"/>
        <v>1.1000000000000001</v>
      </c>
    </row>
    <row r="2293" spans="1:15">
      <c r="A2293" s="10" t="s">
        <v>68</v>
      </c>
      <c r="B2293" s="10">
        <v>3200</v>
      </c>
      <c r="C2293" s="60">
        <v>1.3324773999999999E-2</v>
      </c>
      <c r="D2293" s="11">
        <v>0.4</v>
      </c>
      <c r="E2293" s="11">
        <v>48.29</v>
      </c>
      <c r="F2293" s="11">
        <v>1.2</v>
      </c>
      <c r="G2293" s="11">
        <v>6.4000000000000001E-2</v>
      </c>
      <c r="H2293" s="10">
        <v>1</v>
      </c>
      <c r="I2293" s="11">
        <f t="shared" si="210"/>
        <v>1.2</v>
      </c>
      <c r="J2293" s="11">
        <f t="shared" si="211"/>
        <v>6.4000000000000001E-2</v>
      </c>
      <c r="K2293" s="11">
        <v>6.9</v>
      </c>
      <c r="L2293" s="10">
        <f t="shared" si="212"/>
        <v>2.1448444548666668E-2</v>
      </c>
      <c r="M2293">
        <f t="shared" si="213"/>
        <v>26</v>
      </c>
      <c r="N2293">
        <f t="shared" si="214"/>
        <v>0</v>
      </c>
      <c r="O2293">
        <f t="shared" si="215"/>
        <v>0</v>
      </c>
    </row>
    <row r="2294" spans="1:15">
      <c r="A2294" s="10" t="s">
        <v>68</v>
      </c>
      <c r="B2294" s="10">
        <v>6410</v>
      </c>
      <c r="C2294" s="60">
        <v>0.38383918700000003</v>
      </c>
      <c r="D2294" s="11">
        <v>0.30299999999999999</v>
      </c>
      <c r="E2294" s="11">
        <v>48.29</v>
      </c>
      <c r="F2294" s="11">
        <v>0</v>
      </c>
      <c r="G2294" s="11">
        <v>0</v>
      </c>
      <c r="H2294" s="10">
        <v>1</v>
      </c>
      <c r="I2294" s="11">
        <f t="shared" si="210"/>
        <v>0</v>
      </c>
      <c r="J2294" s="11">
        <f t="shared" si="211"/>
        <v>0</v>
      </c>
      <c r="K2294" s="11">
        <v>150.19999999999999</v>
      </c>
      <c r="L2294" s="10">
        <f t="shared" si="212"/>
        <v>0.46802375709080751</v>
      </c>
      <c r="M2294">
        <f t="shared" si="213"/>
        <v>577</v>
      </c>
      <c r="N2294">
        <f t="shared" si="214"/>
        <v>0</v>
      </c>
      <c r="O2294">
        <f t="shared" si="215"/>
        <v>0</v>
      </c>
    </row>
    <row r="2295" spans="1:15">
      <c r="A2295" s="10" t="s">
        <v>68</v>
      </c>
      <c r="B2295" s="10">
        <v>3200</v>
      </c>
      <c r="C2295" s="60">
        <v>0.64629700499999998</v>
      </c>
      <c r="D2295" s="11">
        <v>0.4</v>
      </c>
      <c r="E2295" s="11">
        <v>48.29</v>
      </c>
      <c r="F2295" s="11">
        <v>1.2</v>
      </c>
      <c r="G2295" s="11">
        <v>6.4000000000000001E-2</v>
      </c>
      <c r="H2295" s="10">
        <v>1</v>
      </c>
      <c r="I2295" s="11">
        <f t="shared" si="210"/>
        <v>1.2</v>
      </c>
      <c r="J2295" s="11">
        <f t="shared" si="211"/>
        <v>6.4000000000000001E-2</v>
      </c>
      <c r="K2295" s="11">
        <v>333.8</v>
      </c>
      <c r="L2295" s="10">
        <f t="shared" si="212"/>
        <v>1.0403227457150002</v>
      </c>
      <c r="M2295">
        <f t="shared" si="213"/>
        <v>1283</v>
      </c>
      <c r="N2295">
        <f t="shared" si="214"/>
        <v>3</v>
      </c>
      <c r="O2295">
        <f t="shared" si="215"/>
        <v>0.2</v>
      </c>
    </row>
    <row r="2296" spans="1:15">
      <c r="A2296" s="10" t="s">
        <v>68</v>
      </c>
      <c r="B2296" s="10">
        <v>6460</v>
      </c>
      <c r="C2296" s="60">
        <v>0.91861233200000003</v>
      </c>
      <c r="D2296" s="11">
        <v>0.30299999999999999</v>
      </c>
      <c r="E2296" s="11">
        <v>48.29</v>
      </c>
      <c r="F2296" s="11">
        <v>0</v>
      </c>
      <c r="G2296" s="11">
        <v>0</v>
      </c>
      <c r="H2296" s="10">
        <v>1</v>
      </c>
      <c r="I2296" s="11">
        <f t="shared" si="210"/>
        <v>0</v>
      </c>
      <c r="J2296" s="11">
        <f t="shared" si="211"/>
        <v>0</v>
      </c>
      <c r="K2296" s="11">
        <v>359.4</v>
      </c>
      <c r="L2296" s="10">
        <f t="shared" si="212"/>
        <v>1.1200846851850701</v>
      </c>
      <c r="M2296">
        <f t="shared" si="213"/>
        <v>1382</v>
      </c>
      <c r="N2296">
        <f t="shared" si="214"/>
        <v>0</v>
      </c>
      <c r="O2296">
        <f t="shared" si="215"/>
        <v>0</v>
      </c>
    </row>
    <row r="2297" spans="1:15">
      <c r="A2297" s="10" t="s">
        <v>68</v>
      </c>
      <c r="B2297" s="10">
        <v>1100</v>
      </c>
      <c r="C2297" s="60">
        <v>2.299419737</v>
      </c>
      <c r="D2297" s="11">
        <v>0.34200000000000003</v>
      </c>
      <c r="E2297" s="11">
        <v>48.29</v>
      </c>
      <c r="F2297" s="11">
        <v>1.85</v>
      </c>
      <c r="G2297" s="11">
        <v>0.22</v>
      </c>
      <c r="H2297" s="10">
        <v>1</v>
      </c>
      <c r="I2297" s="11">
        <f t="shared" si="210"/>
        <v>1.85</v>
      </c>
      <c r="J2297" s="11">
        <f t="shared" si="211"/>
        <v>0.22</v>
      </c>
      <c r="K2297" s="11">
        <v>1015.5</v>
      </c>
      <c r="L2297" s="10">
        <f t="shared" si="212"/>
        <v>3.1646109043423052</v>
      </c>
      <c r="M2297">
        <f t="shared" si="213"/>
        <v>3903</v>
      </c>
      <c r="N2297">
        <f t="shared" si="214"/>
        <v>16</v>
      </c>
      <c r="O2297">
        <f t="shared" si="215"/>
        <v>1.9</v>
      </c>
    </row>
    <row r="2298" spans="1:15">
      <c r="A2298" s="10" t="s">
        <v>68</v>
      </c>
      <c r="B2298" s="10">
        <v>1100</v>
      </c>
      <c r="C2298" s="60">
        <v>0.39052001800000002</v>
      </c>
      <c r="D2298" s="11">
        <v>0.25800000000000001</v>
      </c>
      <c r="E2298" s="11">
        <v>48.29</v>
      </c>
      <c r="F2298" s="11">
        <v>1.85</v>
      </c>
      <c r="G2298" s="11">
        <v>0.22</v>
      </c>
      <c r="H2298" s="10">
        <v>1</v>
      </c>
      <c r="I2298" s="11">
        <f t="shared" si="210"/>
        <v>1.85</v>
      </c>
      <c r="J2298" s="11">
        <f t="shared" si="211"/>
        <v>0.22</v>
      </c>
      <c r="K2298" s="11">
        <v>130.1</v>
      </c>
      <c r="L2298" s="10">
        <f t="shared" si="212"/>
        <v>0.40545155088822998</v>
      </c>
      <c r="M2298">
        <f t="shared" si="213"/>
        <v>500</v>
      </c>
      <c r="N2298">
        <f t="shared" si="214"/>
        <v>2</v>
      </c>
      <c r="O2298">
        <f t="shared" si="215"/>
        <v>0.2</v>
      </c>
    </row>
    <row r="2299" spans="1:15">
      <c r="A2299" s="10" t="s">
        <v>68</v>
      </c>
      <c r="B2299" s="10">
        <v>5300</v>
      </c>
      <c r="C2299" s="60">
        <v>6.2511067999999996</v>
      </c>
      <c r="D2299" s="11">
        <v>0.5</v>
      </c>
      <c r="E2299" s="11">
        <v>48.29</v>
      </c>
      <c r="F2299" s="11">
        <v>0.6</v>
      </c>
      <c r="G2299" s="11">
        <v>0.13500000000000001</v>
      </c>
      <c r="H2299" s="10">
        <v>1</v>
      </c>
      <c r="I2299" s="11">
        <f t="shared" si="210"/>
        <v>0.6</v>
      </c>
      <c r="J2299" s="11">
        <f t="shared" si="211"/>
        <v>0.13500000000000001</v>
      </c>
      <c r="K2299" s="11">
        <v>4036</v>
      </c>
      <c r="L2299" s="10">
        <f t="shared" si="212"/>
        <v>12.577747807166666</v>
      </c>
      <c r="M2299">
        <f t="shared" si="213"/>
        <v>15514</v>
      </c>
      <c r="N2299">
        <f t="shared" si="214"/>
        <v>21</v>
      </c>
      <c r="O2299">
        <f t="shared" si="215"/>
        <v>4.5999999999999996</v>
      </c>
    </row>
    <row r="2300" spans="1:15">
      <c r="A2300" s="10" t="s">
        <v>68</v>
      </c>
      <c r="B2300" s="10">
        <v>5300</v>
      </c>
      <c r="C2300" s="60">
        <v>0.49507954500000001</v>
      </c>
      <c r="D2300" s="11">
        <v>0.5</v>
      </c>
      <c r="E2300" s="11">
        <v>48.29</v>
      </c>
      <c r="F2300" s="11">
        <v>0.6</v>
      </c>
      <c r="G2300" s="11">
        <v>0.13500000000000001</v>
      </c>
      <c r="H2300" s="10">
        <v>1</v>
      </c>
      <c r="I2300" s="11">
        <f t="shared" si="210"/>
        <v>0.6</v>
      </c>
      <c r="J2300" s="11">
        <f t="shared" si="211"/>
        <v>0.13500000000000001</v>
      </c>
      <c r="K2300" s="11">
        <v>319.7</v>
      </c>
      <c r="L2300" s="10">
        <f t="shared" si="212"/>
        <v>0.99614130116874999</v>
      </c>
      <c r="M2300">
        <f t="shared" si="213"/>
        <v>1229</v>
      </c>
      <c r="N2300">
        <f t="shared" si="214"/>
        <v>2</v>
      </c>
      <c r="O2300">
        <f t="shared" si="215"/>
        <v>0.4</v>
      </c>
    </row>
    <row r="2301" spans="1:15">
      <c r="A2301" s="10" t="s">
        <v>68</v>
      </c>
      <c r="B2301" s="10">
        <v>3200</v>
      </c>
      <c r="C2301" s="60">
        <v>6.1874564999999999E-2</v>
      </c>
      <c r="D2301" s="11">
        <v>0.4</v>
      </c>
      <c r="E2301" s="11">
        <v>48.29</v>
      </c>
      <c r="F2301" s="11">
        <v>1.2</v>
      </c>
      <c r="G2301" s="11">
        <v>6.4000000000000001E-2</v>
      </c>
      <c r="H2301" s="10">
        <v>1</v>
      </c>
      <c r="I2301" s="11">
        <f t="shared" si="210"/>
        <v>1.2</v>
      </c>
      <c r="J2301" s="11">
        <f t="shared" si="211"/>
        <v>6.4000000000000001E-2</v>
      </c>
      <c r="K2301" s="11">
        <v>32</v>
      </c>
      <c r="L2301" s="10">
        <f t="shared" si="212"/>
        <v>9.9597424795000014E-2</v>
      </c>
      <c r="M2301">
        <f t="shared" si="213"/>
        <v>123</v>
      </c>
      <c r="N2301">
        <f t="shared" si="214"/>
        <v>0</v>
      </c>
      <c r="O2301">
        <f t="shared" si="215"/>
        <v>0</v>
      </c>
    </row>
    <row r="2302" spans="1:15">
      <c r="A2302" s="10" t="s">
        <v>68</v>
      </c>
      <c r="B2302" s="10">
        <v>4340</v>
      </c>
      <c r="C2302" s="60">
        <v>11.324759707</v>
      </c>
      <c r="D2302" s="11">
        <v>0.41299999999999998</v>
      </c>
      <c r="E2302" s="11">
        <v>48.29</v>
      </c>
      <c r="F2302" s="11">
        <v>0.7</v>
      </c>
      <c r="G2302" s="11">
        <v>0.09</v>
      </c>
      <c r="H2302" s="10">
        <v>1</v>
      </c>
      <c r="I2302" s="11">
        <f t="shared" si="210"/>
        <v>0.7</v>
      </c>
      <c r="J2302" s="11">
        <f t="shared" si="211"/>
        <v>0.09</v>
      </c>
      <c r="K2302" s="11">
        <v>6039.5</v>
      </c>
      <c r="L2302" s="10">
        <f t="shared" si="212"/>
        <v>18.821533575139615</v>
      </c>
      <c r="M2302">
        <f t="shared" si="213"/>
        <v>23216</v>
      </c>
      <c r="N2302">
        <f t="shared" si="214"/>
        <v>36</v>
      </c>
      <c r="O2302">
        <f t="shared" si="215"/>
        <v>4.5999999999999996</v>
      </c>
    </row>
    <row r="2303" spans="1:15">
      <c r="A2303" s="10" t="s">
        <v>68</v>
      </c>
      <c r="B2303" s="10">
        <v>6410</v>
      </c>
      <c r="C2303" s="60">
        <v>3.5070064999999997E-2</v>
      </c>
      <c r="D2303" s="11">
        <v>0.30299999999999999</v>
      </c>
      <c r="E2303" s="11">
        <v>48.29</v>
      </c>
      <c r="F2303" s="11">
        <v>0</v>
      </c>
      <c r="G2303" s="11">
        <v>0</v>
      </c>
      <c r="H2303" s="10">
        <v>1</v>
      </c>
      <c r="I2303" s="11">
        <f t="shared" si="210"/>
        <v>0</v>
      </c>
      <c r="J2303" s="11">
        <f t="shared" si="211"/>
        <v>0</v>
      </c>
      <c r="K2303" s="11">
        <v>13.7</v>
      </c>
      <c r="L2303" s="10">
        <f t="shared" si="212"/>
        <v>4.276171933096249E-2</v>
      </c>
      <c r="M2303">
        <f t="shared" si="213"/>
        <v>53</v>
      </c>
      <c r="N2303">
        <f t="shared" si="214"/>
        <v>0</v>
      </c>
      <c r="O2303">
        <f t="shared" si="215"/>
        <v>0</v>
      </c>
    </row>
    <row r="2304" spans="1:15">
      <c r="A2304" s="10" t="s">
        <v>68</v>
      </c>
      <c r="B2304" s="10">
        <v>1920</v>
      </c>
      <c r="C2304" s="60">
        <v>321.71187392100001</v>
      </c>
      <c r="D2304" s="11">
        <v>0.193</v>
      </c>
      <c r="E2304" s="11">
        <v>48.29</v>
      </c>
      <c r="F2304" s="11">
        <v>1.2</v>
      </c>
      <c r="G2304" s="11">
        <v>7.5999999999999998E-2</v>
      </c>
      <c r="H2304" s="10">
        <v>1</v>
      </c>
      <c r="I2304" s="11">
        <f t="shared" si="210"/>
        <v>1.2</v>
      </c>
      <c r="J2304" s="11">
        <f t="shared" si="211"/>
        <v>7.5999999999999998E-2</v>
      </c>
      <c r="K2304" s="11">
        <v>245172.2</v>
      </c>
      <c r="L2304" s="10">
        <f t="shared" si="212"/>
        <v>249.8620844656252</v>
      </c>
      <c r="M2304">
        <f t="shared" si="213"/>
        <v>308200</v>
      </c>
      <c r="N2304">
        <f t="shared" si="214"/>
        <v>815</v>
      </c>
      <c r="O2304">
        <f t="shared" si="215"/>
        <v>51.6</v>
      </c>
    </row>
    <row r="2305" spans="1:15">
      <c r="A2305" s="10" t="s">
        <v>68</v>
      </c>
      <c r="B2305" s="10">
        <v>6460</v>
      </c>
      <c r="C2305" s="60">
        <v>0.107804953</v>
      </c>
      <c r="D2305" s="11">
        <v>0.30299999999999999</v>
      </c>
      <c r="E2305" s="11">
        <v>48.29</v>
      </c>
      <c r="F2305" s="11">
        <v>0</v>
      </c>
      <c r="G2305" s="11">
        <v>0</v>
      </c>
      <c r="H2305" s="10">
        <v>1</v>
      </c>
      <c r="I2305" s="11">
        <f t="shared" si="210"/>
        <v>0</v>
      </c>
      <c r="J2305" s="11">
        <f t="shared" si="211"/>
        <v>0</v>
      </c>
      <c r="K2305" s="11">
        <v>42.2</v>
      </c>
      <c r="L2305" s="10">
        <f t="shared" si="212"/>
        <v>0.13144900480434249</v>
      </c>
      <c r="M2305">
        <f t="shared" si="213"/>
        <v>162</v>
      </c>
      <c r="N2305">
        <f t="shared" si="214"/>
        <v>0</v>
      </c>
      <c r="O2305">
        <f t="shared" si="215"/>
        <v>0</v>
      </c>
    </row>
    <row r="2306" spans="1:15">
      <c r="A2306" s="10" t="s">
        <v>68</v>
      </c>
      <c r="B2306" s="10">
        <v>3300</v>
      </c>
      <c r="C2306" s="60">
        <v>4.5950250999999998E-2</v>
      </c>
      <c r="D2306" s="11">
        <v>0.4</v>
      </c>
      <c r="E2306" s="11">
        <v>48.29</v>
      </c>
      <c r="F2306" s="11">
        <v>1.2</v>
      </c>
      <c r="G2306" s="11">
        <v>6.4000000000000001E-2</v>
      </c>
      <c r="H2306" s="10">
        <v>1</v>
      </c>
      <c r="I2306" s="11">
        <f t="shared" si="210"/>
        <v>1.2</v>
      </c>
      <c r="J2306" s="11">
        <f t="shared" si="211"/>
        <v>6.4000000000000001E-2</v>
      </c>
      <c r="K2306" s="11">
        <v>72.599999999999994</v>
      </c>
      <c r="L2306" s="10">
        <f t="shared" si="212"/>
        <v>7.396458735966667E-2</v>
      </c>
      <c r="M2306">
        <f t="shared" si="213"/>
        <v>91</v>
      </c>
      <c r="N2306">
        <f t="shared" si="214"/>
        <v>0</v>
      </c>
      <c r="O2306">
        <f t="shared" si="215"/>
        <v>0</v>
      </c>
    </row>
    <row r="2307" spans="1:15">
      <c r="A2307" s="10" t="s">
        <v>68</v>
      </c>
      <c r="B2307" s="10">
        <v>8320</v>
      </c>
      <c r="C2307" s="60">
        <v>4.9777999000000003E-2</v>
      </c>
      <c r="D2307" s="11">
        <v>0.21</v>
      </c>
      <c r="E2307" s="11">
        <v>48.29</v>
      </c>
      <c r="F2307" s="11">
        <v>1.25</v>
      </c>
      <c r="G2307" s="11">
        <v>7.5999999999999998E-2</v>
      </c>
      <c r="H2307" s="10">
        <v>1</v>
      </c>
      <c r="I2307" s="11">
        <f t="shared" ref="I2307:I2370" si="216">F2307</f>
        <v>1.25</v>
      </c>
      <c r="J2307" s="11">
        <f t="shared" ref="J2307:J2370" si="217">G2307</f>
        <v>7.5999999999999998E-2</v>
      </c>
      <c r="K2307" s="11">
        <v>41.3</v>
      </c>
      <c r="L2307" s="10">
        <f t="shared" ref="L2307:L2370" si="218">E2307*D2307*C2307/12</f>
        <v>4.2066142504924998E-2</v>
      </c>
      <c r="M2307">
        <f t="shared" ref="M2307:M2370" si="219">ROUND(E2307*D2307*C2307*102.79,0)</f>
        <v>52</v>
      </c>
      <c r="N2307">
        <f t="shared" ref="N2307:N2370" si="220">ROUND(I2307*M2307*0.002205,0)</f>
        <v>0</v>
      </c>
      <c r="O2307">
        <f t="shared" ref="O2307:O2370" si="221">ROUND(J2307*M2307*0.002205,1)</f>
        <v>0</v>
      </c>
    </row>
    <row r="2308" spans="1:15">
      <c r="A2308" s="10" t="s">
        <v>68</v>
      </c>
      <c r="B2308" s="10">
        <v>8320</v>
      </c>
      <c r="C2308" s="60">
        <v>0.16081119399999999</v>
      </c>
      <c r="D2308" s="11">
        <v>0.21</v>
      </c>
      <c r="E2308" s="11">
        <v>48.29</v>
      </c>
      <c r="F2308" s="11">
        <v>1.25</v>
      </c>
      <c r="G2308" s="11">
        <v>7.5999999999999998E-2</v>
      </c>
      <c r="H2308" s="10">
        <v>1</v>
      </c>
      <c r="I2308" s="11">
        <f t="shared" si="216"/>
        <v>1.25</v>
      </c>
      <c r="J2308" s="11">
        <f t="shared" si="217"/>
        <v>7.5999999999999998E-2</v>
      </c>
      <c r="K2308" s="11">
        <v>133.30000000000001</v>
      </c>
      <c r="L2308" s="10">
        <f t="shared" si="218"/>
        <v>0.13589751976955</v>
      </c>
      <c r="M2308">
        <f t="shared" si="219"/>
        <v>168</v>
      </c>
      <c r="N2308">
        <f t="shared" si="220"/>
        <v>0</v>
      </c>
      <c r="O2308">
        <f t="shared" si="221"/>
        <v>0</v>
      </c>
    </row>
    <row r="2309" spans="1:15">
      <c r="A2309" s="10" t="s">
        <v>68</v>
      </c>
      <c r="B2309" s="10">
        <v>1920</v>
      </c>
      <c r="C2309" s="60">
        <v>8.9155514000000005E-2</v>
      </c>
      <c r="D2309" s="11">
        <v>0.23400000000000001</v>
      </c>
      <c r="E2309" s="11">
        <v>48.29</v>
      </c>
      <c r="F2309" s="11">
        <v>1.2</v>
      </c>
      <c r="G2309" s="11">
        <v>7.5999999999999998E-2</v>
      </c>
      <c r="H2309" s="10">
        <v>1</v>
      </c>
      <c r="I2309" s="11">
        <f t="shared" si="216"/>
        <v>1.2</v>
      </c>
      <c r="J2309" s="11">
        <f t="shared" si="217"/>
        <v>7.5999999999999998E-2</v>
      </c>
      <c r="K2309" s="11">
        <v>82.4</v>
      </c>
      <c r="L2309" s="10">
        <f t="shared" si="218"/>
        <v>8.3953735535670024E-2</v>
      </c>
      <c r="M2309">
        <f t="shared" si="219"/>
        <v>104</v>
      </c>
      <c r="N2309">
        <f t="shared" si="220"/>
        <v>0</v>
      </c>
      <c r="O2309">
        <f t="shared" si="221"/>
        <v>0</v>
      </c>
    </row>
    <row r="2310" spans="1:15">
      <c r="A2310" s="10" t="s">
        <v>68</v>
      </c>
      <c r="B2310" s="10">
        <v>4130</v>
      </c>
      <c r="C2310" s="60">
        <v>4.5685226190000003</v>
      </c>
      <c r="D2310" s="11">
        <v>0.41299999999999998</v>
      </c>
      <c r="E2310" s="11">
        <v>48.29</v>
      </c>
      <c r="F2310" s="11">
        <v>0.7</v>
      </c>
      <c r="G2310" s="11">
        <v>0.09</v>
      </c>
      <c r="H2310" s="10">
        <v>1</v>
      </c>
      <c r="I2310" s="11">
        <f t="shared" si="216"/>
        <v>0.7</v>
      </c>
      <c r="J2310" s="11">
        <f t="shared" si="217"/>
        <v>0.09</v>
      </c>
      <c r="K2310" s="11">
        <v>2436.4</v>
      </c>
      <c r="L2310" s="10">
        <f t="shared" si="218"/>
        <v>7.5927970294278024</v>
      </c>
      <c r="M2310">
        <f t="shared" si="219"/>
        <v>9366</v>
      </c>
      <c r="N2310">
        <f t="shared" si="220"/>
        <v>14</v>
      </c>
      <c r="O2310">
        <f t="shared" si="221"/>
        <v>1.9</v>
      </c>
    </row>
    <row r="2311" spans="1:15">
      <c r="A2311" s="10" t="s">
        <v>68</v>
      </c>
      <c r="B2311" s="10">
        <v>1100</v>
      </c>
      <c r="C2311" s="60">
        <v>0.80988376699999998</v>
      </c>
      <c r="D2311" s="11">
        <v>0.28599999999999998</v>
      </c>
      <c r="E2311" s="11">
        <v>56.5</v>
      </c>
      <c r="F2311" s="11">
        <v>1.85</v>
      </c>
      <c r="G2311" s="11">
        <v>0.22</v>
      </c>
      <c r="H2311" s="10">
        <v>1</v>
      </c>
      <c r="I2311" s="11">
        <f t="shared" si="216"/>
        <v>1.85</v>
      </c>
      <c r="J2311" s="11">
        <f t="shared" si="217"/>
        <v>0.22</v>
      </c>
      <c r="K2311" s="11">
        <v>255.6</v>
      </c>
      <c r="L2311" s="10">
        <f t="shared" si="218"/>
        <v>1.0905759825794166</v>
      </c>
      <c r="M2311">
        <f t="shared" si="219"/>
        <v>1345</v>
      </c>
      <c r="N2311">
        <f t="shared" si="220"/>
        <v>5</v>
      </c>
      <c r="O2311">
        <f t="shared" si="221"/>
        <v>0.7</v>
      </c>
    </row>
    <row r="2312" spans="1:15">
      <c r="A2312" s="10" t="s">
        <v>68</v>
      </c>
      <c r="B2312" s="10">
        <v>5300</v>
      </c>
      <c r="C2312" s="60">
        <v>7.8744051999999995E-2</v>
      </c>
      <c r="D2312" s="11">
        <v>0.5</v>
      </c>
      <c r="E2312" s="11">
        <v>48.29</v>
      </c>
      <c r="F2312" s="11">
        <v>0.6</v>
      </c>
      <c r="G2312" s="11">
        <v>0.13500000000000001</v>
      </c>
      <c r="H2312" s="10">
        <v>1</v>
      </c>
      <c r="I2312" s="11">
        <f t="shared" si="216"/>
        <v>0.6</v>
      </c>
      <c r="J2312" s="11">
        <f t="shared" si="217"/>
        <v>0.13500000000000001</v>
      </c>
      <c r="K2312" s="11">
        <v>155.4</v>
      </c>
      <c r="L2312" s="10">
        <f t="shared" si="218"/>
        <v>0.15843959462833332</v>
      </c>
      <c r="M2312">
        <f t="shared" si="219"/>
        <v>195</v>
      </c>
      <c r="N2312">
        <f t="shared" si="220"/>
        <v>0</v>
      </c>
      <c r="O2312">
        <f t="shared" si="221"/>
        <v>0.1</v>
      </c>
    </row>
    <row r="2313" spans="1:15">
      <c r="A2313" s="10" t="s">
        <v>68</v>
      </c>
      <c r="B2313" s="10">
        <v>6430</v>
      </c>
      <c r="C2313" s="60">
        <v>0.84753147299999998</v>
      </c>
      <c r="D2313" s="11">
        <v>0.30299999999999999</v>
      </c>
      <c r="E2313" s="11">
        <v>48.29</v>
      </c>
      <c r="F2313" s="11">
        <v>0</v>
      </c>
      <c r="G2313" s="11">
        <v>0</v>
      </c>
      <c r="H2313" s="10">
        <v>1</v>
      </c>
      <c r="I2313" s="11">
        <f t="shared" si="216"/>
        <v>0</v>
      </c>
      <c r="J2313" s="11">
        <f t="shared" si="217"/>
        <v>0</v>
      </c>
      <c r="K2313" s="11">
        <v>331.6</v>
      </c>
      <c r="L2313" s="10">
        <f t="shared" si="218"/>
        <v>1.0334141944870423</v>
      </c>
      <c r="M2313">
        <f t="shared" si="219"/>
        <v>1275</v>
      </c>
      <c r="N2313">
        <f t="shared" si="220"/>
        <v>0</v>
      </c>
      <c r="O2313">
        <f t="shared" si="221"/>
        <v>0</v>
      </c>
    </row>
    <row r="2314" spans="1:15">
      <c r="A2314" s="10" t="s">
        <v>68</v>
      </c>
      <c r="B2314" s="10">
        <v>3200</v>
      </c>
      <c r="C2314" s="60">
        <v>8.5071729999999998E-2</v>
      </c>
      <c r="D2314" s="11">
        <v>0.4</v>
      </c>
      <c r="E2314" s="11">
        <v>56.5</v>
      </c>
      <c r="F2314" s="11">
        <v>1.2</v>
      </c>
      <c r="G2314" s="11">
        <v>6.4000000000000001E-2</v>
      </c>
      <c r="H2314" s="10">
        <v>1</v>
      </c>
      <c r="I2314" s="11">
        <f t="shared" si="216"/>
        <v>1.2</v>
      </c>
      <c r="J2314" s="11">
        <f t="shared" si="217"/>
        <v>6.4000000000000001E-2</v>
      </c>
      <c r="K2314" s="11">
        <v>37.6</v>
      </c>
      <c r="L2314" s="10">
        <f t="shared" si="218"/>
        <v>0.16021842483333334</v>
      </c>
      <c r="M2314">
        <f t="shared" si="219"/>
        <v>198</v>
      </c>
      <c r="N2314">
        <f t="shared" si="220"/>
        <v>1</v>
      </c>
      <c r="O2314">
        <f t="shared" si="221"/>
        <v>0</v>
      </c>
    </row>
    <row r="2315" spans="1:15">
      <c r="A2315" s="10" t="s">
        <v>68</v>
      </c>
      <c r="B2315" s="10">
        <v>3300</v>
      </c>
      <c r="C2315" s="60">
        <v>0.51828827</v>
      </c>
      <c r="D2315" s="11">
        <v>0.4</v>
      </c>
      <c r="E2315" s="11">
        <v>48.29</v>
      </c>
      <c r="F2315" s="11">
        <v>1.2</v>
      </c>
      <c r="G2315" s="11">
        <v>6.4000000000000001E-2</v>
      </c>
      <c r="H2315" s="10">
        <v>1</v>
      </c>
      <c r="I2315" s="11">
        <f t="shared" si="216"/>
        <v>1.2</v>
      </c>
      <c r="J2315" s="11">
        <f t="shared" si="217"/>
        <v>6.4000000000000001E-2</v>
      </c>
      <c r="K2315" s="11">
        <v>818.6</v>
      </c>
      <c r="L2315" s="10">
        <f t="shared" si="218"/>
        <v>0.83427135194333346</v>
      </c>
      <c r="M2315">
        <f t="shared" si="219"/>
        <v>1029</v>
      </c>
      <c r="N2315">
        <f t="shared" si="220"/>
        <v>3</v>
      </c>
      <c r="O2315">
        <f t="shared" si="221"/>
        <v>0.1</v>
      </c>
    </row>
    <row r="2316" spans="1:15">
      <c r="A2316" s="10" t="s">
        <v>68</v>
      </c>
      <c r="B2316" s="10">
        <v>6410</v>
      </c>
      <c r="C2316" s="60">
        <v>1.336479</v>
      </c>
      <c r="D2316" s="11">
        <v>0.30299999999999999</v>
      </c>
      <c r="E2316" s="11">
        <v>48.29</v>
      </c>
      <c r="F2316" s="11">
        <v>0</v>
      </c>
      <c r="G2316" s="11">
        <v>0</v>
      </c>
      <c r="H2316" s="10">
        <v>1</v>
      </c>
      <c r="I2316" s="11">
        <f t="shared" si="216"/>
        <v>0</v>
      </c>
      <c r="J2316" s="11">
        <f t="shared" si="217"/>
        <v>0</v>
      </c>
      <c r="K2316" s="11">
        <v>1599</v>
      </c>
      <c r="L2316" s="10">
        <f t="shared" si="218"/>
        <v>1.6295989154774999</v>
      </c>
      <c r="M2316">
        <f t="shared" si="219"/>
        <v>2010</v>
      </c>
      <c r="N2316">
        <f t="shared" si="220"/>
        <v>0</v>
      </c>
      <c r="O2316">
        <f t="shared" si="221"/>
        <v>0</v>
      </c>
    </row>
    <row r="2317" spans="1:15">
      <c r="A2317" s="10" t="s">
        <v>68</v>
      </c>
      <c r="B2317" s="10">
        <v>6410</v>
      </c>
      <c r="C2317" s="60">
        <v>1.088297E-2</v>
      </c>
      <c r="D2317" s="11">
        <v>0.30299999999999999</v>
      </c>
      <c r="E2317" s="11">
        <v>48.29</v>
      </c>
      <c r="F2317" s="11">
        <v>0</v>
      </c>
      <c r="G2317" s="11">
        <v>0</v>
      </c>
      <c r="H2317" s="10">
        <v>1</v>
      </c>
      <c r="I2317" s="11">
        <f t="shared" si="216"/>
        <v>0</v>
      </c>
      <c r="J2317" s="11">
        <f t="shared" si="217"/>
        <v>0</v>
      </c>
      <c r="K2317" s="11">
        <v>13</v>
      </c>
      <c r="L2317" s="10">
        <f t="shared" si="218"/>
        <v>1.3269850187825E-2</v>
      </c>
      <c r="M2317">
        <f t="shared" si="219"/>
        <v>16</v>
      </c>
      <c r="N2317">
        <f t="shared" si="220"/>
        <v>0</v>
      </c>
      <c r="O2317">
        <f t="shared" si="221"/>
        <v>0</v>
      </c>
    </row>
    <row r="2318" spans="1:15">
      <c r="A2318" s="10" t="s">
        <v>68</v>
      </c>
      <c r="B2318" s="10">
        <v>3200</v>
      </c>
      <c r="C2318" s="60">
        <v>9.8915625229999993</v>
      </c>
      <c r="D2318" s="11">
        <v>0.4</v>
      </c>
      <c r="E2318" s="11">
        <v>56.5</v>
      </c>
      <c r="F2318" s="11">
        <v>1.2</v>
      </c>
      <c r="G2318" s="11">
        <v>6.4000000000000001E-2</v>
      </c>
      <c r="H2318" s="10">
        <v>1</v>
      </c>
      <c r="I2318" s="11">
        <f t="shared" si="216"/>
        <v>1.2</v>
      </c>
      <c r="J2318" s="11">
        <f t="shared" si="217"/>
        <v>6.4000000000000001E-2</v>
      </c>
      <c r="K2318" s="11">
        <v>4366.8</v>
      </c>
      <c r="L2318" s="10">
        <f t="shared" si="218"/>
        <v>18.629109418316666</v>
      </c>
      <c r="M2318">
        <f t="shared" si="219"/>
        <v>22979</v>
      </c>
      <c r="N2318">
        <f t="shared" si="220"/>
        <v>61</v>
      </c>
      <c r="O2318">
        <f t="shared" si="221"/>
        <v>3.2</v>
      </c>
    </row>
    <row r="2319" spans="1:15">
      <c r="A2319" s="10" t="s">
        <v>68</v>
      </c>
      <c r="B2319" s="10">
        <v>4110</v>
      </c>
      <c r="C2319" s="60">
        <v>1.70120775</v>
      </c>
      <c r="D2319" s="11">
        <v>0.41299999999999998</v>
      </c>
      <c r="E2319" s="11">
        <v>48.29</v>
      </c>
      <c r="F2319" s="11">
        <v>0.7</v>
      </c>
      <c r="G2319" s="11">
        <v>0.09</v>
      </c>
      <c r="H2319" s="10">
        <v>1</v>
      </c>
      <c r="I2319" s="11">
        <f t="shared" si="216"/>
        <v>0.7</v>
      </c>
      <c r="J2319" s="11">
        <f t="shared" si="217"/>
        <v>0.09</v>
      </c>
      <c r="K2319" s="11">
        <v>2774.3</v>
      </c>
      <c r="L2319" s="10">
        <f t="shared" si="218"/>
        <v>2.8273746740181243</v>
      </c>
      <c r="M2319">
        <f t="shared" si="219"/>
        <v>3488</v>
      </c>
      <c r="N2319">
        <f t="shared" si="220"/>
        <v>5</v>
      </c>
      <c r="O2319">
        <f t="shared" si="221"/>
        <v>0.7</v>
      </c>
    </row>
    <row r="2320" spans="1:15">
      <c r="A2320" s="10" t="s">
        <v>68</v>
      </c>
      <c r="B2320" s="10">
        <v>6410</v>
      </c>
      <c r="C2320" s="60">
        <v>1.3768885E-2</v>
      </c>
      <c r="D2320" s="11">
        <v>0.30299999999999999</v>
      </c>
      <c r="E2320" s="11">
        <v>48.29</v>
      </c>
      <c r="F2320" s="11">
        <v>0</v>
      </c>
      <c r="G2320" s="11">
        <v>0</v>
      </c>
      <c r="H2320" s="10">
        <v>1</v>
      </c>
      <c r="I2320" s="11">
        <f t="shared" si="216"/>
        <v>0</v>
      </c>
      <c r="J2320" s="11">
        <f t="shared" si="217"/>
        <v>0</v>
      </c>
      <c r="K2320" s="11">
        <v>16.5</v>
      </c>
      <c r="L2320" s="10">
        <f t="shared" si="218"/>
        <v>1.67887112804125E-2</v>
      </c>
      <c r="M2320">
        <f t="shared" si="219"/>
        <v>21</v>
      </c>
      <c r="N2320">
        <f t="shared" si="220"/>
        <v>0</v>
      </c>
      <c r="O2320">
        <f t="shared" si="221"/>
        <v>0</v>
      </c>
    </row>
    <row r="2321" spans="1:15">
      <c r="A2321" s="10" t="s">
        <v>68</v>
      </c>
      <c r="B2321" s="10">
        <v>6410</v>
      </c>
      <c r="C2321" s="60">
        <v>1.4661671730000001</v>
      </c>
      <c r="D2321" s="11">
        <v>0.30299999999999999</v>
      </c>
      <c r="E2321" s="11">
        <v>48.29</v>
      </c>
      <c r="F2321" s="11">
        <v>0</v>
      </c>
      <c r="G2321" s="11">
        <v>0</v>
      </c>
      <c r="H2321" s="10">
        <v>1</v>
      </c>
      <c r="I2321" s="11">
        <f t="shared" si="216"/>
        <v>0</v>
      </c>
      <c r="J2321" s="11">
        <f t="shared" si="217"/>
        <v>0</v>
      </c>
      <c r="K2321" s="11">
        <v>1754.2</v>
      </c>
      <c r="L2321" s="10">
        <f t="shared" si="218"/>
        <v>1.7877306228002927</v>
      </c>
      <c r="M2321">
        <f t="shared" si="219"/>
        <v>2205</v>
      </c>
      <c r="N2321">
        <f t="shared" si="220"/>
        <v>0</v>
      </c>
      <c r="O2321">
        <f t="shared" si="221"/>
        <v>0</v>
      </c>
    </row>
    <row r="2322" spans="1:15">
      <c r="A2322" s="10" t="s">
        <v>68</v>
      </c>
      <c r="B2322" s="10">
        <v>6410</v>
      </c>
      <c r="C2322" s="60">
        <v>5.4447745999999998E-2</v>
      </c>
      <c r="D2322" s="11">
        <v>0.30299999999999999</v>
      </c>
      <c r="E2322" s="11">
        <v>48.29</v>
      </c>
      <c r="F2322" s="11">
        <v>0</v>
      </c>
      <c r="G2322" s="11">
        <v>0</v>
      </c>
      <c r="H2322" s="10">
        <v>1</v>
      </c>
      <c r="I2322" s="11">
        <f t="shared" si="216"/>
        <v>0</v>
      </c>
      <c r="J2322" s="11">
        <f t="shared" si="217"/>
        <v>0</v>
      </c>
      <c r="K2322" s="11">
        <v>65.099999999999994</v>
      </c>
      <c r="L2322" s="10">
        <f t="shared" si="218"/>
        <v>6.6389361772085001E-2</v>
      </c>
      <c r="M2322">
        <f t="shared" si="219"/>
        <v>82</v>
      </c>
      <c r="N2322">
        <f t="shared" si="220"/>
        <v>0</v>
      </c>
      <c r="O2322">
        <f t="shared" si="221"/>
        <v>0</v>
      </c>
    </row>
    <row r="2323" spans="1:15">
      <c r="A2323" s="10" t="s">
        <v>68</v>
      </c>
      <c r="B2323" s="10">
        <v>2210</v>
      </c>
      <c r="C2323" s="60">
        <v>0.19228077299999999</v>
      </c>
      <c r="D2323" s="11">
        <v>0.26800000000000002</v>
      </c>
      <c r="E2323" s="11">
        <v>48.29</v>
      </c>
      <c r="F2323" s="11">
        <v>1.92</v>
      </c>
      <c r="G2323" s="11">
        <v>0.50600000000000001</v>
      </c>
      <c r="H2323" s="10">
        <v>1</v>
      </c>
      <c r="I2323" s="11">
        <f t="shared" si="216"/>
        <v>1.92</v>
      </c>
      <c r="J2323" s="11">
        <f t="shared" si="217"/>
        <v>0.50600000000000001</v>
      </c>
      <c r="K2323" s="11">
        <v>66.5</v>
      </c>
      <c r="L2323" s="10">
        <f t="shared" si="218"/>
        <v>0.20737032712912998</v>
      </c>
      <c r="M2323">
        <f t="shared" si="219"/>
        <v>256</v>
      </c>
      <c r="N2323">
        <f t="shared" si="220"/>
        <v>1</v>
      </c>
      <c r="O2323">
        <f t="shared" si="221"/>
        <v>0.3</v>
      </c>
    </row>
    <row r="2324" spans="1:15">
      <c r="A2324" s="10" t="s">
        <v>68</v>
      </c>
      <c r="B2324" s="10">
        <v>6460</v>
      </c>
      <c r="C2324" s="60">
        <v>2.3528097000000001E-2</v>
      </c>
      <c r="D2324" s="11">
        <v>0.30299999999999999</v>
      </c>
      <c r="E2324" s="11">
        <v>48.29</v>
      </c>
      <c r="F2324" s="11">
        <v>0</v>
      </c>
      <c r="G2324" s="11">
        <v>0</v>
      </c>
      <c r="H2324" s="10">
        <v>1</v>
      </c>
      <c r="I2324" s="11">
        <f t="shared" si="216"/>
        <v>0</v>
      </c>
      <c r="J2324" s="11">
        <f t="shared" si="217"/>
        <v>0</v>
      </c>
      <c r="K2324" s="11">
        <v>9.1999999999999993</v>
      </c>
      <c r="L2324" s="10">
        <f t="shared" si="218"/>
        <v>2.8688338054282499E-2</v>
      </c>
      <c r="M2324">
        <f t="shared" si="219"/>
        <v>35</v>
      </c>
      <c r="N2324">
        <f t="shared" si="220"/>
        <v>0</v>
      </c>
      <c r="O2324">
        <f t="shared" si="221"/>
        <v>0</v>
      </c>
    </row>
    <row r="2325" spans="1:15">
      <c r="A2325" s="10" t="s">
        <v>68</v>
      </c>
      <c r="B2325" s="10">
        <v>6430</v>
      </c>
      <c r="C2325" s="60">
        <v>2.394051363</v>
      </c>
      <c r="D2325" s="11">
        <v>0.30299999999999999</v>
      </c>
      <c r="E2325" s="11">
        <v>48.29</v>
      </c>
      <c r="F2325" s="11">
        <v>0</v>
      </c>
      <c r="G2325" s="11">
        <v>0</v>
      </c>
      <c r="H2325" s="10">
        <v>1</v>
      </c>
      <c r="I2325" s="11">
        <f t="shared" si="216"/>
        <v>0</v>
      </c>
      <c r="J2325" s="11">
        <f t="shared" si="217"/>
        <v>0</v>
      </c>
      <c r="K2325" s="11">
        <v>2864.3</v>
      </c>
      <c r="L2325" s="10">
        <f t="shared" si="218"/>
        <v>2.9191206930615672</v>
      </c>
      <c r="M2325">
        <f t="shared" si="219"/>
        <v>3601</v>
      </c>
      <c r="N2325">
        <f t="shared" si="220"/>
        <v>0</v>
      </c>
      <c r="O2325">
        <f t="shared" si="221"/>
        <v>0</v>
      </c>
    </row>
    <row r="2326" spans="1:15">
      <c r="A2326" s="10" t="s">
        <v>68</v>
      </c>
      <c r="B2326" s="10">
        <v>4110</v>
      </c>
      <c r="C2326" s="60">
        <v>3.9589529510000001</v>
      </c>
      <c r="D2326" s="11">
        <v>0.41299999999999998</v>
      </c>
      <c r="E2326" s="11">
        <v>48.29</v>
      </c>
      <c r="F2326" s="11">
        <v>0.7</v>
      </c>
      <c r="G2326" s="11">
        <v>0.09</v>
      </c>
      <c r="H2326" s="10">
        <v>1</v>
      </c>
      <c r="I2326" s="11">
        <f t="shared" si="216"/>
        <v>0.7</v>
      </c>
      <c r="J2326" s="11">
        <f t="shared" si="217"/>
        <v>0.09</v>
      </c>
      <c r="K2326" s="11">
        <v>6456.2</v>
      </c>
      <c r="L2326" s="10">
        <f t="shared" si="218"/>
        <v>6.5797039246304392</v>
      </c>
      <c r="M2326">
        <f t="shared" si="219"/>
        <v>8116</v>
      </c>
      <c r="N2326">
        <f t="shared" si="220"/>
        <v>13</v>
      </c>
      <c r="O2326">
        <f t="shared" si="221"/>
        <v>1.6</v>
      </c>
    </row>
    <row r="2327" spans="1:15">
      <c r="A2327" s="10" t="s">
        <v>68</v>
      </c>
      <c r="B2327" s="10">
        <v>8320</v>
      </c>
      <c r="C2327" s="60">
        <v>0.99108021099999999</v>
      </c>
      <c r="D2327" s="11">
        <v>0.21</v>
      </c>
      <c r="E2327" s="11">
        <v>48.29</v>
      </c>
      <c r="F2327" s="11">
        <v>1.25</v>
      </c>
      <c r="G2327" s="11">
        <v>7.5999999999999998E-2</v>
      </c>
      <c r="H2327" s="10">
        <v>1</v>
      </c>
      <c r="I2327" s="11">
        <f t="shared" si="216"/>
        <v>1.25</v>
      </c>
      <c r="J2327" s="11">
        <f t="shared" si="217"/>
        <v>7.5999999999999998E-2</v>
      </c>
      <c r="K2327" s="11">
        <v>821.8</v>
      </c>
      <c r="L2327" s="10">
        <f t="shared" si="218"/>
        <v>0.83753710931082503</v>
      </c>
      <c r="M2327">
        <f t="shared" si="219"/>
        <v>1033</v>
      </c>
      <c r="N2327">
        <f t="shared" si="220"/>
        <v>3</v>
      </c>
      <c r="O2327">
        <f t="shared" si="221"/>
        <v>0.2</v>
      </c>
    </row>
    <row r="2328" spans="1:15">
      <c r="A2328" s="10" t="s">
        <v>68</v>
      </c>
      <c r="B2328" s="10">
        <v>3200</v>
      </c>
      <c r="C2328" s="60">
        <v>0.15647728999999999</v>
      </c>
      <c r="D2328" s="11">
        <v>0.4</v>
      </c>
      <c r="E2328" s="11">
        <v>48.29</v>
      </c>
      <c r="F2328" s="11">
        <v>1.2</v>
      </c>
      <c r="G2328" s="11">
        <v>6.4000000000000001E-2</v>
      </c>
      <c r="H2328" s="10">
        <v>1</v>
      </c>
      <c r="I2328" s="11">
        <f t="shared" si="216"/>
        <v>1.2</v>
      </c>
      <c r="J2328" s="11">
        <f t="shared" si="217"/>
        <v>6.4000000000000001E-2</v>
      </c>
      <c r="K2328" s="11">
        <v>80.8</v>
      </c>
      <c r="L2328" s="10">
        <f t="shared" si="218"/>
        <v>0.25187627780333338</v>
      </c>
      <c r="M2328">
        <f t="shared" si="219"/>
        <v>311</v>
      </c>
      <c r="N2328">
        <f t="shared" si="220"/>
        <v>1</v>
      </c>
      <c r="O2328">
        <f t="shared" si="221"/>
        <v>0</v>
      </c>
    </row>
    <row r="2329" spans="1:15">
      <c r="A2329" s="10" t="s">
        <v>68</v>
      </c>
      <c r="B2329" s="10">
        <v>3300</v>
      </c>
      <c r="C2329" s="60">
        <v>1.1162452E-2</v>
      </c>
      <c r="D2329" s="11">
        <v>0.4</v>
      </c>
      <c r="E2329" s="11">
        <v>48.29</v>
      </c>
      <c r="F2329" s="11">
        <v>1.2</v>
      </c>
      <c r="G2329" s="11">
        <v>6.4000000000000001E-2</v>
      </c>
      <c r="H2329" s="10">
        <v>1</v>
      </c>
      <c r="I2329" s="11">
        <f t="shared" si="216"/>
        <v>1.2</v>
      </c>
      <c r="J2329" s="11">
        <f t="shared" si="217"/>
        <v>6.4000000000000001E-2</v>
      </c>
      <c r="K2329" s="11">
        <v>17.600000000000001</v>
      </c>
      <c r="L2329" s="10">
        <f t="shared" si="218"/>
        <v>1.7967826902666666E-2</v>
      </c>
      <c r="M2329">
        <f t="shared" si="219"/>
        <v>22</v>
      </c>
      <c r="N2329">
        <f t="shared" si="220"/>
        <v>0</v>
      </c>
      <c r="O2329">
        <f t="shared" si="221"/>
        <v>0</v>
      </c>
    </row>
    <row r="2330" spans="1:15">
      <c r="A2330" s="10" t="s">
        <v>68</v>
      </c>
      <c r="B2330" s="10">
        <v>8320</v>
      </c>
      <c r="C2330" s="60">
        <v>1.6759778999999999E-2</v>
      </c>
      <c r="D2330" s="11">
        <v>0.21</v>
      </c>
      <c r="E2330" s="11">
        <v>48.29</v>
      </c>
      <c r="F2330" s="11">
        <v>1.25</v>
      </c>
      <c r="G2330" s="11">
        <v>7.5999999999999998E-2</v>
      </c>
      <c r="H2330" s="10">
        <v>1</v>
      </c>
      <c r="I2330" s="11">
        <f t="shared" si="216"/>
        <v>1.25</v>
      </c>
      <c r="J2330" s="11">
        <f t="shared" si="217"/>
        <v>7.5999999999999998E-2</v>
      </c>
      <c r="K2330" s="11">
        <v>13.9</v>
      </c>
      <c r="L2330" s="10">
        <f t="shared" si="218"/>
        <v>1.4163270238425001E-2</v>
      </c>
      <c r="M2330">
        <f t="shared" si="219"/>
        <v>17</v>
      </c>
      <c r="N2330">
        <f t="shared" si="220"/>
        <v>0</v>
      </c>
      <c r="O2330">
        <f t="shared" si="221"/>
        <v>0</v>
      </c>
    </row>
    <row r="2331" spans="1:15">
      <c r="A2331" s="10" t="s">
        <v>68</v>
      </c>
      <c r="B2331" s="10">
        <v>1100</v>
      </c>
      <c r="C2331" s="60">
        <v>9.4261706000000001E-2</v>
      </c>
      <c r="D2331" s="11">
        <v>0.34200000000000003</v>
      </c>
      <c r="E2331" s="11">
        <v>56.5</v>
      </c>
      <c r="F2331" s="11">
        <v>1.85</v>
      </c>
      <c r="G2331" s="11">
        <v>0.22</v>
      </c>
      <c r="H2331" s="10">
        <v>1</v>
      </c>
      <c r="I2331" s="11">
        <f t="shared" si="216"/>
        <v>1.85</v>
      </c>
      <c r="J2331" s="11">
        <f t="shared" si="217"/>
        <v>0.22</v>
      </c>
      <c r="K2331" s="11">
        <v>35.6</v>
      </c>
      <c r="L2331" s="10">
        <f t="shared" si="218"/>
        <v>0.1517849120865</v>
      </c>
      <c r="M2331">
        <f t="shared" si="219"/>
        <v>187</v>
      </c>
      <c r="N2331">
        <f t="shared" si="220"/>
        <v>1</v>
      </c>
      <c r="O2331">
        <f t="shared" si="221"/>
        <v>0.1</v>
      </c>
    </row>
    <row r="2332" spans="1:15">
      <c r="A2332" s="10" t="s">
        <v>68</v>
      </c>
      <c r="B2332" s="10">
        <v>1100</v>
      </c>
      <c r="C2332" s="60">
        <v>1.2393758E-2</v>
      </c>
      <c r="D2332" s="11">
        <v>0.28599999999999998</v>
      </c>
      <c r="E2332" s="11">
        <v>56.5</v>
      </c>
      <c r="F2332" s="11">
        <v>1.85</v>
      </c>
      <c r="G2332" s="11">
        <v>0.22</v>
      </c>
      <c r="H2332" s="10">
        <v>1</v>
      </c>
      <c r="I2332" s="11">
        <f t="shared" si="216"/>
        <v>1.85</v>
      </c>
      <c r="J2332" s="11">
        <f t="shared" si="217"/>
        <v>0.22</v>
      </c>
      <c r="K2332" s="11">
        <v>3.9</v>
      </c>
      <c r="L2332" s="10">
        <f t="shared" si="218"/>
        <v>1.6689227960166666E-2</v>
      </c>
      <c r="M2332">
        <f t="shared" si="219"/>
        <v>21</v>
      </c>
      <c r="N2332">
        <f t="shared" si="220"/>
        <v>0</v>
      </c>
      <c r="O2332">
        <f t="shared" si="221"/>
        <v>0</v>
      </c>
    </row>
    <row r="2333" spans="1:15">
      <c r="A2333" s="10" t="s">
        <v>68</v>
      </c>
      <c r="B2333" s="10">
        <v>3300</v>
      </c>
      <c r="C2333" s="60">
        <v>0.13448611999999999</v>
      </c>
      <c r="D2333" s="11">
        <v>0.4</v>
      </c>
      <c r="E2333" s="11">
        <v>48.29</v>
      </c>
      <c r="F2333" s="11">
        <v>1.2</v>
      </c>
      <c r="G2333" s="11">
        <v>6.4000000000000001E-2</v>
      </c>
      <c r="H2333" s="10">
        <v>1</v>
      </c>
      <c r="I2333" s="11">
        <f t="shared" si="216"/>
        <v>1.2</v>
      </c>
      <c r="J2333" s="11">
        <f t="shared" si="217"/>
        <v>6.4000000000000001E-2</v>
      </c>
      <c r="K2333" s="11">
        <v>212.4</v>
      </c>
      <c r="L2333" s="10">
        <f t="shared" si="218"/>
        <v>0.21647782449333333</v>
      </c>
      <c r="M2333">
        <f t="shared" si="219"/>
        <v>267</v>
      </c>
      <c r="N2333">
        <f t="shared" si="220"/>
        <v>1</v>
      </c>
      <c r="O2333">
        <f t="shared" si="221"/>
        <v>0</v>
      </c>
    </row>
    <row r="2334" spans="1:15">
      <c r="A2334" s="10" t="s">
        <v>68</v>
      </c>
      <c r="B2334" s="10">
        <v>5100</v>
      </c>
      <c r="C2334" s="60">
        <v>1.3275971479999999</v>
      </c>
      <c r="D2334" s="11">
        <v>1</v>
      </c>
      <c r="E2334" s="11">
        <v>48.29</v>
      </c>
      <c r="F2334" s="11">
        <v>0.6</v>
      </c>
      <c r="G2334" s="11">
        <v>0.05</v>
      </c>
      <c r="H2334" s="10">
        <v>1</v>
      </c>
      <c r="I2334" s="11">
        <f t="shared" si="216"/>
        <v>0.6</v>
      </c>
      <c r="J2334" s="11">
        <f t="shared" si="217"/>
        <v>0.05</v>
      </c>
      <c r="K2334" s="11">
        <v>1714.3</v>
      </c>
      <c r="L2334" s="10">
        <f t="shared" si="218"/>
        <v>5.3424721897433329</v>
      </c>
      <c r="M2334">
        <f t="shared" si="219"/>
        <v>6590</v>
      </c>
      <c r="N2334">
        <f t="shared" si="220"/>
        <v>9</v>
      </c>
      <c r="O2334">
        <f t="shared" si="221"/>
        <v>0.7</v>
      </c>
    </row>
    <row r="2335" spans="1:15">
      <c r="A2335" s="10" t="s">
        <v>68</v>
      </c>
      <c r="B2335" s="10">
        <v>6410</v>
      </c>
      <c r="C2335" s="60">
        <v>0.66944222600000003</v>
      </c>
      <c r="D2335" s="11">
        <v>0.30299999999999999</v>
      </c>
      <c r="E2335" s="11">
        <v>48.29</v>
      </c>
      <c r="F2335" s="11">
        <v>0</v>
      </c>
      <c r="G2335" s="11">
        <v>0</v>
      </c>
      <c r="H2335" s="10">
        <v>1</v>
      </c>
      <c r="I2335" s="11">
        <f t="shared" si="216"/>
        <v>0</v>
      </c>
      <c r="J2335" s="11">
        <f t="shared" si="217"/>
        <v>0</v>
      </c>
      <c r="K2335" s="11">
        <v>261.89999999999998</v>
      </c>
      <c r="L2335" s="10">
        <f t="shared" si="218"/>
        <v>0.81626596861188494</v>
      </c>
      <c r="M2335">
        <f t="shared" si="219"/>
        <v>1007</v>
      </c>
      <c r="N2335">
        <f t="shared" si="220"/>
        <v>0</v>
      </c>
      <c r="O2335">
        <f t="shared" si="221"/>
        <v>0</v>
      </c>
    </row>
    <row r="2336" spans="1:15">
      <c r="A2336" s="10" t="s">
        <v>68</v>
      </c>
      <c r="B2336" s="10">
        <v>3200</v>
      </c>
      <c r="C2336" s="60">
        <v>4.0783903260000001</v>
      </c>
      <c r="D2336" s="11">
        <v>0.4</v>
      </c>
      <c r="E2336" s="11">
        <v>48.29</v>
      </c>
      <c r="F2336" s="11">
        <v>1.2</v>
      </c>
      <c r="G2336" s="11">
        <v>6.4000000000000001E-2</v>
      </c>
      <c r="H2336" s="10">
        <v>1</v>
      </c>
      <c r="I2336" s="11">
        <f t="shared" si="216"/>
        <v>1.2</v>
      </c>
      <c r="J2336" s="11">
        <f t="shared" si="217"/>
        <v>6.4000000000000001E-2</v>
      </c>
      <c r="K2336" s="11">
        <v>2106.6</v>
      </c>
      <c r="L2336" s="10">
        <f t="shared" si="218"/>
        <v>6.5648489614180008</v>
      </c>
      <c r="M2336">
        <f t="shared" si="219"/>
        <v>8098</v>
      </c>
      <c r="N2336">
        <f t="shared" si="220"/>
        <v>21</v>
      </c>
      <c r="O2336">
        <f t="shared" si="221"/>
        <v>1.1000000000000001</v>
      </c>
    </row>
    <row r="2337" spans="1:15">
      <c r="A2337" s="10" t="s">
        <v>68</v>
      </c>
      <c r="B2337" s="10">
        <v>3200</v>
      </c>
      <c r="C2337" s="60">
        <v>8.7025116E-2</v>
      </c>
      <c r="D2337" s="11">
        <v>0.4</v>
      </c>
      <c r="E2337" s="11">
        <v>56.5</v>
      </c>
      <c r="F2337" s="11">
        <v>1.2</v>
      </c>
      <c r="G2337" s="11">
        <v>6.4000000000000001E-2</v>
      </c>
      <c r="H2337" s="10">
        <v>1</v>
      </c>
      <c r="I2337" s="11">
        <f t="shared" si="216"/>
        <v>1.2</v>
      </c>
      <c r="J2337" s="11">
        <f t="shared" si="217"/>
        <v>6.4000000000000001E-2</v>
      </c>
      <c r="K2337" s="11">
        <v>38.4</v>
      </c>
      <c r="L2337" s="10">
        <f t="shared" si="218"/>
        <v>0.16389730180000001</v>
      </c>
      <c r="M2337">
        <f t="shared" si="219"/>
        <v>202</v>
      </c>
      <c r="N2337">
        <f t="shared" si="220"/>
        <v>1</v>
      </c>
      <c r="O2337">
        <f t="shared" si="221"/>
        <v>0</v>
      </c>
    </row>
    <row r="2338" spans="1:15">
      <c r="A2338" s="10" t="s">
        <v>68</v>
      </c>
      <c r="B2338" s="10">
        <v>6410</v>
      </c>
      <c r="C2338" s="60">
        <v>0.58559858600000003</v>
      </c>
      <c r="D2338" s="11">
        <v>0.30299999999999999</v>
      </c>
      <c r="E2338" s="11">
        <v>48.29</v>
      </c>
      <c r="F2338" s="11">
        <v>0</v>
      </c>
      <c r="G2338" s="11">
        <v>0</v>
      </c>
      <c r="H2338" s="10">
        <v>1</v>
      </c>
      <c r="I2338" s="11">
        <f t="shared" si="216"/>
        <v>0</v>
      </c>
      <c r="J2338" s="11">
        <f t="shared" si="217"/>
        <v>0</v>
      </c>
      <c r="K2338" s="11">
        <v>700.6</v>
      </c>
      <c r="L2338" s="10">
        <f t="shared" si="218"/>
        <v>0.71403353187798502</v>
      </c>
      <c r="M2338">
        <f t="shared" si="219"/>
        <v>881</v>
      </c>
      <c r="N2338">
        <f t="shared" si="220"/>
        <v>0</v>
      </c>
      <c r="O2338">
        <f t="shared" si="221"/>
        <v>0</v>
      </c>
    </row>
    <row r="2339" spans="1:15">
      <c r="A2339" s="10" t="s">
        <v>68</v>
      </c>
      <c r="B2339" s="10">
        <v>1100</v>
      </c>
      <c r="C2339" s="60">
        <v>0.97697258200000003</v>
      </c>
      <c r="D2339" s="11">
        <v>0.34200000000000003</v>
      </c>
      <c r="E2339" s="11">
        <v>56.5</v>
      </c>
      <c r="F2339" s="11">
        <v>1.85</v>
      </c>
      <c r="G2339" s="11">
        <v>0.22</v>
      </c>
      <c r="H2339" s="10">
        <v>1</v>
      </c>
      <c r="I2339" s="11">
        <f t="shared" si="216"/>
        <v>1.85</v>
      </c>
      <c r="J2339" s="11">
        <f t="shared" si="217"/>
        <v>0.22</v>
      </c>
      <c r="K2339" s="11">
        <v>586.5</v>
      </c>
      <c r="L2339" s="10">
        <f t="shared" si="218"/>
        <v>1.5731701001655001</v>
      </c>
      <c r="M2339">
        <f t="shared" si="219"/>
        <v>1940</v>
      </c>
      <c r="N2339">
        <f t="shared" si="220"/>
        <v>8</v>
      </c>
      <c r="O2339">
        <f t="shared" si="221"/>
        <v>0.9</v>
      </c>
    </row>
    <row r="2340" spans="1:15">
      <c r="A2340" s="10" t="s">
        <v>68</v>
      </c>
      <c r="B2340" s="10">
        <v>6430</v>
      </c>
      <c r="C2340" s="60">
        <v>0.42280272899999999</v>
      </c>
      <c r="D2340" s="11">
        <v>0.30299999999999999</v>
      </c>
      <c r="E2340" s="11">
        <v>48.29</v>
      </c>
      <c r="F2340" s="11">
        <v>0</v>
      </c>
      <c r="G2340" s="11">
        <v>0</v>
      </c>
      <c r="H2340" s="10">
        <v>1</v>
      </c>
      <c r="I2340" s="11">
        <f t="shared" si="216"/>
        <v>0</v>
      </c>
      <c r="J2340" s="11">
        <f t="shared" si="217"/>
        <v>0</v>
      </c>
      <c r="K2340" s="11">
        <v>165.4</v>
      </c>
      <c r="L2340" s="10">
        <f t="shared" si="218"/>
        <v>0.51553288053110247</v>
      </c>
      <c r="M2340">
        <f t="shared" si="219"/>
        <v>636</v>
      </c>
      <c r="N2340">
        <f t="shared" si="220"/>
        <v>0</v>
      </c>
      <c r="O2340">
        <f t="shared" si="221"/>
        <v>0</v>
      </c>
    </row>
    <row r="2341" spans="1:15">
      <c r="A2341" s="10" t="s">
        <v>68</v>
      </c>
      <c r="B2341" s="10">
        <v>3200</v>
      </c>
      <c r="C2341" s="60">
        <v>3.2863146830000001</v>
      </c>
      <c r="D2341" s="11">
        <v>0.4</v>
      </c>
      <c r="E2341" s="11">
        <v>48.29</v>
      </c>
      <c r="F2341" s="11">
        <v>1.2</v>
      </c>
      <c r="G2341" s="11">
        <v>6.4000000000000001E-2</v>
      </c>
      <c r="H2341" s="10">
        <v>1</v>
      </c>
      <c r="I2341" s="11">
        <f t="shared" si="216"/>
        <v>1.2</v>
      </c>
      <c r="J2341" s="11">
        <f t="shared" si="217"/>
        <v>6.4000000000000001E-2</v>
      </c>
      <c r="K2341" s="11">
        <v>1697.4</v>
      </c>
      <c r="L2341" s="10">
        <f t="shared" si="218"/>
        <v>5.2898712014023337</v>
      </c>
      <c r="M2341">
        <f t="shared" si="219"/>
        <v>6525</v>
      </c>
      <c r="N2341">
        <f t="shared" si="220"/>
        <v>17</v>
      </c>
      <c r="O2341">
        <f t="shared" si="221"/>
        <v>0.9</v>
      </c>
    </row>
    <row r="2342" spans="1:15">
      <c r="A2342" s="10" t="s">
        <v>68</v>
      </c>
      <c r="B2342" s="10">
        <v>3200</v>
      </c>
      <c r="C2342" s="60">
        <v>10.947373819999999</v>
      </c>
      <c r="D2342" s="11">
        <v>0.4</v>
      </c>
      <c r="E2342" s="11">
        <v>48.29</v>
      </c>
      <c r="F2342" s="11">
        <v>1.2</v>
      </c>
      <c r="G2342" s="11">
        <v>6.4000000000000001E-2</v>
      </c>
      <c r="H2342" s="10">
        <v>1</v>
      </c>
      <c r="I2342" s="11">
        <f t="shared" si="216"/>
        <v>1.2</v>
      </c>
      <c r="J2342" s="11">
        <f t="shared" si="217"/>
        <v>6.4000000000000001E-2</v>
      </c>
      <c r="K2342" s="11">
        <v>5654.5</v>
      </c>
      <c r="L2342" s="10">
        <f t="shared" si="218"/>
        <v>17.621622725593333</v>
      </c>
      <c r="M2342">
        <f t="shared" si="219"/>
        <v>21736</v>
      </c>
      <c r="N2342">
        <f t="shared" si="220"/>
        <v>58</v>
      </c>
      <c r="O2342">
        <f t="shared" si="221"/>
        <v>3.1</v>
      </c>
    </row>
    <row r="2343" spans="1:15">
      <c r="A2343" s="10" t="s">
        <v>68</v>
      </c>
      <c r="B2343" s="10">
        <v>3200</v>
      </c>
      <c r="C2343" s="60">
        <v>1.074044467</v>
      </c>
      <c r="D2343" s="11">
        <v>0.4</v>
      </c>
      <c r="E2343" s="11">
        <v>48.29</v>
      </c>
      <c r="F2343" s="11">
        <v>1.2</v>
      </c>
      <c r="G2343" s="11">
        <v>6.4000000000000001E-2</v>
      </c>
      <c r="H2343" s="10">
        <v>1</v>
      </c>
      <c r="I2343" s="11">
        <f t="shared" si="216"/>
        <v>1.2</v>
      </c>
      <c r="J2343" s="11">
        <f t="shared" si="217"/>
        <v>6.4000000000000001E-2</v>
      </c>
      <c r="K2343" s="11">
        <v>554.79999999999995</v>
      </c>
      <c r="L2343" s="10">
        <f t="shared" si="218"/>
        <v>1.7288535770476667</v>
      </c>
      <c r="M2343">
        <f t="shared" si="219"/>
        <v>2133</v>
      </c>
      <c r="N2343">
        <f t="shared" si="220"/>
        <v>6</v>
      </c>
      <c r="O2343">
        <f t="shared" si="221"/>
        <v>0.3</v>
      </c>
    </row>
    <row r="2344" spans="1:15">
      <c r="A2344" s="10" t="s">
        <v>68</v>
      </c>
      <c r="B2344" s="10">
        <v>5300</v>
      </c>
      <c r="C2344" s="60">
        <v>0.33777172500000002</v>
      </c>
      <c r="D2344" s="11">
        <v>0.5</v>
      </c>
      <c r="E2344" s="11">
        <v>56.5</v>
      </c>
      <c r="F2344" s="11">
        <v>0.6</v>
      </c>
      <c r="G2344" s="11">
        <v>0.13500000000000001</v>
      </c>
      <c r="H2344" s="10">
        <v>1</v>
      </c>
      <c r="I2344" s="11">
        <f t="shared" si="216"/>
        <v>0.6</v>
      </c>
      <c r="J2344" s="11">
        <f t="shared" si="217"/>
        <v>0.13500000000000001</v>
      </c>
      <c r="K2344" s="11">
        <v>186.4</v>
      </c>
      <c r="L2344" s="10">
        <f t="shared" si="218"/>
        <v>0.7951709359375001</v>
      </c>
      <c r="M2344">
        <f t="shared" si="219"/>
        <v>981</v>
      </c>
      <c r="N2344">
        <f t="shared" si="220"/>
        <v>1</v>
      </c>
      <c r="O2344">
        <f t="shared" si="221"/>
        <v>0.3</v>
      </c>
    </row>
    <row r="2345" spans="1:15">
      <c r="A2345" s="10" t="s">
        <v>68</v>
      </c>
      <c r="B2345" s="10">
        <v>6430</v>
      </c>
      <c r="C2345" s="60">
        <v>0.123152579</v>
      </c>
      <c r="D2345" s="11">
        <v>0.30299999999999999</v>
      </c>
      <c r="E2345" s="11">
        <v>48.29</v>
      </c>
      <c r="F2345" s="11">
        <v>0</v>
      </c>
      <c r="G2345" s="11">
        <v>0</v>
      </c>
      <c r="H2345" s="10">
        <v>1</v>
      </c>
      <c r="I2345" s="11">
        <f t="shared" si="216"/>
        <v>0</v>
      </c>
      <c r="J2345" s="11">
        <f t="shared" si="217"/>
        <v>0</v>
      </c>
      <c r="K2345" s="11">
        <v>147.30000000000001</v>
      </c>
      <c r="L2345" s="10">
        <f t="shared" si="218"/>
        <v>0.15016271050772748</v>
      </c>
      <c r="M2345">
        <f t="shared" si="219"/>
        <v>185</v>
      </c>
      <c r="N2345">
        <f t="shared" si="220"/>
        <v>0</v>
      </c>
      <c r="O2345">
        <f t="shared" si="221"/>
        <v>0</v>
      </c>
    </row>
    <row r="2346" spans="1:15">
      <c r="A2346" s="10" t="s">
        <v>68</v>
      </c>
      <c r="B2346" s="10">
        <v>4110</v>
      </c>
      <c r="C2346" s="60">
        <v>3.0021940979999999</v>
      </c>
      <c r="D2346" s="11">
        <v>0.41299999999999998</v>
      </c>
      <c r="E2346" s="11">
        <v>48.29</v>
      </c>
      <c r="F2346" s="11">
        <v>0.7</v>
      </c>
      <c r="G2346" s="11">
        <v>0.09</v>
      </c>
      <c r="H2346" s="10">
        <v>1</v>
      </c>
      <c r="I2346" s="11">
        <f t="shared" si="216"/>
        <v>0.7</v>
      </c>
      <c r="J2346" s="11">
        <f t="shared" si="217"/>
        <v>0.09</v>
      </c>
      <c r="K2346" s="11">
        <v>4895.8999999999996</v>
      </c>
      <c r="L2346" s="10">
        <f t="shared" si="218"/>
        <v>4.9895890488224541</v>
      </c>
      <c r="M2346">
        <f t="shared" si="219"/>
        <v>6155</v>
      </c>
      <c r="N2346">
        <f t="shared" si="220"/>
        <v>10</v>
      </c>
      <c r="O2346">
        <f t="shared" si="221"/>
        <v>1.2</v>
      </c>
    </row>
    <row r="2347" spans="1:15">
      <c r="A2347" s="10" t="s">
        <v>68</v>
      </c>
      <c r="B2347" s="10">
        <v>6430</v>
      </c>
      <c r="C2347" s="60">
        <v>4.28394868</v>
      </c>
      <c r="D2347" s="11">
        <v>0.30299999999999999</v>
      </c>
      <c r="E2347" s="11">
        <v>48.29</v>
      </c>
      <c r="F2347" s="11">
        <v>0</v>
      </c>
      <c r="G2347" s="11">
        <v>0</v>
      </c>
      <c r="H2347" s="10">
        <v>1</v>
      </c>
      <c r="I2347" s="11">
        <f t="shared" si="216"/>
        <v>0</v>
      </c>
      <c r="J2347" s="11">
        <f t="shared" si="217"/>
        <v>0</v>
      </c>
      <c r="K2347" s="11">
        <v>1676.2</v>
      </c>
      <c r="L2347" s="10">
        <f t="shared" si="218"/>
        <v>5.2235150143692994</v>
      </c>
      <c r="M2347">
        <f t="shared" si="219"/>
        <v>6443</v>
      </c>
      <c r="N2347">
        <f t="shared" si="220"/>
        <v>0</v>
      </c>
      <c r="O2347">
        <f t="shared" si="221"/>
        <v>0</v>
      </c>
    </row>
    <row r="2348" spans="1:15">
      <c r="A2348" s="10" t="s">
        <v>68</v>
      </c>
      <c r="B2348" s="10">
        <v>3200</v>
      </c>
      <c r="C2348" s="60">
        <v>7.4152100000000002E-3</v>
      </c>
      <c r="D2348" s="11">
        <v>0.4</v>
      </c>
      <c r="E2348" s="11">
        <v>48.29</v>
      </c>
      <c r="F2348" s="11">
        <v>1.2</v>
      </c>
      <c r="G2348" s="11">
        <v>6.4000000000000001E-2</v>
      </c>
      <c r="H2348" s="10">
        <v>1</v>
      </c>
      <c r="I2348" s="11">
        <f t="shared" si="216"/>
        <v>1.2</v>
      </c>
      <c r="J2348" s="11">
        <f t="shared" si="217"/>
        <v>6.4000000000000001E-2</v>
      </c>
      <c r="K2348" s="11">
        <v>11.7</v>
      </c>
      <c r="L2348" s="10">
        <f t="shared" si="218"/>
        <v>1.1936016363333336E-2</v>
      </c>
      <c r="M2348">
        <f t="shared" si="219"/>
        <v>15</v>
      </c>
      <c r="N2348">
        <f t="shared" si="220"/>
        <v>0</v>
      </c>
      <c r="O2348">
        <f t="shared" si="221"/>
        <v>0</v>
      </c>
    </row>
    <row r="2349" spans="1:15">
      <c r="A2349" s="10" t="s">
        <v>68</v>
      </c>
      <c r="B2349" s="10">
        <v>6430</v>
      </c>
      <c r="C2349" s="60">
        <v>9.9909148000000005</v>
      </c>
      <c r="D2349" s="11">
        <v>0.30299999999999999</v>
      </c>
      <c r="E2349" s="11">
        <v>48.29</v>
      </c>
      <c r="F2349" s="11">
        <v>0</v>
      </c>
      <c r="G2349" s="11">
        <v>0</v>
      </c>
      <c r="H2349" s="10">
        <v>1</v>
      </c>
      <c r="I2349" s="11">
        <f t="shared" si="216"/>
        <v>0</v>
      </c>
      <c r="J2349" s="11">
        <f t="shared" si="217"/>
        <v>0</v>
      </c>
      <c r="K2349" s="11">
        <v>11953.5</v>
      </c>
      <c r="L2349" s="10">
        <f t="shared" si="218"/>
        <v>12.182147211222999</v>
      </c>
      <c r="M2349">
        <f t="shared" si="219"/>
        <v>15026</v>
      </c>
      <c r="N2349">
        <f t="shared" si="220"/>
        <v>0</v>
      </c>
      <c r="O2349">
        <f t="shared" si="221"/>
        <v>0</v>
      </c>
    </row>
    <row r="2350" spans="1:15">
      <c r="A2350" s="10" t="s">
        <v>68</v>
      </c>
      <c r="B2350" s="10">
        <v>6430</v>
      </c>
      <c r="C2350" s="60">
        <v>0.345516516</v>
      </c>
      <c r="D2350" s="11">
        <v>0.30299999999999999</v>
      </c>
      <c r="E2350" s="11">
        <v>48.29</v>
      </c>
      <c r="F2350" s="11">
        <v>0</v>
      </c>
      <c r="G2350" s="11">
        <v>0</v>
      </c>
      <c r="H2350" s="10">
        <v>1</v>
      </c>
      <c r="I2350" s="11">
        <f t="shared" si="216"/>
        <v>0</v>
      </c>
      <c r="J2350" s="11">
        <f t="shared" si="217"/>
        <v>0</v>
      </c>
      <c r="K2350" s="11">
        <v>135.19999999999999</v>
      </c>
      <c r="L2350" s="10">
        <f t="shared" si="218"/>
        <v>0.42129606208040998</v>
      </c>
      <c r="M2350">
        <f t="shared" si="219"/>
        <v>520</v>
      </c>
      <c r="N2350">
        <f t="shared" si="220"/>
        <v>0</v>
      </c>
      <c r="O2350">
        <f t="shared" si="221"/>
        <v>0</v>
      </c>
    </row>
    <row r="2351" spans="1:15">
      <c r="A2351" s="10" t="s">
        <v>68</v>
      </c>
      <c r="B2351" s="10">
        <v>5300</v>
      </c>
      <c r="C2351" s="60">
        <v>6.1637003000000003E-2</v>
      </c>
      <c r="D2351" s="11">
        <v>0.5</v>
      </c>
      <c r="E2351" s="11">
        <v>56.5</v>
      </c>
      <c r="F2351" s="11">
        <v>0.6</v>
      </c>
      <c r="G2351" s="11">
        <v>0.13500000000000001</v>
      </c>
      <c r="H2351" s="10">
        <v>1</v>
      </c>
      <c r="I2351" s="11">
        <f t="shared" si="216"/>
        <v>0.6</v>
      </c>
      <c r="J2351" s="11">
        <f t="shared" si="217"/>
        <v>0.13500000000000001</v>
      </c>
      <c r="K2351" s="11">
        <v>34</v>
      </c>
      <c r="L2351" s="10">
        <f t="shared" si="218"/>
        <v>0.14510377789583334</v>
      </c>
      <c r="M2351">
        <f t="shared" si="219"/>
        <v>179</v>
      </c>
      <c r="N2351">
        <f t="shared" si="220"/>
        <v>0</v>
      </c>
      <c r="O2351">
        <f t="shared" si="221"/>
        <v>0.1</v>
      </c>
    </row>
    <row r="2352" spans="1:15">
      <c r="A2352" s="10" t="s">
        <v>68</v>
      </c>
      <c r="B2352" s="10">
        <v>6410</v>
      </c>
      <c r="C2352" s="60">
        <v>0.72713054499999996</v>
      </c>
      <c r="D2352" s="11">
        <v>0.30299999999999999</v>
      </c>
      <c r="E2352" s="11">
        <v>48.29</v>
      </c>
      <c r="F2352" s="11">
        <v>0</v>
      </c>
      <c r="G2352" s="11">
        <v>0</v>
      </c>
      <c r="H2352" s="10">
        <v>1</v>
      </c>
      <c r="I2352" s="11">
        <f t="shared" si="216"/>
        <v>0</v>
      </c>
      <c r="J2352" s="11">
        <f t="shared" si="217"/>
        <v>0</v>
      </c>
      <c r="K2352" s="11">
        <v>870</v>
      </c>
      <c r="L2352" s="10">
        <f t="shared" si="218"/>
        <v>0.88660663395576245</v>
      </c>
      <c r="M2352">
        <f t="shared" si="219"/>
        <v>1094</v>
      </c>
      <c r="N2352">
        <f t="shared" si="220"/>
        <v>0</v>
      </c>
      <c r="O2352">
        <f t="shared" si="221"/>
        <v>0</v>
      </c>
    </row>
    <row r="2353" spans="1:15">
      <c r="A2353" s="10" t="s">
        <v>68</v>
      </c>
      <c r="B2353" s="10">
        <v>6410</v>
      </c>
      <c r="C2353" s="60">
        <v>4.6543790000000002E-3</v>
      </c>
      <c r="D2353" s="11">
        <v>0.30299999999999999</v>
      </c>
      <c r="E2353" s="11">
        <v>48.29</v>
      </c>
      <c r="F2353" s="11">
        <v>0</v>
      </c>
      <c r="G2353" s="11">
        <v>0</v>
      </c>
      <c r="H2353" s="10">
        <v>1</v>
      </c>
      <c r="I2353" s="11">
        <f t="shared" si="216"/>
        <v>0</v>
      </c>
      <c r="J2353" s="11">
        <f t="shared" si="217"/>
        <v>0</v>
      </c>
      <c r="K2353" s="11">
        <v>5.6</v>
      </c>
      <c r="L2353" s="10">
        <f t="shared" si="218"/>
        <v>5.675189038227499E-3</v>
      </c>
      <c r="M2353">
        <f t="shared" si="219"/>
        <v>7</v>
      </c>
      <c r="N2353">
        <f t="shared" si="220"/>
        <v>0</v>
      </c>
      <c r="O2353">
        <f t="shared" si="221"/>
        <v>0</v>
      </c>
    </row>
    <row r="2354" spans="1:15">
      <c r="A2354" s="10" t="s">
        <v>68</v>
      </c>
      <c r="B2354" s="10">
        <v>6410</v>
      </c>
      <c r="C2354" s="60">
        <v>1.6400465769999999</v>
      </c>
      <c r="D2354" s="11">
        <v>0.30299999999999999</v>
      </c>
      <c r="E2354" s="11">
        <v>48.29</v>
      </c>
      <c r="F2354" s="11">
        <v>0</v>
      </c>
      <c r="G2354" s="11">
        <v>0</v>
      </c>
      <c r="H2354" s="10">
        <v>1</v>
      </c>
      <c r="I2354" s="11">
        <f t="shared" si="216"/>
        <v>0</v>
      </c>
      <c r="J2354" s="11">
        <f t="shared" si="217"/>
        <v>0</v>
      </c>
      <c r="K2354" s="11">
        <v>1962.2</v>
      </c>
      <c r="L2354" s="10">
        <f t="shared" si="218"/>
        <v>1.9997456923840824</v>
      </c>
      <c r="M2354">
        <f t="shared" si="219"/>
        <v>2467</v>
      </c>
      <c r="N2354">
        <f t="shared" si="220"/>
        <v>0</v>
      </c>
      <c r="O2354">
        <f t="shared" si="221"/>
        <v>0</v>
      </c>
    </row>
    <row r="2355" spans="1:15">
      <c r="A2355" s="10" t="s">
        <v>68</v>
      </c>
      <c r="B2355" s="10">
        <v>3200</v>
      </c>
      <c r="C2355" s="60">
        <v>0.146179751</v>
      </c>
      <c r="D2355" s="11">
        <v>0.4</v>
      </c>
      <c r="E2355" s="11">
        <v>48.29</v>
      </c>
      <c r="F2355" s="11">
        <v>1.2</v>
      </c>
      <c r="G2355" s="11">
        <v>6.4000000000000001E-2</v>
      </c>
      <c r="H2355" s="10">
        <v>1</v>
      </c>
      <c r="I2355" s="11">
        <f t="shared" si="216"/>
        <v>1.2</v>
      </c>
      <c r="J2355" s="11">
        <f t="shared" si="217"/>
        <v>6.4000000000000001E-2</v>
      </c>
      <c r="K2355" s="11">
        <v>75.5</v>
      </c>
      <c r="L2355" s="10">
        <f t="shared" si="218"/>
        <v>0.23530067252633335</v>
      </c>
      <c r="M2355">
        <f t="shared" si="219"/>
        <v>290</v>
      </c>
      <c r="N2355">
        <f t="shared" si="220"/>
        <v>1</v>
      </c>
      <c r="O2355">
        <f t="shared" si="221"/>
        <v>0</v>
      </c>
    </row>
    <row r="2356" spans="1:15">
      <c r="A2356" s="10" t="s">
        <v>68</v>
      </c>
      <c r="B2356" s="10">
        <v>4130</v>
      </c>
      <c r="C2356" s="60">
        <v>1.7319145000000001E-2</v>
      </c>
      <c r="D2356" s="11">
        <v>0.41299999999999998</v>
      </c>
      <c r="E2356" s="11">
        <v>48.29</v>
      </c>
      <c r="F2356" s="11">
        <v>0.7</v>
      </c>
      <c r="G2356" s="11">
        <v>0.09</v>
      </c>
      <c r="H2356" s="10">
        <v>1</v>
      </c>
      <c r="I2356" s="11">
        <f t="shared" si="216"/>
        <v>0.7</v>
      </c>
      <c r="J2356" s="11">
        <f t="shared" si="217"/>
        <v>0.09</v>
      </c>
      <c r="K2356" s="11">
        <v>9.1999999999999993</v>
      </c>
      <c r="L2356" s="10">
        <f t="shared" si="218"/>
        <v>2.8784087039720834E-2</v>
      </c>
      <c r="M2356">
        <f t="shared" si="219"/>
        <v>36</v>
      </c>
      <c r="N2356">
        <f t="shared" si="220"/>
        <v>0</v>
      </c>
      <c r="O2356">
        <f t="shared" si="221"/>
        <v>0</v>
      </c>
    </row>
    <row r="2357" spans="1:15">
      <c r="A2357" s="10" t="s">
        <v>68</v>
      </c>
      <c r="B2357" s="10">
        <v>4130</v>
      </c>
      <c r="C2357" s="60">
        <v>5.7326672000000002E-2</v>
      </c>
      <c r="D2357" s="11">
        <v>0.25800000000000001</v>
      </c>
      <c r="E2357" s="11">
        <v>48.29</v>
      </c>
      <c r="F2357" s="11">
        <v>0.7</v>
      </c>
      <c r="G2357" s="11">
        <v>0.09</v>
      </c>
      <c r="H2357" s="10">
        <v>1</v>
      </c>
      <c r="I2357" s="11">
        <f t="shared" si="216"/>
        <v>0.7</v>
      </c>
      <c r="J2357" s="11">
        <f t="shared" si="217"/>
        <v>0.09</v>
      </c>
      <c r="K2357" s="11">
        <v>19.100000000000001</v>
      </c>
      <c r="L2357" s="10">
        <f t="shared" si="218"/>
        <v>5.951855730392E-2</v>
      </c>
      <c r="M2357">
        <f t="shared" si="219"/>
        <v>73</v>
      </c>
      <c r="N2357">
        <f t="shared" si="220"/>
        <v>0</v>
      </c>
      <c r="O2357">
        <f t="shared" si="221"/>
        <v>0</v>
      </c>
    </row>
    <row r="2358" spans="1:15">
      <c r="A2358" s="10" t="s">
        <v>68</v>
      </c>
      <c r="B2358" s="10">
        <v>8320</v>
      </c>
      <c r="C2358" s="60">
        <v>6.3466648000000001E-2</v>
      </c>
      <c r="D2358" s="11">
        <v>0.21</v>
      </c>
      <c r="E2358" s="11">
        <v>48.29</v>
      </c>
      <c r="F2358" s="11">
        <v>1.25</v>
      </c>
      <c r="G2358" s="11">
        <v>7.5999999999999998E-2</v>
      </c>
      <c r="H2358" s="10">
        <v>1</v>
      </c>
      <c r="I2358" s="11">
        <f t="shared" si="216"/>
        <v>1.25</v>
      </c>
      <c r="J2358" s="11">
        <f t="shared" si="217"/>
        <v>7.5999999999999998E-2</v>
      </c>
      <c r="K2358" s="11">
        <v>52.6</v>
      </c>
      <c r="L2358" s="10">
        <f t="shared" si="218"/>
        <v>5.3634077558600002E-2</v>
      </c>
      <c r="M2358">
        <f t="shared" si="219"/>
        <v>66</v>
      </c>
      <c r="N2358">
        <f t="shared" si="220"/>
        <v>0</v>
      </c>
      <c r="O2358">
        <f t="shared" si="221"/>
        <v>0</v>
      </c>
    </row>
    <row r="2359" spans="1:15">
      <c r="A2359" s="10" t="s">
        <v>68</v>
      </c>
      <c r="B2359" s="10">
        <v>1920</v>
      </c>
      <c r="C2359" s="60">
        <v>0.113861291</v>
      </c>
      <c r="D2359" s="11">
        <v>0.23400000000000001</v>
      </c>
      <c r="E2359" s="11">
        <v>48.29</v>
      </c>
      <c r="F2359" s="11">
        <v>1.2</v>
      </c>
      <c r="G2359" s="11">
        <v>7.5999999999999998E-2</v>
      </c>
      <c r="H2359" s="10">
        <v>1</v>
      </c>
      <c r="I2359" s="11">
        <f t="shared" si="216"/>
        <v>1.2</v>
      </c>
      <c r="J2359" s="11">
        <f t="shared" si="217"/>
        <v>7.5999999999999998E-2</v>
      </c>
      <c r="K2359" s="11">
        <v>105.2</v>
      </c>
      <c r="L2359" s="10">
        <f t="shared" si="218"/>
        <v>0.10721805397660501</v>
      </c>
      <c r="M2359">
        <f t="shared" si="219"/>
        <v>132</v>
      </c>
      <c r="N2359">
        <f t="shared" si="220"/>
        <v>0</v>
      </c>
      <c r="O2359">
        <f t="shared" si="221"/>
        <v>0</v>
      </c>
    </row>
    <row r="2360" spans="1:15">
      <c r="A2360" s="10" t="s">
        <v>68</v>
      </c>
      <c r="B2360" s="10">
        <v>2210</v>
      </c>
      <c r="C2360" s="60">
        <v>1.7497910160000001</v>
      </c>
      <c r="D2360" s="11">
        <v>0.28499999999999998</v>
      </c>
      <c r="E2360" s="11">
        <v>48.29</v>
      </c>
      <c r="F2360" s="11">
        <v>1.92</v>
      </c>
      <c r="G2360" s="11">
        <v>0.50600000000000001</v>
      </c>
      <c r="H2360" s="10">
        <v>1</v>
      </c>
      <c r="I2360" s="11">
        <f t="shared" si="216"/>
        <v>1.92</v>
      </c>
      <c r="J2360" s="11">
        <f t="shared" si="217"/>
        <v>0.50600000000000001</v>
      </c>
      <c r="K2360" s="11">
        <v>644</v>
      </c>
      <c r="L2360" s="10">
        <f t="shared" si="218"/>
        <v>2.0068134438627001</v>
      </c>
      <c r="M2360">
        <f t="shared" si="219"/>
        <v>2475</v>
      </c>
      <c r="N2360">
        <f t="shared" si="220"/>
        <v>10</v>
      </c>
      <c r="O2360">
        <f t="shared" si="221"/>
        <v>2.8</v>
      </c>
    </row>
    <row r="2361" spans="1:15">
      <c r="A2361" s="10" t="s">
        <v>68</v>
      </c>
      <c r="B2361" s="10">
        <v>4130</v>
      </c>
      <c r="C2361" s="60">
        <v>0.335675159</v>
      </c>
      <c r="D2361" s="11">
        <v>0.25800000000000001</v>
      </c>
      <c r="E2361" s="11">
        <v>48.29</v>
      </c>
      <c r="F2361" s="11">
        <v>0.7</v>
      </c>
      <c r="G2361" s="11">
        <v>0.09</v>
      </c>
      <c r="H2361" s="10">
        <v>1</v>
      </c>
      <c r="I2361" s="11">
        <f t="shared" si="216"/>
        <v>0.7</v>
      </c>
      <c r="J2361" s="11">
        <f t="shared" si="217"/>
        <v>0.09</v>
      </c>
      <c r="K2361" s="11">
        <v>111.8</v>
      </c>
      <c r="L2361" s="10">
        <f t="shared" si="218"/>
        <v>0.34850969870436499</v>
      </c>
      <c r="M2361">
        <f t="shared" si="219"/>
        <v>430</v>
      </c>
      <c r="N2361">
        <f t="shared" si="220"/>
        <v>1</v>
      </c>
      <c r="O2361">
        <f t="shared" si="221"/>
        <v>0.1</v>
      </c>
    </row>
    <row r="2362" spans="1:15">
      <c r="A2362" s="10" t="s">
        <v>68</v>
      </c>
      <c r="B2362" s="10">
        <v>1100</v>
      </c>
      <c r="C2362" s="60">
        <v>0.31475150099999999</v>
      </c>
      <c r="D2362" s="11">
        <v>0.34200000000000003</v>
      </c>
      <c r="E2362" s="11">
        <v>56.5</v>
      </c>
      <c r="F2362" s="11">
        <v>1.85</v>
      </c>
      <c r="G2362" s="11">
        <v>0.22</v>
      </c>
      <c r="H2362" s="10">
        <v>1</v>
      </c>
      <c r="I2362" s="11">
        <f t="shared" si="216"/>
        <v>1.85</v>
      </c>
      <c r="J2362" s="11">
        <f t="shared" si="217"/>
        <v>0.22</v>
      </c>
      <c r="K2362" s="11">
        <v>118.8</v>
      </c>
      <c r="L2362" s="10">
        <f t="shared" si="218"/>
        <v>0.50682860448525002</v>
      </c>
      <c r="M2362">
        <f t="shared" si="219"/>
        <v>625</v>
      </c>
      <c r="N2362">
        <f t="shared" si="220"/>
        <v>3</v>
      </c>
      <c r="O2362">
        <f t="shared" si="221"/>
        <v>0.3</v>
      </c>
    </row>
    <row r="2363" spans="1:15">
      <c r="A2363" s="10" t="s">
        <v>68</v>
      </c>
      <c r="B2363" s="10">
        <v>8320</v>
      </c>
      <c r="C2363" s="60">
        <v>0.136117447</v>
      </c>
      <c r="D2363" s="11">
        <v>0.21</v>
      </c>
      <c r="E2363" s="11">
        <v>48.29</v>
      </c>
      <c r="F2363" s="11">
        <v>1.25</v>
      </c>
      <c r="G2363" s="11">
        <v>7.5999999999999998E-2</v>
      </c>
      <c r="H2363" s="10">
        <v>1</v>
      </c>
      <c r="I2363" s="11">
        <f t="shared" si="216"/>
        <v>1.25</v>
      </c>
      <c r="J2363" s="11">
        <f t="shared" si="217"/>
        <v>7.5999999999999998E-2</v>
      </c>
      <c r="K2363" s="11">
        <v>112.9</v>
      </c>
      <c r="L2363" s="10">
        <f t="shared" si="218"/>
        <v>0.11502945152352501</v>
      </c>
      <c r="M2363">
        <f t="shared" si="219"/>
        <v>142</v>
      </c>
      <c r="N2363">
        <f t="shared" si="220"/>
        <v>0</v>
      </c>
      <c r="O2363">
        <f t="shared" si="221"/>
        <v>0</v>
      </c>
    </row>
    <row r="2364" spans="1:15">
      <c r="A2364" s="10" t="s">
        <v>68</v>
      </c>
      <c r="B2364" s="10">
        <v>5300</v>
      </c>
      <c r="C2364" s="60">
        <v>0.29516440799999999</v>
      </c>
      <c r="D2364" s="11">
        <v>0.5</v>
      </c>
      <c r="E2364" s="11">
        <v>56.5</v>
      </c>
      <c r="F2364" s="11">
        <v>0.6</v>
      </c>
      <c r="G2364" s="11">
        <v>0.13500000000000001</v>
      </c>
      <c r="H2364" s="10">
        <v>1</v>
      </c>
      <c r="I2364" s="11">
        <f t="shared" si="216"/>
        <v>0.6</v>
      </c>
      <c r="J2364" s="11">
        <f t="shared" si="217"/>
        <v>0.13500000000000001</v>
      </c>
      <c r="K2364" s="11">
        <v>162.9</v>
      </c>
      <c r="L2364" s="10">
        <f t="shared" si="218"/>
        <v>0.69486621049999997</v>
      </c>
      <c r="M2364">
        <f t="shared" si="219"/>
        <v>857</v>
      </c>
      <c r="N2364">
        <f t="shared" si="220"/>
        <v>1</v>
      </c>
      <c r="O2364">
        <f t="shared" si="221"/>
        <v>0.3</v>
      </c>
    </row>
    <row r="2365" spans="1:15">
      <c r="A2365" s="10" t="s">
        <v>68</v>
      </c>
      <c r="B2365" s="10">
        <v>6460</v>
      </c>
      <c r="C2365" s="60">
        <v>1.5982248910000001</v>
      </c>
      <c r="D2365" s="11">
        <v>0.30299999999999999</v>
      </c>
      <c r="E2365" s="11">
        <v>48.29</v>
      </c>
      <c r="F2365" s="11">
        <v>0</v>
      </c>
      <c r="G2365" s="11">
        <v>0</v>
      </c>
      <c r="H2365" s="10">
        <v>1</v>
      </c>
      <c r="I2365" s="11">
        <f t="shared" si="216"/>
        <v>0</v>
      </c>
      <c r="J2365" s="11">
        <f t="shared" si="217"/>
        <v>0</v>
      </c>
      <c r="K2365" s="11">
        <v>625.29999999999995</v>
      </c>
      <c r="L2365" s="10">
        <f t="shared" si="218"/>
        <v>1.9487515696563475</v>
      </c>
      <c r="M2365">
        <f t="shared" si="219"/>
        <v>2404</v>
      </c>
      <c r="N2365">
        <f t="shared" si="220"/>
        <v>0</v>
      </c>
      <c r="O2365">
        <f t="shared" si="221"/>
        <v>0</v>
      </c>
    </row>
    <row r="2366" spans="1:15">
      <c r="A2366" s="10" t="s">
        <v>68</v>
      </c>
      <c r="B2366" s="10">
        <v>6460</v>
      </c>
      <c r="C2366" s="60">
        <v>1.2506557069999999</v>
      </c>
      <c r="D2366" s="11">
        <v>0.30299999999999999</v>
      </c>
      <c r="E2366" s="11">
        <v>48.29</v>
      </c>
      <c r="F2366" s="11">
        <v>0</v>
      </c>
      <c r="G2366" s="11">
        <v>0</v>
      </c>
      <c r="H2366" s="10">
        <v>1</v>
      </c>
      <c r="I2366" s="11">
        <f t="shared" si="216"/>
        <v>0</v>
      </c>
      <c r="J2366" s="11">
        <f t="shared" si="217"/>
        <v>0</v>
      </c>
      <c r="K2366" s="11">
        <v>1496.3</v>
      </c>
      <c r="L2366" s="10">
        <f t="shared" si="218"/>
        <v>1.5249526432985074</v>
      </c>
      <c r="M2366">
        <f t="shared" si="219"/>
        <v>1881</v>
      </c>
      <c r="N2366">
        <f t="shared" si="220"/>
        <v>0</v>
      </c>
      <c r="O2366">
        <f t="shared" si="221"/>
        <v>0</v>
      </c>
    </row>
    <row r="2367" spans="1:15">
      <c r="A2367" s="10" t="s">
        <v>68</v>
      </c>
      <c r="B2367" s="10">
        <v>3300</v>
      </c>
      <c r="C2367" s="60">
        <v>7.1711073159999996</v>
      </c>
      <c r="D2367" s="11">
        <v>0.4</v>
      </c>
      <c r="E2367" s="11">
        <v>48.29</v>
      </c>
      <c r="F2367" s="11">
        <v>1.2</v>
      </c>
      <c r="G2367" s="11">
        <v>6.4000000000000001E-2</v>
      </c>
      <c r="H2367" s="10">
        <v>1</v>
      </c>
      <c r="I2367" s="11">
        <f t="shared" si="216"/>
        <v>1.2</v>
      </c>
      <c r="J2367" s="11">
        <f t="shared" si="217"/>
        <v>6.4000000000000001E-2</v>
      </c>
      <c r="K2367" s="11">
        <v>11326.4</v>
      </c>
      <c r="L2367" s="10">
        <f t="shared" si="218"/>
        <v>11.543092409654667</v>
      </c>
      <c r="M2367">
        <f t="shared" si="219"/>
        <v>14238</v>
      </c>
      <c r="N2367">
        <f t="shared" si="220"/>
        <v>38</v>
      </c>
      <c r="O2367">
        <f t="shared" si="221"/>
        <v>2</v>
      </c>
    </row>
    <row r="2368" spans="1:15">
      <c r="A2368" s="10" t="s">
        <v>68</v>
      </c>
      <c r="B2368" s="10">
        <v>4200</v>
      </c>
      <c r="C2368" s="60">
        <v>8.4007175449999991</v>
      </c>
      <c r="D2368" s="11">
        <v>0.41299999999999998</v>
      </c>
      <c r="E2368" s="11">
        <v>48.29</v>
      </c>
      <c r="F2368" s="11">
        <v>0.7</v>
      </c>
      <c r="G2368" s="11">
        <v>0.09</v>
      </c>
      <c r="H2368" s="10">
        <v>1</v>
      </c>
      <c r="I2368" s="11">
        <f t="shared" si="216"/>
        <v>0.7</v>
      </c>
      <c r="J2368" s="11">
        <f t="shared" si="217"/>
        <v>0.09</v>
      </c>
      <c r="K2368" s="11">
        <v>4480.1000000000004</v>
      </c>
      <c r="L2368" s="10">
        <f t="shared" si="218"/>
        <v>13.961831546037052</v>
      </c>
      <c r="M2368">
        <f t="shared" si="219"/>
        <v>17222</v>
      </c>
      <c r="N2368">
        <f t="shared" si="220"/>
        <v>27</v>
      </c>
      <c r="O2368">
        <f t="shared" si="221"/>
        <v>3.4</v>
      </c>
    </row>
    <row r="2369" spans="1:15">
      <c r="A2369" s="10" t="s">
        <v>68</v>
      </c>
      <c r="B2369" s="10">
        <v>3100</v>
      </c>
      <c r="C2369" s="60">
        <v>2.0522720250000002</v>
      </c>
      <c r="D2369" s="11">
        <v>0.41099999999999998</v>
      </c>
      <c r="E2369" s="11">
        <v>48.29</v>
      </c>
      <c r="F2369" s="11">
        <v>1.2</v>
      </c>
      <c r="G2369" s="11">
        <v>6.4000000000000001E-2</v>
      </c>
      <c r="H2369" s="10">
        <v>1</v>
      </c>
      <c r="I2369" s="11">
        <f t="shared" si="216"/>
        <v>1.2</v>
      </c>
      <c r="J2369" s="11">
        <f t="shared" si="217"/>
        <v>6.4000000000000001E-2</v>
      </c>
      <c r="K2369" s="11">
        <v>3330.6</v>
      </c>
      <c r="L2369" s="10">
        <f t="shared" si="218"/>
        <v>3.3943194009883122</v>
      </c>
      <c r="M2369">
        <f t="shared" si="219"/>
        <v>4187</v>
      </c>
      <c r="N2369">
        <f t="shared" si="220"/>
        <v>11</v>
      </c>
      <c r="O2369">
        <f t="shared" si="221"/>
        <v>0.6</v>
      </c>
    </row>
    <row r="2370" spans="1:15">
      <c r="A2370" s="10" t="s">
        <v>68</v>
      </c>
      <c r="B2370" s="10">
        <v>6410</v>
      </c>
      <c r="C2370" s="60">
        <v>0.522654489</v>
      </c>
      <c r="D2370" s="11">
        <v>0.30299999999999999</v>
      </c>
      <c r="E2370" s="11">
        <v>48.29</v>
      </c>
      <c r="F2370" s="11">
        <v>0</v>
      </c>
      <c r="G2370" s="11">
        <v>0</v>
      </c>
      <c r="H2370" s="10">
        <v>1</v>
      </c>
      <c r="I2370" s="11">
        <f t="shared" si="216"/>
        <v>0</v>
      </c>
      <c r="J2370" s="11">
        <f t="shared" si="217"/>
        <v>0</v>
      </c>
      <c r="K2370" s="11">
        <v>204.5</v>
      </c>
      <c r="L2370" s="10">
        <f t="shared" si="218"/>
        <v>0.63728437816370243</v>
      </c>
      <c r="M2370">
        <f t="shared" si="219"/>
        <v>786</v>
      </c>
      <c r="N2370">
        <f t="shared" si="220"/>
        <v>0</v>
      </c>
      <c r="O2370">
        <f t="shared" si="221"/>
        <v>0</v>
      </c>
    </row>
    <row r="2371" spans="1:15">
      <c r="A2371" s="10" t="s">
        <v>68</v>
      </c>
      <c r="B2371" s="10">
        <v>6460</v>
      </c>
      <c r="C2371" s="60">
        <v>4.1157250540000003</v>
      </c>
      <c r="D2371" s="11">
        <v>0.30299999999999999</v>
      </c>
      <c r="E2371" s="11">
        <v>48.29</v>
      </c>
      <c r="F2371" s="11">
        <v>0</v>
      </c>
      <c r="G2371" s="11">
        <v>0</v>
      </c>
      <c r="H2371" s="10">
        <v>1</v>
      </c>
      <c r="I2371" s="11">
        <f t="shared" ref="I2371:I2434" si="222">F2371</f>
        <v>0</v>
      </c>
      <c r="J2371" s="11">
        <f t="shared" ref="J2371:J2434" si="223">G2371</f>
        <v>0</v>
      </c>
      <c r="K2371" s="11">
        <v>1610.3</v>
      </c>
      <c r="L2371" s="10">
        <f t="shared" ref="L2371:L2434" si="224">E2371*D2371*C2371/12</f>
        <v>5.0183961621559154</v>
      </c>
      <c r="M2371">
        <f t="shared" ref="M2371:M2434" si="225">ROUND(E2371*D2371*C2371*102.79,0)</f>
        <v>6190</v>
      </c>
      <c r="N2371">
        <f t="shared" ref="N2371:N2434" si="226">ROUND(I2371*M2371*0.002205,0)</f>
        <v>0</v>
      </c>
      <c r="O2371">
        <f t="shared" ref="O2371:O2434" si="227">ROUND(J2371*M2371*0.002205,1)</f>
        <v>0</v>
      </c>
    </row>
    <row r="2372" spans="1:15">
      <c r="A2372" s="10" t="s">
        <v>68</v>
      </c>
      <c r="B2372" s="10">
        <v>5300</v>
      </c>
      <c r="C2372" s="60">
        <v>0.582565369</v>
      </c>
      <c r="D2372" s="11">
        <v>0.5</v>
      </c>
      <c r="E2372" s="11">
        <v>56.5</v>
      </c>
      <c r="F2372" s="11">
        <v>0.6</v>
      </c>
      <c r="G2372" s="11">
        <v>0.13500000000000001</v>
      </c>
      <c r="H2372" s="10">
        <v>1</v>
      </c>
      <c r="I2372" s="11">
        <f t="shared" si="222"/>
        <v>0.6</v>
      </c>
      <c r="J2372" s="11">
        <f t="shared" si="223"/>
        <v>0.13500000000000001</v>
      </c>
      <c r="K2372" s="11">
        <v>321.5</v>
      </c>
      <c r="L2372" s="10">
        <f t="shared" si="224"/>
        <v>1.3714559728541669</v>
      </c>
      <c r="M2372">
        <f t="shared" si="225"/>
        <v>1692</v>
      </c>
      <c r="N2372">
        <f t="shared" si="226"/>
        <v>2</v>
      </c>
      <c r="O2372">
        <f t="shared" si="227"/>
        <v>0.5</v>
      </c>
    </row>
    <row r="2373" spans="1:15">
      <c r="A2373" s="10" t="s">
        <v>68</v>
      </c>
      <c r="B2373" s="10">
        <v>3100</v>
      </c>
      <c r="C2373" s="60">
        <v>0.15874280199999999</v>
      </c>
      <c r="D2373" s="11">
        <v>0.41099999999999998</v>
      </c>
      <c r="E2373" s="11">
        <v>48.29</v>
      </c>
      <c r="F2373" s="11">
        <v>1.2</v>
      </c>
      <c r="G2373" s="11">
        <v>6.4000000000000001E-2</v>
      </c>
      <c r="H2373" s="10">
        <v>1</v>
      </c>
      <c r="I2373" s="11">
        <f t="shared" si="222"/>
        <v>1.2</v>
      </c>
      <c r="J2373" s="11">
        <f t="shared" si="223"/>
        <v>6.4000000000000001E-2</v>
      </c>
      <c r="K2373" s="11">
        <v>257.60000000000002</v>
      </c>
      <c r="L2373" s="10">
        <f t="shared" si="224"/>
        <v>0.26254987936886492</v>
      </c>
      <c r="M2373">
        <f t="shared" si="225"/>
        <v>324</v>
      </c>
      <c r="N2373">
        <f t="shared" si="226"/>
        <v>1</v>
      </c>
      <c r="O2373">
        <f t="shared" si="227"/>
        <v>0</v>
      </c>
    </row>
    <row r="2374" spans="1:15">
      <c r="A2374" s="10" t="s">
        <v>68</v>
      </c>
      <c r="B2374" s="10">
        <v>6430</v>
      </c>
      <c r="C2374" s="60">
        <v>0.34229110200000001</v>
      </c>
      <c r="D2374" s="11">
        <v>0.30299999999999999</v>
      </c>
      <c r="E2374" s="11">
        <v>48.29</v>
      </c>
      <c r="F2374" s="11">
        <v>0</v>
      </c>
      <c r="G2374" s="11">
        <v>0</v>
      </c>
      <c r="H2374" s="10">
        <v>1</v>
      </c>
      <c r="I2374" s="11">
        <f t="shared" si="222"/>
        <v>0</v>
      </c>
      <c r="J2374" s="11">
        <f t="shared" si="223"/>
        <v>0</v>
      </c>
      <c r="K2374" s="11">
        <v>409.5</v>
      </c>
      <c r="L2374" s="10">
        <f t="shared" si="224"/>
        <v>0.41736324221839499</v>
      </c>
      <c r="M2374">
        <f t="shared" si="225"/>
        <v>515</v>
      </c>
      <c r="N2374">
        <f t="shared" si="226"/>
        <v>0</v>
      </c>
      <c r="O2374">
        <f t="shared" si="227"/>
        <v>0</v>
      </c>
    </row>
    <row r="2375" spans="1:15">
      <c r="A2375" s="10" t="s">
        <v>68</v>
      </c>
      <c r="B2375" s="10">
        <v>6210</v>
      </c>
      <c r="C2375" s="60">
        <v>0.68836324000000004</v>
      </c>
      <c r="D2375" s="11">
        <v>0.30299999999999999</v>
      </c>
      <c r="E2375" s="11">
        <v>48.29</v>
      </c>
      <c r="F2375" s="11">
        <v>0</v>
      </c>
      <c r="G2375" s="11">
        <v>0</v>
      </c>
      <c r="H2375" s="10">
        <v>1</v>
      </c>
      <c r="I2375" s="11">
        <f t="shared" si="222"/>
        <v>0</v>
      </c>
      <c r="J2375" s="11">
        <f t="shared" si="223"/>
        <v>0</v>
      </c>
      <c r="K2375" s="11">
        <v>823.6</v>
      </c>
      <c r="L2375" s="10">
        <f t="shared" si="224"/>
        <v>0.83933678670490008</v>
      </c>
      <c r="M2375">
        <f t="shared" si="225"/>
        <v>1035</v>
      </c>
      <c r="N2375">
        <f t="shared" si="226"/>
        <v>0</v>
      </c>
      <c r="O2375">
        <f t="shared" si="227"/>
        <v>0</v>
      </c>
    </row>
    <row r="2376" spans="1:15">
      <c r="A2376" s="10" t="s">
        <v>68</v>
      </c>
      <c r="B2376" s="10">
        <v>8320</v>
      </c>
      <c r="C2376" s="60">
        <v>1.5110879319999999</v>
      </c>
      <c r="D2376" s="11">
        <v>0.21</v>
      </c>
      <c r="E2376" s="11">
        <v>48.29</v>
      </c>
      <c r="F2376" s="11">
        <v>1.25</v>
      </c>
      <c r="G2376" s="11">
        <v>7.5999999999999998E-2</v>
      </c>
      <c r="H2376" s="10">
        <v>1</v>
      </c>
      <c r="I2376" s="11">
        <f t="shared" si="222"/>
        <v>1.25</v>
      </c>
      <c r="J2376" s="11">
        <f t="shared" si="223"/>
        <v>7.5999999999999998E-2</v>
      </c>
      <c r="K2376" s="11">
        <v>1253</v>
      </c>
      <c r="L2376" s="10">
        <f t="shared" si="224"/>
        <v>1.2769826341349</v>
      </c>
      <c r="M2376">
        <f t="shared" si="225"/>
        <v>1575</v>
      </c>
      <c r="N2376">
        <f t="shared" si="226"/>
        <v>4</v>
      </c>
      <c r="O2376">
        <f t="shared" si="227"/>
        <v>0.3</v>
      </c>
    </row>
    <row r="2377" spans="1:15">
      <c r="A2377" s="10" t="s">
        <v>68</v>
      </c>
      <c r="B2377" s="10">
        <v>6430</v>
      </c>
      <c r="C2377" s="60">
        <v>0.28493883199999998</v>
      </c>
      <c r="D2377" s="11">
        <v>0.191</v>
      </c>
      <c r="E2377" s="11">
        <v>48.29</v>
      </c>
      <c r="F2377" s="11">
        <v>0</v>
      </c>
      <c r="G2377" s="11">
        <v>0</v>
      </c>
      <c r="H2377" s="10">
        <v>1</v>
      </c>
      <c r="I2377" s="11">
        <f t="shared" si="222"/>
        <v>0</v>
      </c>
      <c r="J2377" s="11">
        <f t="shared" si="223"/>
        <v>0</v>
      </c>
      <c r="K2377" s="11">
        <v>70.3</v>
      </c>
      <c r="L2377" s="10">
        <f t="shared" si="224"/>
        <v>0.21900849780670664</v>
      </c>
      <c r="M2377">
        <f t="shared" si="225"/>
        <v>270</v>
      </c>
      <c r="N2377">
        <f t="shared" si="226"/>
        <v>0</v>
      </c>
      <c r="O2377">
        <f t="shared" si="227"/>
        <v>0</v>
      </c>
    </row>
    <row r="2378" spans="1:15">
      <c r="A2378" s="10" t="s">
        <v>68</v>
      </c>
      <c r="B2378" s="10">
        <v>5300</v>
      </c>
      <c r="C2378" s="60">
        <v>1.9989147730000001</v>
      </c>
      <c r="D2378" s="11">
        <v>0.5</v>
      </c>
      <c r="E2378" s="11">
        <v>56.5</v>
      </c>
      <c r="F2378" s="11">
        <v>0.6</v>
      </c>
      <c r="G2378" s="11">
        <v>0.13500000000000001</v>
      </c>
      <c r="H2378" s="10">
        <v>1</v>
      </c>
      <c r="I2378" s="11">
        <f t="shared" si="222"/>
        <v>0.6</v>
      </c>
      <c r="J2378" s="11">
        <f t="shared" si="223"/>
        <v>0.13500000000000001</v>
      </c>
      <c r="K2378" s="11">
        <v>1103.0999999999999</v>
      </c>
      <c r="L2378" s="10">
        <f t="shared" si="224"/>
        <v>4.7057785281041671</v>
      </c>
      <c r="M2378">
        <f t="shared" si="225"/>
        <v>5804</v>
      </c>
      <c r="N2378">
        <f t="shared" si="226"/>
        <v>8</v>
      </c>
      <c r="O2378">
        <f t="shared" si="227"/>
        <v>1.7</v>
      </c>
    </row>
    <row r="2379" spans="1:15">
      <c r="A2379" s="10" t="s">
        <v>68</v>
      </c>
      <c r="B2379" s="10">
        <v>1920</v>
      </c>
      <c r="C2379" s="60">
        <v>9.3827019999999997E-3</v>
      </c>
      <c r="D2379" s="11">
        <v>0.193</v>
      </c>
      <c r="E2379" s="11">
        <v>48.29</v>
      </c>
      <c r="F2379" s="11">
        <v>1.2</v>
      </c>
      <c r="G2379" s="11">
        <v>7.5999999999999998E-2</v>
      </c>
      <c r="H2379" s="10">
        <v>1</v>
      </c>
      <c r="I2379" s="11">
        <f t="shared" si="222"/>
        <v>1.2</v>
      </c>
      <c r="J2379" s="11">
        <f t="shared" si="223"/>
        <v>7.5999999999999998E-2</v>
      </c>
      <c r="K2379" s="11">
        <v>7.2</v>
      </c>
      <c r="L2379" s="10">
        <f t="shared" si="224"/>
        <v>7.287208429911666E-3</v>
      </c>
      <c r="M2379">
        <f t="shared" si="225"/>
        <v>9</v>
      </c>
      <c r="N2379">
        <f t="shared" si="226"/>
        <v>0</v>
      </c>
      <c r="O2379">
        <f t="shared" si="227"/>
        <v>0</v>
      </c>
    </row>
    <row r="2380" spans="1:15">
      <c r="A2380" s="10" t="s">
        <v>68</v>
      </c>
      <c r="B2380" s="10">
        <v>6410</v>
      </c>
      <c r="C2380" s="60">
        <v>7.1814983640000003</v>
      </c>
      <c r="D2380" s="11">
        <v>0.30299999999999999</v>
      </c>
      <c r="E2380" s="11">
        <v>56.5</v>
      </c>
      <c r="F2380" s="11">
        <v>0</v>
      </c>
      <c r="G2380" s="11">
        <v>0</v>
      </c>
      <c r="H2380" s="10">
        <v>1</v>
      </c>
      <c r="I2380" s="11">
        <f t="shared" si="222"/>
        <v>0</v>
      </c>
      <c r="J2380" s="11">
        <f t="shared" si="223"/>
        <v>0</v>
      </c>
      <c r="K2380" s="11">
        <v>2401.6</v>
      </c>
      <c r="L2380" s="10">
        <f t="shared" si="224"/>
        <v>10.245305103541499</v>
      </c>
      <c r="M2380">
        <f t="shared" si="225"/>
        <v>12637</v>
      </c>
      <c r="N2380">
        <f t="shared" si="226"/>
        <v>0</v>
      </c>
      <c r="O2380">
        <f t="shared" si="227"/>
        <v>0</v>
      </c>
    </row>
    <row r="2381" spans="1:15">
      <c r="A2381" s="10" t="s">
        <v>68</v>
      </c>
      <c r="B2381" s="10">
        <v>8320</v>
      </c>
      <c r="C2381" s="60">
        <v>2.5051166999999999E-2</v>
      </c>
      <c r="D2381" s="11">
        <v>0.21</v>
      </c>
      <c r="E2381" s="11">
        <v>48.29</v>
      </c>
      <c r="F2381" s="11">
        <v>1.25</v>
      </c>
      <c r="G2381" s="11">
        <v>7.5999999999999998E-2</v>
      </c>
      <c r="H2381" s="10">
        <v>1</v>
      </c>
      <c r="I2381" s="11">
        <f t="shared" si="222"/>
        <v>1.25</v>
      </c>
      <c r="J2381" s="11">
        <f t="shared" si="223"/>
        <v>7.5999999999999998E-2</v>
      </c>
      <c r="K2381" s="11">
        <v>20.8</v>
      </c>
      <c r="L2381" s="10">
        <f t="shared" si="224"/>
        <v>2.1170114952524997E-2</v>
      </c>
      <c r="M2381">
        <f t="shared" si="225"/>
        <v>26</v>
      </c>
      <c r="N2381">
        <f t="shared" si="226"/>
        <v>0</v>
      </c>
      <c r="O2381">
        <f t="shared" si="227"/>
        <v>0</v>
      </c>
    </row>
    <row r="2382" spans="1:15">
      <c r="A2382" s="10" t="s">
        <v>68</v>
      </c>
      <c r="B2382" s="10">
        <v>4340</v>
      </c>
      <c r="C2382" s="60">
        <v>1.49323283</v>
      </c>
      <c r="D2382" s="11">
        <v>0.41299999999999998</v>
      </c>
      <c r="E2382" s="11">
        <v>48.29</v>
      </c>
      <c r="F2382" s="11">
        <v>0.7</v>
      </c>
      <c r="G2382" s="11">
        <v>0.09</v>
      </c>
      <c r="H2382" s="10">
        <v>1</v>
      </c>
      <c r="I2382" s="11">
        <f t="shared" si="222"/>
        <v>0.7</v>
      </c>
      <c r="J2382" s="11">
        <f t="shared" si="223"/>
        <v>0.09</v>
      </c>
      <c r="K2382" s="11">
        <v>796.4</v>
      </c>
      <c r="L2382" s="10">
        <f t="shared" si="224"/>
        <v>2.4817243431640912</v>
      </c>
      <c r="M2382">
        <f t="shared" si="225"/>
        <v>3061</v>
      </c>
      <c r="N2382">
        <f t="shared" si="226"/>
        <v>5</v>
      </c>
      <c r="O2382">
        <f t="shared" si="227"/>
        <v>0.6</v>
      </c>
    </row>
    <row r="2383" spans="1:15">
      <c r="A2383" s="10" t="s">
        <v>68</v>
      </c>
      <c r="B2383" s="10">
        <v>6460</v>
      </c>
      <c r="C2383" s="60">
        <v>1.3443807E-2</v>
      </c>
      <c r="D2383" s="11">
        <v>0.30299999999999999</v>
      </c>
      <c r="E2383" s="11">
        <v>48.29</v>
      </c>
      <c r="F2383" s="11">
        <v>0</v>
      </c>
      <c r="G2383" s="11">
        <v>0</v>
      </c>
      <c r="H2383" s="10">
        <v>1</v>
      </c>
      <c r="I2383" s="11">
        <f t="shared" si="222"/>
        <v>0</v>
      </c>
      <c r="J2383" s="11">
        <f t="shared" si="223"/>
        <v>0</v>
      </c>
      <c r="K2383" s="11">
        <v>16.100000000000001</v>
      </c>
      <c r="L2383" s="10">
        <f t="shared" si="224"/>
        <v>1.6392336360757501E-2</v>
      </c>
      <c r="M2383">
        <f t="shared" si="225"/>
        <v>20</v>
      </c>
      <c r="N2383">
        <f t="shared" si="226"/>
        <v>0</v>
      </c>
      <c r="O2383">
        <f t="shared" si="227"/>
        <v>0</v>
      </c>
    </row>
    <row r="2384" spans="1:15">
      <c r="A2384" s="10" t="s">
        <v>68</v>
      </c>
      <c r="B2384" s="10">
        <v>6460</v>
      </c>
      <c r="C2384" s="60">
        <v>1.1171047439999999</v>
      </c>
      <c r="D2384" s="11">
        <v>0.30299999999999999</v>
      </c>
      <c r="E2384" s="11">
        <v>48.29</v>
      </c>
      <c r="F2384" s="11">
        <v>0</v>
      </c>
      <c r="G2384" s="11">
        <v>0</v>
      </c>
      <c r="H2384" s="10">
        <v>1</v>
      </c>
      <c r="I2384" s="11">
        <f t="shared" si="222"/>
        <v>0</v>
      </c>
      <c r="J2384" s="11">
        <f t="shared" si="223"/>
        <v>0</v>
      </c>
      <c r="K2384" s="11">
        <v>1336.5</v>
      </c>
      <c r="L2384" s="10">
        <f t="shared" si="224"/>
        <v>1.3621109492159398</v>
      </c>
      <c r="M2384">
        <f t="shared" si="225"/>
        <v>1680</v>
      </c>
      <c r="N2384">
        <f t="shared" si="226"/>
        <v>0</v>
      </c>
      <c r="O2384">
        <f t="shared" si="227"/>
        <v>0</v>
      </c>
    </row>
    <row r="2385" spans="1:15">
      <c r="A2385" s="10" t="s">
        <v>68</v>
      </c>
      <c r="B2385" s="10">
        <v>6460</v>
      </c>
      <c r="C2385" s="60">
        <v>0.88468702399999999</v>
      </c>
      <c r="D2385" s="11">
        <v>0.191</v>
      </c>
      <c r="E2385" s="11">
        <v>48.29</v>
      </c>
      <c r="F2385" s="11">
        <v>0</v>
      </c>
      <c r="G2385" s="11">
        <v>0</v>
      </c>
      <c r="H2385" s="10">
        <v>1</v>
      </c>
      <c r="I2385" s="11">
        <f t="shared" si="222"/>
        <v>0</v>
      </c>
      <c r="J2385" s="11">
        <f t="shared" si="223"/>
        <v>0</v>
      </c>
      <c r="K2385" s="11">
        <v>218.2</v>
      </c>
      <c r="L2385" s="10">
        <f t="shared" si="224"/>
        <v>0.67998445419094666</v>
      </c>
      <c r="M2385">
        <f t="shared" si="225"/>
        <v>839</v>
      </c>
      <c r="N2385">
        <f t="shared" si="226"/>
        <v>0</v>
      </c>
      <c r="O2385">
        <f t="shared" si="227"/>
        <v>0</v>
      </c>
    </row>
    <row r="2386" spans="1:15">
      <c r="A2386" s="10" t="s">
        <v>68</v>
      </c>
      <c r="B2386" s="10">
        <v>6460</v>
      </c>
      <c r="C2386" s="60">
        <v>0.36188917399999998</v>
      </c>
      <c r="D2386" s="11">
        <v>0.30299999999999999</v>
      </c>
      <c r="E2386" s="11">
        <v>48.29</v>
      </c>
      <c r="F2386" s="11">
        <v>0</v>
      </c>
      <c r="G2386" s="11">
        <v>0</v>
      </c>
      <c r="H2386" s="10">
        <v>1</v>
      </c>
      <c r="I2386" s="11">
        <f t="shared" si="222"/>
        <v>0</v>
      </c>
      <c r="J2386" s="11">
        <f t="shared" si="223"/>
        <v>0</v>
      </c>
      <c r="K2386" s="11">
        <v>141.6</v>
      </c>
      <c r="L2386" s="10">
        <f t="shared" si="224"/>
        <v>0.44125961236461492</v>
      </c>
      <c r="M2386">
        <f t="shared" si="225"/>
        <v>544</v>
      </c>
      <c r="N2386">
        <f t="shared" si="226"/>
        <v>0</v>
      </c>
      <c r="O2386">
        <f t="shared" si="227"/>
        <v>0</v>
      </c>
    </row>
    <row r="2387" spans="1:15">
      <c r="A2387" s="10" t="s">
        <v>68</v>
      </c>
      <c r="B2387" s="10">
        <v>6460</v>
      </c>
      <c r="C2387" s="60">
        <v>5.5508005999999999E-2</v>
      </c>
      <c r="D2387" s="11">
        <v>0.30299999999999999</v>
      </c>
      <c r="E2387" s="11">
        <v>48.29</v>
      </c>
      <c r="F2387" s="11">
        <v>0</v>
      </c>
      <c r="G2387" s="11">
        <v>0</v>
      </c>
      <c r="H2387" s="10">
        <v>1</v>
      </c>
      <c r="I2387" s="11">
        <f t="shared" si="222"/>
        <v>0</v>
      </c>
      <c r="J2387" s="11">
        <f t="shared" si="223"/>
        <v>0</v>
      </c>
      <c r="K2387" s="11">
        <v>66.400000000000006</v>
      </c>
      <c r="L2387" s="10">
        <f t="shared" si="224"/>
        <v>6.7682160645934991E-2</v>
      </c>
      <c r="M2387">
        <f t="shared" si="225"/>
        <v>83</v>
      </c>
      <c r="N2387">
        <f t="shared" si="226"/>
        <v>0</v>
      </c>
      <c r="O2387">
        <f t="shared" si="227"/>
        <v>0</v>
      </c>
    </row>
    <row r="2388" spans="1:15">
      <c r="A2388" s="10" t="s">
        <v>68</v>
      </c>
      <c r="B2388" s="10">
        <v>6410</v>
      </c>
      <c r="C2388" s="60">
        <v>0.35320433400000001</v>
      </c>
      <c r="D2388" s="11">
        <v>0.30299999999999999</v>
      </c>
      <c r="E2388" s="11">
        <v>56.5</v>
      </c>
      <c r="F2388" s="11">
        <v>0</v>
      </c>
      <c r="G2388" s="11">
        <v>0</v>
      </c>
      <c r="H2388" s="10">
        <v>1</v>
      </c>
      <c r="I2388" s="11">
        <f t="shared" si="222"/>
        <v>0</v>
      </c>
      <c r="J2388" s="11">
        <f t="shared" si="223"/>
        <v>0</v>
      </c>
      <c r="K2388" s="11">
        <v>118.1</v>
      </c>
      <c r="L2388" s="10">
        <f t="shared" si="224"/>
        <v>0.50389013299274998</v>
      </c>
      <c r="M2388">
        <f t="shared" si="225"/>
        <v>622</v>
      </c>
      <c r="N2388">
        <f t="shared" si="226"/>
        <v>0</v>
      </c>
      <c r="O2388">
        <f t="shared" si="227"/>
        <v>0</v>
      </c>
    </row>
    <row r="2389" spans="1:15">
      <c r="A2389" s="10" t="s">
        <v>68</v>
      </c>
      <c r="B2389" s="10">
        <v>6430</v>
      </c>
      <c r="C2389" s="60">
        <v>0.34815380800000001</v>
      </c>
      <c r="D2389" s="11">
        <v>0.30299999999999999</v>
      </c>
      <c r="E2389" s="11">
        <v>48.29</v>
      </c>
      <c r="F2389" s="11">
        <v>0</v>
      </c>
      <c r="G2389" s="11">
        <v>0</v>
      </c>
      <c r="H2389" s="10">
        <v>1</v>
      </c>
      <c r="I2389" s="11">
        <f t="shared" si="222"/>
        <v>0</v>
      </c>
      <c r="J2389" s="11">
        <f t="shared" si="223"/>
        <v>0</v>
      </c>
      <c r="K2389" s="11">
        <v>416.5</v>
      </c>
      <c r="L2389" s="10">
        <f t="shared" si="224"/>
        <v>0.42451177155507996</v>
      </c>
      <c r="M2389">
        <f t="shared" si="225"/>
        <v>524</v>
      </c>
      <c r="N2389">
        <f t="shared" si="226"/>
        <v>0</v>
      </c>
      <c r="O2389">
        <f t="shared" si="227"/>
        <v>0</v>
      </c>
    </row>
    <row r="2390" spans="1:15">
      <c r="A2390" s="10" t="s">
        <v>68</v>
      </c>
      <c r="B2390" s="10">
        <v>6460</v>
      </c>
      <c r="C2390" s="60">
        <v>0.19791636500000001</v>
      </c>
      <c r="D2390" s="11">
        <v>0.191</v>
      </c>
      <c r="E2390" s="11">
        <v>48.29</v>
      </c>
      <c r="F2390" s="11">
        <v>0</v>
      </c>
      <c r="G2390" s="11">
        <v>0</v>
      </c>
      <c r="H2390" s="10">
        <v>1</v>
      </c>
      <c r="I2390" s="11">
        <f t="shared" si="222"/>
        <v>0</v>
      </c>
      <c r="J2390" s="11">
        <f t="shared" si="223"/>
        <v>0</v>
      </c>
      <c r="K2390" s="11">
        <v>48.8</v>
      </c>
      <c r="L2390" s="10">
        <f t="shared" si="224"/>
        <v>0.15212165181477919</v>
      </c>
      <c r="M2390">
        <f t="shared" si="225"/>
        <v>188</v>
      </c>
      <c r="N2390">
        <f t="shared" si="226"/>
        <v>0</v>
      </c>
      <c r="O2390">
        <f t="shared" si="227"/>
        <v>0</v>
      </c>
    </row>
    <row r="2391" spans="1:15">
      <c r="A2391" s="10" t="s">
        <v>68</v>
      </c>
      <c r="B2391" s="10">
        <v>6430</v>
      </c>
      <c r="C2391" s="60">
        <v>2.9294189999999999E-3</v>
      </c>
      <c r="D2391" s="11">
        <v>0.30299999999999999</v>
      </c>
      <c r="E2391" s="11">
        <v>48.29</v>
      </c>
      <c r="F2391" s="11">
        <v>0</v>
      </c>
      <c r="G2391" s="11">
        <v>0</v>
      </c>
      <c r="H2391" s="10">
        <v>1</v>
      </c>
      <c r="I2391" s="11">
        <f t="shared" si="222"/>
        <v>0</v>
      </c>
      <c r="J2391" s="11">
        <f t="shared" si="223"/>
        <v>0</v>
      </c>
      <c r="K2391" s="11">
        <v>1.1000000000000001</v>
      </c>
      <c r="L2391" s="10">
        <f t="shared" si="224"/>
        <v>3.5719064986274997E-3</v>
      </c>
      <c r="M2391">
        <f t="shared" si="225"/>
        <v>4</v>
      </c>
      <c r="N2391">
        <f t="shared" si="226"/>
        <v>0</v>
      </c>
      <c r="O2391">
        <f t="shared" si="227"/>
        <v>0</v>
      </c>
    </row>
    <row r="2392" spans="1:15">
      <c r="A2392" s="10" t="s">
        <v>68</v>
      </c>
      <c r="B2392" s="10">
        <v>3300</v>
      </c>
      <c r="C2392" s="60">
        <v>0.12532980099999999</v>
      </c>
      <c r="D2392" s="11">
        <v>0.4</v>
      </c>
      <c r="E2392" s="11">
        <v>48.29</v>
      </c>
      <c r="F2392" s="11">
        <v>1.2</v>
      </c>
      <c r="G2392" s="11">
        <v>6.4000000000000001E-2</v>
      </c>
      <c r="H2392" s="10">
        <v>1</v>
      </c>
      <c r="I2392" s="11">
        <f t="shared" si="222"/>
        <v>1.2</v>
      </c>
      <c r="J2392" s="11">
        <f t="shared" si="223"/>
        <v>6.4000000000000001E-2</v>
      </c>
      <c r="K2392" s="11">
        <v>198</v>
      </c>
      <c r="L2392" s="10">
        <f t="shared" si="224"/>
        <v>0.20173920300966666</v>
      </c>
      <c r="M2392">
        <f t="shared" si="225"/>
        <v>249</v>
      </c>
      <c r="N2392">
        <f t="shared" si="226"/>
        <v>1</v>
      </c>
      <c r="O2392">
        <f t="shared" si="227"/>
        <v>0</v>
      </c>
    </row>
    <row r="2393" spans="1:15">
      <c r="A2393" s="10" t="s">
        <v>68</v>
      </c>
      <c r="B2393" s="10">
        <v>6430</v>
      </c>
      <c r="C2393" s="60">
        <v>3.1306924490000001</v>
      </c>
      <c r="D2393" s="11">
        <v>0.30299999999999999</v>
      </c>
      <c r="E2393" s="11">
        <v>48.29</v>
      </c>
      <c r="F2393" s="11">
        <v>0</v>
      </c>
      <c r="G2393" s="11">
        <v>0</v>
      </c>
      <c r="H2393" s="10">
        <v>1</v>
      </c>
      <c r="I2393" s="11">
        <f t="shared" si="222"/>
        <v>0</v>
      </c>
      <c r="J2393" s="11">
        <f t="shared" si="223"/>
        <v>0</v>
      </c>
      <c r="K2393" s="11">
        <v>3745.7</v>
      </c>
      <c r="L2393" s="10">
        <f t="shared" si="224"/>
        <v>3.8173237436458023</v>
      </c>
      <c r="M2393">
        <f t="shared" si="225"/>
        <v>4709</v>
      </c>
      <c r="N2393">
        <f t="shared" si="226"/>
        <v>0</v>
      </c>
      <c r="O2393">
        <f t="shared" si="227"/>
        <v>0</v>
      </c>
    </row>
    <row r="2394" spans="1:15">
      <c r="A2394" s="10" t="s">
        <v>68</v>
      </c>
      <c r="B2394" s="10">
        <v>6410</v>
      </c>
      <c r="C2394" s="60">
        <v>0.32583253499999998</v>
      </c>
      <c r="D2394" s="11">
        <v>0.30299999999999999</v>
      </c>
      <c r="E2394" s="11">
        <v>56.5</v>
      </c>
      <c r="F2394" s="11">
        <v>0</v>
      </c>
      <c r="G2394" s="11">
        <v>0</v>
      </c>
      <c r="H2394" s="10">
        <v>1</v>
      </c>
      <c r="I2394" s="11">
        <f t="shared" si="222"/>
        <v>0</v>
      </c>
      <c r="J2394" s="11">
        <f t="shared" si="223"/>
        <v>0</v>
      </c>
      <c r="K2394" s="11">
        <v>109</v>
      </c>
      <c r="L2394" s="10">
        <f t="shared" si="224"/>
        <v>0.46484084024437494</v>
      </c>
      <c r="M2394">
        <f t="shared" si="225"/>
        <v>573</v>
      </c>
      <c r="N2394">
        <f t="shared" si="226"/>
        <v>0</v>
      </c>
      <c r="O2394">
        <f t="shared" si="227"/>
        <v>0</v>
      </c>
    </row>
    <row r="2395" spans="1:15">
      <c r="A2395" s="10" t="s">
        <v>68</v>
      </c>
      <c r="B2395" s="10">
        <v>3300</v>
      </c>
      <c r="C2395" s="60">
        <v>1.800375652</v>
      </c>
      <c r="D2395" s="11">
        <v>0.4</v>
      </c>
      <c r="E2395" s="11">
        <v>48.29</v>
      </c>
      <c r="F2395" s="11">
        <v>1.2</v>
      </c>
      <c r="G2395" s="11">
        <v>6.4000000000000001E-2</v>
      </c>
      <c r="H2395" s="10">
        <v>1</v>
      </c>
      <c r="I2395" s="11">
        <f t="shared" si="222"/>
        <v>1.2</v>
      </c>
      <c r="J2395" s="11">
        <f t="shared" si="223"/>
        <v>6.4000000000000001E-2</v>
      </c>
      <c r="K2395" s="11">
        <v>2843.6</v>
      </c>
      <c r="L2395" s="10">
        <f t="shared" si="224"/>
        <v>2.8980046745026673</v>
      </c>
      <c r="M2395">
        <f t="shared" si="225"/>
        <v>3575</v>
      </c>
      <c r="N2395">
        <f t="shared" si="226"/>
        <v>9</v>
      </c>
      <c r="O2395">
        <f t="shared" si="227"/>
        <v>0.5</v>
      </c>
    </row>
    <row r="2396" spans="1:15">
      <c r="A2396" s="10" t="s">
        <v>68</v>
      </c>
      <c r="B2396" s="10">
        <v>6410</v>
      </c>
      <c r="C2396" s="60">
        <v>3.8554098000000002E-2</v>
      </c>
      <c r="D2396" s="11">
        <v>0.30299999999999999</v>
      </c>
      <c r="E2396" s="11">
        <v>56.5</v>
      </c>
      <c r="F2396" s="11">
        <v>0</v>
      </c>
      <c r="G2396" s="11">
        <v>0</v>
      </c>
      <c r="H2396" s="10">
        <v>1</v>
      </c>
      <c r="I2396" s="11">
        <f t="shared" si="222"/>
        <v>0</v>
      </c>
      <c r="J2396" s="11">
        <f t="shared" si="223"/>
        <v>0</v>
      </c>
      <c r="K2396" s="11">
        <v>12.9</v>
      </c>
      <c r="L2396" s="10">
        <f t="shared" si="224"/>
        <v>5.5002240059250002E-2</v>
      </c>
      <c r="M2396">
        <f t="shared" si="225"/>
        <v>68</v>
      </c>
      <c r="N2396">
        <f t="shared" si="226"/>
        <v>0</v>
      </c>
      <c r="O2396">
        <f t="shared" si="227"/>
        <v>0</v>
      </c>
    </row>
    <row r="2397" spans="1:15">
      <c r="A2397" s="10" t="s">
        <v>68</v>
      </c>
      <c r="B2397" s="10">
        <v>3200</v>
      </c>
      <c r="C2397" s="60">
        <v>0.85925157299999999</v>
      </c>
      <c r="D2397" s="11">
        <v>0.4</v>
      </c>
      <c r="E2397" s="11">
        <v>48.29</v>
      </c>
      <c r="F2397" s="11">
        <v>1.2</v>
      </c>
      <c r="G2397" s="11">
        <v>6.4000000000000001E-2</v>
      </c>
      <c r="H2397" s="10">
        <v>1</v>
      </c>
      <c r="I2397" s="11">
        <f t="shared" si="222"/>
        <v>1.2</v>
      </c>
      <c r="J2397" s="11">
        <f t="shared" si="223"/>
        <v>6.4000000000000001E-2</v>
      </c>
      <c r="K2397" s="11">
        <v>443.8</v>
      </c>
      <c r="L2397" s="10">
        <f t="shared" si="224"/>
        <v>1.3831086153390002</v>
      </c>
      <c r="M2397">
        <f t="shared" si="225"/>
        <v>1706</v>
      </c>
      <c r="N2397">
        <f t="shared" si="226"/>
        <v>5</v>
      </c>
      <c r="O2397">
        <f t="shared" si="227"/>
        <v>0.2</v>
      </c>
    </row>
    <row r="2398" spans="1:15">
      <c r="A2398" s="10" t="s">
        <v>68</v>
      </c>
      <c r="B2398" s="10">
        <v>4340</v>
      </c>
      <c r="C2398" s="60">
        <v>2.4187348439999998</v>
      </c>
      <c r="D2398" s="11">
        <v>0.10199999999999999</v>
      </c>
      <c r="E2398" s="11">
        <v>48.29</v>
      </c>
      <c r="F2398" s="11">
        <v>0.7</v>
      </c>
      <c r="G2398" s="11">
        <v>0.09</v>
      </c>
      <c r="H2398" s="10">
        <v>1</v>
      </c>
      <c r="I2398" s="11">
        <f t="shared" si="222"/>
        <v>0.7</v>
      </c>
      <c r="J2398" s="11">
        <f t="shared" si="223"/>
        <v>0.09</v>
      </c>
      <c r="K2398" s="11">
        <v>318.60000000000002</v>
      </c>
      <c r="L2398" s="10">
        <f t="shared" si="224"/>
        <v>0.99280599774245981</v>
      </c>
      <c r="M2398">
        <f t="shared" si="225"/>
        <v>1225</v>
      </c>
      <c r="N2398">
        <f t="shared" si="226"/>
        <v>2</v>
      </c>
      <c r="O2398">
        <f t="shared" si="227"/>
        <v>0.2</v>
      </c>
    </row>
    <row r="2399" spans="1:15">
      <c r="A2399" s="10" t="s">
        <v>68</v>
      </c>
      <c r="B2399" s="10">
        <v>4340</v>
      </c>
      <c r="C2399" s="60">
        <v>0.52356428099999996</v>
      </c>
      <c r="D2399" s="11">
        <v>0.41299999999999998</v>
      </c>
      <c r="E2399" s="11">
        <v>48.29</v>
      </c>
      <c r="F2399" s="11">
        <v>0.7</v>
      </c>
      <c r="G2399" s="11">
        <v>0.09</v>
      </c>
      <c r="H2399" s="10">
        <v>1</v>
      </c>
      <c r="I2399" s="11">
        <f t="shared" si="222"/>
        <v>0.7</v>
      </c>
      <c r="J2399" s="11">
        <f t="shared" si="223"/>
        <v>0.09</v>
      </c>
      <c r="K2399" s="11">
        <v>279.2</v>
      </c>
      <c r="L2399" s="10">
        <f t="shared" si="224"/>
        <v>0.87015380003994736</v>
      </c>
      <c r="M2399">
        <f t="shared" si="225"/>
        <v>1073</v>
      </c>
      <c r="N2399">
        <f t="shared" si="226"/>
        <v>2</v>
      </c>
      <c r="O2399">
        <f t="shared" si="227"/>
        <v>0.2</v>
      </c>
    </row>
    <row r="2400" spans="1:15">
      <c r="A2400" s="10" t="s">
        <v>68</v>
      </c>
      <c r="B2400" s="10">
        <v>6410</v>
      </c>
      <c r="C2400" s="60">
        <v>0.92614307399999996</v>
      </c>
      <c r="D2400" s="11">
        <v>0.30299999999999999</v>
      </c>
      <c r="E2400" s="11">
        <v>48.29</v>
      </c>
      <c r="F2400" s="11">
        <v>0</v>
      </c>
      <c r="G2400" s="11">
        <v>0</v>
      </c>
      <c r="H2400" s="10">
        <v>1</v>
      </c>
      <c r="I2400" s="11">
        <f t="shared" si="222"/>
        <v>0</v>
      </c>
      <c r="J2400" s="11">
        <f t="shared" si="223"/>
        <v>0</v>
      </c>
      <c r="K2400" s="11">
        <v>1108.0999999999999</v>
      </c>
      <c r="L2400" s="10">
        <f t="shared" si="224"/>
        <v>1.1292670883473648</v>
      </c>
      <c r="M2400">
        <f t="shared" si="225"/>
        <v>1393</v>
      </c>
      <c r="N2400">
        <f t="shared" si="226"/>
        <v>0</v>
      </c>
      <c r="O2400">
        <f t="shared" si="227"/>
        <v>0</v>
      </c>
    </row>
    <row r="2401" spans="1:15">
      <c r="A2401" s="10" t="s">
        <v>68</v>
      </c>
      <c r="B2401" s="10">
        <v>8320</v>
      </c>
      <c r="C2401" s="60">
        <v>4.1773970000000002E-3</v>
      </c>
      <c r="D2401" s="11">
        <v>0.21</v>
      </c>
      <c r="E2401" s="11">
        <v>48.29</v>
      </c>
      <c r="F2401" s="11">
        <v>1.25</v>
      </c>
      <c r="G2401" s="11">
        <v>7.5999999999999998E-2</v>
      </c>
      <c r="H2401" s="10">
        <v>1</v>
      </c>
      <c r="I2401" s="11">
        <f t="shared" si="222"/>
        <v>1.25</v>
      </c>
      <c r="J2401" s="11">
        <f t="shared" si="223"/>
        <v>7.5999999999999998E-2</v>
      </c>
      <c r="K2401" s="11">
        <v>3.5</v>
      </c>
      <c r="L2401" s="10">
        <f t="shared" si="224"/>
        <v>3.5302137697750002E-3</v>
      </c>
      <c r="M2401">
        <f t="shared" si="225"/>
        <v>4</v>
      </c>
      <c r="N2401">
        <f t="shared" si="226"/>
        <v>0</v>
      </c>
      <c r="O2401">
        <f t="shared" si="227"/>
        <v>0</v>
      </c>
    </row>
    <row r="2402" spans="1:15">
      <c r="A2402" s="10" t="s">
        <v>68</v>
      </c>
      <c r="B2402" s="10">
        <v>6460</v>
      </c>
      <c r="C2402" s="60">
        <v>2.4045900370000002</v>
      </c>
      <c r="D2402" s="11">
        <v>0.30299999999999999</v>
      </c>
      <c r="E2402" s="11">
        <v>48.29</v>
      </c>
      <c r="F2402" s="11">
        <v>0</v>
      </c>
      <c r="G2402" s="11">
        <v>0</v>
      </c>
      <c r="H2402" s="10">
        <v>1</v>
      </c>
      <c r="I2402" s="11">
        <f t="shared" si="222"/>
        <v>0</v>
      </c>
      <c r="J2402" s="11">
        <f t="shared" si="223"/>
        <v>0</v>
      </c>
      <c r="K2402" s="11">
        <v>2876.9</v>
      </c>
      <c r="L2402" s="10">
        <f t="shared" si="224"/>
        <v>2.9319707353899322</v>
      </c>
      <c r="M2402">
        <f t="shared" si="225"/>
        <v>3617</v>
      </c>
      <c r="N2402">
        <f t="shared" si="226"/>
        <v>0</v>
      </c>
      <c r="O2402">
        <f t="shared" si="227"/>
        <v>0</v>
      </c>
    </row>
    <row r="2403" spans="1:15">
      <c r="A2403" s="10" t="s">
        <v>68</v>
      </c>
      <c r="B2403" s="10">
        <v>3300</v>
      </c>
      <c r="C2403" s="60">
        <v>1.583708831</v>
      </c>
      <c r="D2403" s="11">
        <v>0.4</v>
      </c>
      <c r="E2403" s="11">
        <v>48.29</v>
      </c>
      <c r="F2403" s="11">
        <v>1.2</v>
      </c>
      <c r="G2403" s="11">
        <v>6.4000000000000001E-2</v>
      </c>
      <c r="H2403" s="10">
        <v>1</v>
      </c>
      <c r="I2403" s="11">
        <f t="shared" si="222"/>
        <v>1.2</v>
      </c>
      <c r="J2403" s="11">
        <f t="shared" si="223"/>
        <v>6.4000000000000001E-2</v>
      </c>
      <c r="K2403" s="11">
        <v>2501.4</v>
      </c>
      <c r="L2403" s="10">
        <f t="shared" si="224"/>
        <v>2.5492433149663336</v>
      </c>
      <c r="M2403">
        <f t="shared" si="225"/>
        <v>3144</v>
      </c>
      <c r="N2403">
        <f t="shared" si="226"/>
        <v>8</v>
      </c>
      <c r="O2403">
        <f t="shared" si="227"/>
        <v>0.4</v>
      </c>
    </row>
    <row r="2404" spans="1:15">
      <c r="A2404" s="10" t="s">
        <v>68</v>
      </c>
      <c r="B2404" s="10">
        <v>3200</v>
      </c>
      <c r="C2404" s="60">
        <v>17.216437332999998</v>
      </c>
      <c r="D2404" s="11">
        <v>0.06</v>
      </c>
      <c r="E2404" s="11">
        <v>48.29</v>
      </c>
      <c r="F2404" s="11">
        <v>1.2</v>
      </c>
      <c r="G2404" s="11">
        <v>6.4000000000000001E-2</v>
      </c>
      <c r="H2404" s="10">
        <v>1</v>
      </c>
      <c r="I2404" s="11">
        <f t="shared" si="222"/>
        <v>1.2</v>
      </c>
      <c r="J2404" s="11">
        <f t="shared" si="223"/>
        <v>6.4000000000000001E-2</v>
      </c>
      <c r="K2404" s="11">
        <v>1333.9</v>
      </c>
      <c r="L2404" s="10">
        <f t="shared" si="224"/>
        <v>4.1569087940528489</v>
      </c>
      <c r="M2404">
        <f t="shared" si="225"/>
        <v>5127</v>
      </c>
      <c r="N2404">
        <f t="shared" si="226"/>
        <v>14</v>
      </c>
      <c r="O2404">
        <f t="shared" si="227"/>
        <v>0.7</v>
      </c>
    </row>
    <row r="2405" spans="1:15">
      <c r="A2405" s="10" t="s">
        <v>68</v>
      </c>
      <c r="B2405" s="10">
        <v>4110</v>
      </c>
      <c r="C2405" s="60">
        <v>0.14353316899999999</v>
      </c>
      <c r="D2405" s="11">
        <v>0.41299999999999998</v>
      </c>
      <c r="E2405" s="11">
        <v>48.29</v>
      </c>
      <c r="F2405" s="11">
        <v>0.7</v>
      </c>
      <c r="G2405" s="11">
        <v>0.09</v>
      </c>
      <c r="H2405" s="10">
        <v>1</v>
      </c>
      <c r="I2405" s="11">
        <f t="shared" si="222"/>
        <v>0.7</v>
      </c>
      <c r="J2405" s="11">
        <f t="shared" si="223"/>
        <v>0.09</v>
      </c>
      <c r="K2405" s="11">
        <v>234.1</v>
      </c>
      <c r="L2405" s="10">
        <f t="shared" si="224"/>
        <v>0.2385493758255941</v>
      </c>
      <c r="M2405">
        <f t="shared" si="225"/>
        <v>294</v>
      </c>
      <c r="N2405">
        <f t="shared" si="226"/>
        <v>0</v>
      </c>
      <c r="O2405">
        <f t="shared" si="227"/>
        <v>0.1</v>
      </c>
    </row>
    <row r="2406" spans="1:15">
      <c r="A2406" s="10" t="s">
        <v>68</v>
      </c>
      <c r="B2406" s="10">
        <v>6430</v>
      </c>
      <c r="C2406" s="60">
        <v>0.99654043000000003</v>
      </c>
      <c r="D2406" s="11">
        <v>0.30299999999999999</v>
      </c>
      <c r="E2406" s="11">
        <v>48.29</v>
      </c>
      <c r="F2406" s="11">
        <v>0</v>
      </c>
      <c r="G2406" s="11">
        <v>0</v>
      </c>
      <c r="H2406" s="10">
        <v>1</v>
      </c>
      <c r="I2406" s="11">
        <f t="shared" si="222"/>
        <v>0</v>
      </c>
      <c r="J2406" s="11">
        <f t="shared" si="223"/>
        <v>0</v>
      </c>
      <c r="K2406" s="11">
        <v>1192.3</v>
      </c>
      <c r="L2406" s="10">
        <f t="shared" si="224"/>
        <v>1.215104168458675</v>
      </c>
      <c r="M2406">
        <f t="shared" si="225"/>
        <v>1499</v>
      </c>
      <c r="N2406">
        <f t="shared" si="226"/>
        <v>0</v>
      </c>
      <c r="O2406">
        <f t="shared" si="227"/>
        <v>0</v>
      </c>
    </row>
    <row r="2407" spans="1:15">
      <c r="A2407" s="10" t="s">
        <v>68</v>
      </c>
      <c r="B2407" s="10">
        <v>5100</v>
      </c>
      <c r="C2407" s="60">
        <v>1.2591322E-2</v>
      </c>
      <c r="D2407" s="11">
        <v>1</v>
      </c>
      <c r="E2407" s="11">
        <v>48.29</v>
      </c>
      <c r="F2407" s="11">
        <v>0.6</v>
      </c>
      <c r="G2407" s="11">
        <v>0.05</v>
      </c>
      <c r="H2407" s="10">
        <v>1</v>
      </c>
      <c r="I2407" s="11">
        <f t="shared" si="222"/>
        <v>0.6</v>
      </c>
      <c r="J2407" s="11">
        <f t="shared" si="223"/>
        <v>0.05</v>
      </c>
      <c r="K2407" s="11">
        <v>49.8</v>
      </c>
      <c r="L2407" s="10">
        <f t="shared" si="224"/>
        <v>5.0669578281666662E-2</v>
      </c>
      <c r="M2407">
        <f t="shared" si="225"/>
        <v>62</v>
      </c>
      <c r="N2407">
        <f t="shared" si="226"/>
        <v>0</v>
      </c>
      <c r="O2407">
        <f t="shared" si="227"/>
        <v>0</v>
      </c>
    </row>
    <row r="2408" spans="1:15">
      <c r="A2408" s="10" t="s">
        <v>68</v>
      </c>
      <c r="B2408" s="10">
        <v>6430</v>
      </c>
      <c r="C2408" s="60">
        <v>0.704598112</v>
      </c>
      <c r="D2408" s="11">
        <v>0.30299999999999999</v>
      </c>
      <c r="E2408" s="11">
        <v>48.29</v>
      </c>
      <c r="F2408" s="11">
        <v>0</v>
      </c>
      <c r="G2408" s="11">
        <v>0</v>
      </c>
      <c r="H2408" s="10">
        <v>1</v>
      </c>
      <c r="I2408" s="11">
        <f t="shared" si="222"/>
        <v>0</v>
      </c>
      <c r="J2408" s="11">
        <f t="shared" si="223"/>
        <v>0</v>
      </c>
      <c r="K2408" s="11">
        <v>843</v>
      </c>
      <c r="L2408" s="10">
        <f t="shared" si="224"/>
        <v>0.85913233141911993</v>
      </c>
      <c r="M2408">
        <f t="shared" si="225"/>
        <v>1060</v>
      </c>
      <c r="N2408">
        <f t="shared" si="226"/>
        <v>0</v>
      </c>
      <c r="O2408">
        <f t="shared" si="227"/>
        <v>0</v>
      </c>
    </row>
    <row r="2409" spans="1:15">
      <c r="A2409" s="10" t="s">
        <v>68</v>
      </c>
      <c r="B2409" s="10">
        <v>3200</v>
      </c>
      <c r="C2409" s="60">
        <v>0.59749560999999995</v>
      </c>
      <c r="D2409" s="11">
        <v>0.4</v>
      </c>
      <c r="E2409" s="11">
        <v>56.5</v>
      </c>
      <c r="F2409" s="11">
        <v>1.2</v>
      </c>
      <c r="G2409" s="11">
        <v>6.4000000000000001E-2</v>
      </c>
      <c r="H2409" s="10">
        <v>1</v>
      </c>
      <c r="I2409" s="11">
        <f t="shared" si="222"/>
        <v>1.2</v>
      </c>
      <c r="J2409" s="11">
        <f t="shared" si="223"/>
        <v>6.4000000000000001E-2</v>
      </c>
      <c r="K2409" s="11">
        <v>263.8</v>
      </c>
      <c r="L2409" s="10">
        <f t="shared" si="224"/>
        <v>1.1252833988333333</v>
      </c>
      <c r="M2409">
        <f t="shared" si="225"/>
        <v>1388</v>
      </c>
      <c r="N2409">
        <f t="shared" si="226"/>
        <v>4</v>
      </c>
      <c r="O2409">
        <f t="shared" si="227"/>
        <v>0.2</v>
      </c>
    </row>
    <row r="2410" spans="1:15">
      <c r="A2410" s="10" t="s">
        <v>68</v>
      </c>
      <c r="B2410" s="10">
        <v>6460</v>
      </c>
      <c r="C2410" s="60">
        <v>1.9104500999999999E-2</v>
      </c>
      <c r="D2410" s="11">
        <v>0.30299999999999999</v>
      </c>
      <c r="E2410" s="11">
        <v>48.29</v>
      </c>
      <c r="F2410" s="11">
        <v>0</v>
      </c>
      <c r="G2410" s="11">
        <v>0</v>
      </c>
      <c r="H2410" s="10">
        <v>1</v>
      </c>
      <c r="I2410" s="11">
        <f t="shared" si="222"/>
        <v>0</v>
      </c>
      <c r="J2410" s="11">
        <f t="shared" si="223"/>
        <v>0</v>
      </c>
      <c r="K2410" s="11">
        <v>22.9</v>
      </c>
      <c r="L2410" s="10">
        <f t="shared" si="224"/>
        <v>2.3294547920572495E-2</v>
      </c>
      <c r="M2410">
        <f t="shared" si="225"/>
        <v>29</v>
      </c>
      <c r="N2410">
        <f t="shared" si="226"/>
        <v>0</v>
      </c>
      <c r="O2410">
        <f t="shared" si="227"/>
        <v>0</v>
      </c>
    </row>
    <row r="2411" spans="1:15">
      <c r="A2411" s="10" t="s">
        <v>68</v>
      </c>
      <c r="B2411" s="10">
        <v>6430</v>
      </c>
      <c r="C2411" s="60">
        <v>2.6832923900000001</v>
      </c>
      <c r="D2411" s="11">
        <v>0.30299999999999999</v>
      </c>
      <c r="E2411" s="11">
        <v>48.29</v>
      </c>
      <c r="F2411" s="11">
        <v>0</v>
      </c>
      <c r="G2411" s="11">
        <v>0</v>
      </c>
      <c r="H2411" s="10">
        <v>1</v>
      </c>
      <c r="I2411" s="11">
        <f t="shared" si="222"/>
        <v>0</v>
      </c>
      <c r="J2411" s="11">
        <f t="shared" si="223"/>
        <v>0</v>
      </c>
      <c r="K2411" s="11">
        <v>3210.4</v>
      </c>
      <c r="L2411" s="10">
        <f t="shared" si="224"/>
        <v>3.2717987852057751</v>
      </c>
      <c r="M2411">
        <f t="shared" si="225"/>
        <v>4036</v>
      </c>
      <c r="N2411">
        <f t="shared" si="226"/>
        <v>0</v>
      </c>
      <c r="O2411">
        <f t="shared" si="227"/>
        <v>0</v>
      </c>
    </row>
    <row r="2412" spans="1:15">
      <c r="A2412" s="10" t="s">
        <v>68</v>
      </c>
      <c r="B2412" s="10">
        <v>1300</v>
      </c>
      <c r="C2412" s="60">
        <v>1.7425922999999999E-2</v>
      </c>
      <c r="D2412" s="11">
        <v>0.67700000000000005</v>
      </c>
      <c r="E2412" s="11">
        <v>48.29</v>
      </c>
      <c r="F2412" s="11">
        <v>2.1</v>
      </c>
      <c r="G2412" s="11">
        <v>0.51600000000000001</v>
      </c>
      <c r="H2412" s="10">
        <v>1</v>
      </c>
      <c r="I2412" s="11">
        <f t="shared" si="222"/>
        <v>2.1</v>
      </c>
      <c r="J2412" s="11">
        <f t="shared" si="223"/>
        <v>0.51600000000000001</v>
      </c>
      <c r="K2412" s="11">
        <v>15.2</v>
      </c>
      <c r="L2412" s="10">
        <f t="shared" si="224"/>
        <v>4.7474502105882499E-2</v>
      </c>
      <c r="M2412">
        <f t="shared" si="225"/>
        <v>59</v>
      </c>
      <c r="N2412">
        <f t="shared" si="226"/>
        <v>0</v>
      </c>
      <c r="O2412">
        <f t="shared" si="227"/>
        <v>0.1</v>
      </c>
    </row>
    <row r="2413" spans="1:15">
      <c r="A2413" s="10" t="s">
        <v>68</v>
      </c>
      <c r="B2413" s="10">
        <v>6410</v>
      </c>
      <c r="C2413" s="60">
        <v>0.54709908100000004</v>
      </c>
      <c r="D2413" s="11">
        <v>0.30299999999999999</v>
      </c>
      <c r="E2413" s="11">
        <v>48.29</v>
      </c>
      <c r="F2413" s="11">
        <v>0</v>
      </c>
      <c r="G2413" s="11">
        <v>0</v>
      </c>
      <c r="H2413" s="10">
        <v>1</v>
      </c>
      <c r="I2413" s="11">
        <f t="shared" si="222"/>
        <v>0</v>
      </c>
      <c r="J2413" s="11">
        <f t="shared" si="223"/>
        <v>0</v>
      </c>
      <c r="K2413" s="11">
        <v>214.1</v>
      </c>
      <c r="L2413" s="10">
        <f t="shared" si="224"/>
        <v>0.66709021919262257</v>
      </c>
      <c r="M2413">
        <f t="shared" si="225"/>
        <v>823</v>
      </c>
      <c r="N2413">
        <f t="shared" si="226"/>
        <v>0</v>
      </c>
      <c r="O2413">
        <f t="shared" si="227"/>
        <v>0</v>
      </c>
    </row>
    <row r="2414" spans="1:15">
      <c r="A2414" s="10" t="s">
        <v>68</v>
      </c>
      <c r="B2414" s="10">
        <v>6430</v>
      </c>
      <c r="C2414" s="60">
        <v>1.1839796170000001</v>
      </c>
      <c r="D2414" s="11">
        <v>0.30299999999999999</v>
      </c>
      <c r="E2414" s="11">
        <v>48.29</v>
      </c>
      <c r="F2414" s="11">
        <v>0</v>
      </c>
      <c r="G2414" s="11">
        <v>0</v>
      </c>
      <c r="H2414" s="10">
        <v>1</v>
      </c>
      <c r="I2414" s="11">
        <f t="shared" si="222"/>
        <v>0</v>
      </c>
      <c r="J2414" s="11">
        <f t="shared" si="223"/>
        <v>0</v>
      </c>
      <c r="K2414" s="11">
        <v>1416.5</v>
      </c>
      <c r="L2414" s="10">
        <f t="shared" si="224"/>
        <v>1.4436529865494825</v>
      </c>
      <c r="M2414">
        <f t="shared" si="225"/>
        <v>1781</v>
      </c>
      <c r="N2414">
        <f t="shared" si="226"/>
        <v>0</v>
      </c>
      <c r="O2414">
        <f t="shared" si="227"/>
        <v>0</v>
      </c>
    </row>
    <row r="2415" spans="1:15">
      <c r="A2415" s="10" t="s">
        <v>68</v>
      </c>
      <c r="B2415" s="10">
        <v>6410</v>
      </c>
      <c r="C2415" s="60">
        <v>4.5472480000000003E-2</v>
      </c>
      <c r="D2415" s="11">
        <v>0.30299999999999999</v>
      </c>
      <c r="E2415" s="11">
        <v>48.29</v>
      </c>
      <c r="F2415" s="11">
        <v>0</v>
      </c>
      <c r="G2415" s="11">
        <v>0</v>
      </c>
      <c r="H2415" s="10">
        <v>1</v>
      </c>
      <c r="I2415" s="11">
        <f t="shared" si="222"/>
        <v>0</v>
      </c>
      <c r="J2415" s="11">
        <f t="shared" si="223"/>
        <v>0</v>
      </c>
      <c r="K2415" s="11">
        <v>17.8</v>
      </c>
      <c r="L2415" s="10">
        <f t="shared" si="224"/>
        <v>5.5445617994800002E-2</v>
      </c>
      <c r="M2415">
        <f t="shared" si="225"/>
        <v>68</v>
      </c>
      <c r="N2415">
        <f t="shared" si="226"/>
        <v>0</v>
      </c>
      <c r="O2415">
        <f t="shared" si="227"/>
        <v>0</v>
      </c>
    </row>
    <row r="2416" spans="1:15">
      <c r="A2416" s="10" t="s">
        <v>68</v>
      </c>
      <c r="B2416" s="10">
        <v>6410</v>
      </c>
      <c r="C2416" s="60">
        <v>32.069830842000002</v>
      </c>
      <c r="D2416" s="11">
        <v>0.30299999999999999</v>
      </c>
      <c r="E2416" s="11">
        <v>56.5</v>
      </c>
      <c r="F2416" s="11">
        <v>0</v>
      </c>
      <c r="G2416" s="11">
        <v>0</v>
      </c>
      <c r="H2416" s="10">
        <v>1</v>
      </c>
      <c r="I2416" s="11">
        <f t="shared" si="222"/>
        <v>0</v>
      </c>
      <c r="J2416" s="11">
        <f t="shared" si="223"/>
        <v>0</v>
      </c>
      <c r="K2416" s="11">
        <v>12388.3</v>
      </c>
      <c r="L2416" s="10">
        <f t="shared" si="224"/>
        <v>45.751622424968247</v>
      </c>
      <c r="M2416">
        <f t="shared" si="225"/>
        <v>56434</v>
      </c>
      <c r="N2416">
        <f t="shared" si="226"/>
        <v>0</v>
      </c>
      <c r="O2416">
        <f t="shared" si="227"/>
        <v>0</v>
      </c>
    </row>
    <row r="2417" spans="1:15">
      <c r="A2417" s="10" t="s">
        <v>68</v>
      </c>
      <c r="B2417" s="10">
        <v>8320</v>
      </c>
      <c r="C2417" s="60">
        <v>9.4712457E-2</v>
      </c>
      <c r="D2417" s="11">
        <v>0.21</v>
      </c>
      <c r="E2417" s="11">
        <v>48.29</v>
      </c>
      <c r="F2417" s="11">
        <v>1.25</v>
      </c>
      <c r="G2417" s="11">
        <v>7.5999999999999998E-2</v>
      </c>
      <c r="H2417" s="10">
        <v>1</v>
      </c>
      <c r="I2417" s="11">
        <f t="shared" si="222"/>
        <v>1.25</v>
      </c>
      <c r="J2417" s="11">
        <f t="shared" si="223"/>
        <v>7.5999999999999998E-2</v>
      </c>
      <c r="K2417" s="11">
        <v>78.5</v>
      </c>
      <c r="L2417" s="10">
        <f t="shared" si="224"/>
        <v>8.0039129599275005E-2</v>
      </c>
      <c r="M2417">
        <f t="shared" si="225"/>
        <v>99</v>
      </c>
      <c r="N2417">
        <f t="shared" si="226"/>
        <v>0</v>
      </c>
      <c r="O2417">
        <f t="shared" si="227"/>
        <v>0</v>
      </c>
    </row>
    <row r="2418" spans="1:15">
      <c r="A2418" s="10" t="s">
        <v>68</v>
      </c>
      <c r="B2418" s="10">
        <v>6460</v>
      </c>
      <c r="C2418" s="60">
        <v>2.6660260000000002E-2</v>
      </c>
      <c r="D2418" s="11">
        <v>0.30299999999999999</v>
      </c>
      <c r="E2418" s="11">
        <v>48.29</v>
      </c>
      <c r="F2418" s="11">
        <v>0</v>
      </c>
      <c r="G2418" s="11">
        <v>0</v>
      </c>
      <c r="H2418" s="10">
        <v>1</v>
      </c>
      <c r="I2418" s="11">
        <f t="shared" si="222"/>
        <v>0</v>
      </c>
      <c r="J2418" s="11">
        <f t="shared" si="223"/>
        <v>0</v>
      </c>
      <c r="K2418" s="11">
        <v>31.9</v>
      </c>
      <c r="L2418" s="10">
        <f t="shared" si="224"/>
        <v>3.2507454873850004E-2</v>
      </c>
      <c r="M2418">
        <f t="shared" si="225"/>
        <v>40</v>
      </c>
      <c r="N2418">
        <f t="shared" si="226"/>
        <v>0</v>
      </c>
      <c r="O2418">
        <f t="shared" si="227"/>
        <v>0</v>
      </c>
    </row>
    <row r="2419" spans="1:15">
      <c r="A2419" s="10" t="s">
        <v>68</v>
      </c>
      <c r="B2419" s="10">
        <v>3200</v>
      </c>
      <c r="C2419" s="60">
        <v>0.13201344300000001</v>
      </c>
      <c r="D2419" s="11">
        <v>0.4</v>
      </c>
      <c r="E2419" s="11">
        <v>48.29</v>
      </c>
      <c r="F2419" s="11">
        <v>1.2</v>
      </c>
      <c r="G2419" s="11">
        <v>6.4000000000000001E-2</v>
      </c>
      <c r="H2419" s="10">
        <v>1</v>
      </c>
      <c r="I2419" s="11">
        <f t="shared" si="222"/>
        <v>1.2</v>
      </c>
      <c r="J2419" s="11">
        <f t="shared" si="223"/>
        <v>6.4000000000000001E-2</v>
      </c>
      <c r="K2419" s="11">
        <v>208.5</v>
      </c>
      <c r="L2419" s="10">
        <f t="shared" si="224"/>
        <v>0.21249763874900005</v>
      </c>
      <c r="M2419">
        <f t="shared" si="225"/>
        <v>262</v>
      </c>
      <c r="N2419">
        <f t="shared" si="226"/>
        <v>1</v>
      </c>
      <c r="O2419">
        <f t="shared" si="227"/>
        <v>0</v>
      </c>
    </row>
    <row r="2420" spans="1:15">
      <c r="A2420" s="10" t="s">
        <v>68</v>
      </c>
      <c r="B2420" s="10">
        <v>3300</v>
      </c>
      <c r="C2420" s="60">
        <v>0.64067358799999996</v>
      </c>
      <c r="D2420" s="11">
        <v>0.4</v>
      </c>
      <c r="E2420" s="11">
        <v>48.29</v>
      </c>
      <c r="F2420" s="11">
        <v>1.2</v>
      </c>
      <c r="G2420" s="11">
        <v>6.4000000000000001E-2</v>
      </c>
      <c r="H2420" s="10">
        <v>1</v>
      </c>
      <c r="I2420" s="11">
        <f t="shared" si="222"/>
        <v>1.2</v>
      </c>
      <c r="J2420" s="11">
        <f t="shared" si="223"/>
        <v>6.4000000000000001E-2</v>
      </c>
      <c r="K2420" s="11">
        <v>1011.9</v>
      </c>
      <c r="L2420" s="10">
        <f t="shared" si="224"/>
        <v>1.0312709188173335</v>
      </c>
      <c r="M2420">
        <f t="shared" si="225"/>
        <v>1272</v>
      </c>
      <c r="N2420">
        <f t="shared" si="226"/>
        <v>3</v>
      </c>
      <c r="O2420">
        <f t="shared" si="227"/>
        <v>0.2</v>
      </c>
    </row>
    <row r="2421" spans="1:15">
      <c r="A2421" s="10" t="s">
        <v>68</v>
      </c>
      <c r="B2421" s="10">
        <v>3200</v>
      </c>
      <c r="C2421" s="60">
        <v>0.340062164</v>
      </c>
      <c r="D2421" s="11">
        <v>0.06</v>
      </c>
      <c r="E2421" s="11">
        <v>48.29</v>
      </c>
      <c r="F2421" s="11">
        <v>1.2</v>
      </c>
      <c r="G2421" s="11">
        <v>6.4000000000000001E-2</v>
      </c>
      <c r="H2421" s="10">
        <v>1</v>
      </c>
      <c r="I2421" s="11">
        <f t="shared" si="222"/>
        <v>1.2</v>
      </c>
      <c r="J2421" s="11">
        <f t="shared" si="223"/>
        <v>6.4000000000000001E-2</v>
      </c>
      <c r="K2421" s="11">
        <v>26.3</v>
      </c>
      <c r="L2421" s="10">
        <f t="shared" si="224"/>
        <v>8.2108009497799991E-2</v>
      </c>
      <c r="M2421">
        <f t="shared" si="225"/>
        <v>101</v>
      </c>
      <c r="N2421">
        <f t="shared" si="226"/>
        <v>0</v>
      </c>
      <c r="O2421">
        <f t="shared" si="227"/>
        <v>0</v>
      </c>
    </row>
    <row r="2422" spans="1:15">
      <c r="A2422" s="10" t="s">
        <v>68</v>
      </c>
      <c r="B2422" s="10">
        <v>3200</v>
      </c>
      <c r="C2422" s="60">
        <v>0.31793435799999997</v>
      </c>
      <c r="D2422" s="11">
        <v>0.4</v>
      </c>
      <c r="E2422" s="11">
        <v>48.29</v>
      </c>
      <c r="F2422" s="11">
        <v>1.2</v>
      </c>
      <c r="G2422" s="11">
        <v>6.4000000000000001E-2</v>
      </c>
      <c r="H2422" s="10">
        <v>1</v>
      </c>
      <c r="I2422" s="11">
        <f t="shared" si="222"/>
        <v>1.2</v>
      </c>
      <c r="J2422" s="11">
        <f t="shared" si="223"/>
        <v>6.4000000000000001E-2</v>
      </c>
      <c r="K2422" s="11">
        <v>164.2</v>
      </c>
      <c r="L2422" s="10">
        <f t="shared" si="224"/>
        <v>0.5117683382606667</v>
      </c>
      <c r="M2422">
        <f t="shared" si="225"/>
        <v>631</v>
      </c>
      <c r="N2422">
        <f t="shared" si="226"/>
        <v>2</v>
      </c>
      <c r="O2422">
        <f t="shared" si="227"/>
        <v>0.1</v>
      </c>
    </row>
    <row r="2423" spans="1:15">
      <c r="A2423" s="10" t="s">
        <v>68</v>
      </c>
      <c r="B2423" s="10">
        <v>1100</v>
      </c>
      <c r="C2423" s="60">
        <v>6.62954E-4</v>
      </c>
      <c r="D2423" s="11">
        <v>0.34200000000000003</v>
      </c>
      <c r="E2423" s="11">
        <v>56.5</v>
      </c>
      <c r="F2423" s="11">
        <v>1.85</v>
      </c>
      <c r="G2423" s="11">
        <v>0.22</v>
      </c>
      <c r="H2423" s="10">
        <v>1</v>
      </c>
      <c r="I2423" s="11">
        <f t="shared" si="222"/>
        <v>1.85</v>
      </c>
      <c r="J2423" s="11">
        <f t="shared" si="223"/>
        <v>0.22</v>
      </c>
      <c r="K2423" s="11">
        <v>0.3</v>
      </c>
      <c r="L2423" s="10">
        <f t="shared" si="224"/>
        <v>1.0675216785E-3</v>
      </c>
      <c r="M2423">
        <f t="shared" si="225"/>
        <v>1</v>
      </c>
      <c r="N2423">
        <f t="shared" si="226"/>
        <v>0</v>
      </c>
      <c r="O2423">
        <f t="shared" si="227"/>
        <v>0</v>
      </c>
    </row>
    <row r="2424" spans="1:15">
      <c r="A2424" s="10" t="s">
        <v>68</v>
      </c>
      <c r="B2424" s="10">
        <v>1100</v>
      </c>
      <c r="C2424" s="60">
        <v>5.3006852E-2</v>
      </c>
      <c r="D2424" s="11">
        <v>0.34200000000000003</v>
      </c>
      <c r="E2424" s="11">
        <v>56.5</v>
      </c>
      <c r="F2424" s="11">
        <v>1.85</v>
      </c>
      <c r="G2424" s="11">
        <v>0.22</v>
      </c>
      <c r="H2424" s="10">
        <v>1</v>
      </c>
      <c r="I2424" s="11">
        <f t="shared" si="222"/>
        <v>1.85</v>
      </c>
      <c r="J2424" s="11">
        <f t="shared" si="223"/>
        <v>0.22</v>
      </c>
      <c r="K2424" s="11">
        <v>20</v>
      </c>
      <c r="L2424" s="10">
        <f t="shared" si="224"/>
        <v>8.5354283433E-2</v>
      </c>
      <c r="M2424">
        <f t="shared" si="225"/>
        <v>105</v>
      </c>
      <c r="N2424">
        <f t="shared" si="226"/>
        <v>0</v>
      </c>
      <c r="O2424">
        <f t="shared" si="227"/>
        <v>0.1</v>
      </c>
    </row>
    <row r="2425" spans="1:15">
      <c r="A2425" s="10" t="s">
        <v>68</v>
      </c>
      <c r="B2425" s="10">
        <v>4110</v>
      </c>
      <c r="C2425" s="60">
        <v>15.618022388</v>
      </c>
      <c r="D2425" s="11">
        <v>0.41299999999999998</v>
      </c>
      <c r="E2425" s="11">
        <v>56.5</v>
      </c>
      <c r="F2425" s="11">
        <v>0.7</v>
      </c>
      <c r="G2425" s="11">
        <v>0.09</v>
      </c>
      <c r="H2425" s="10">
        <v>1</v>
      </c>
      <c r="I2425" s="11">
        <f t="shared" si="222"/>
        <v>0.7</v>
      </c>
      <c r="J2425" s="11">
        <f t="shared" si="223"/>
        <v>0.09</v>
      </c>
      <c r="K2425" s="11">
        <v>7118.8</v>
      </c>
      <c r="L2425" s="10">
        <f t="shared" si="224"/>
        <v>30.369895284398833</v>
      </c>
      <c r="M2425">
        <f t="shared" si="225"/>
        <v>37461</v>
      </c>
      <c r="N2425">
        <f t="shared" si="226"/>
        <v>58</v>
      </c>
      <c r="O2425">
        <f t="shared" si="227"/>
        <v>7.4</v>
      </c>
    </row>
    <row r="2426" spans="1:15">
      <c r="A2426" s="10" t="s">
        <v>68</v>
      </c>
      <c r="B2426" s="10">
        <v>1300</v>
      </c>
      <c r="C2426" s="60">
        <v>9.6138523000000004E-2</v>
      </c>
      <c r="D2426" s="11">
        <v>0.67700000000000005</v>
      </c>
      <c r="E2426" s="11">
        <v>56.5</v>
      </c>
      <c r="F2426" s="11">
        <v>2.1</v>
      </c>
      <c r="G2426" s="11">
        <v>0.51600000000000001</v>
      </c>
      <c r="H2426" s="10">
        <v>1</v>
      </c>
      <c r="I2426" s="11">
        <f t="shared" si="222"/>
        <v>2.1</v>
      </c>
      <c r="J2426" s="11">
        <f t="shared" si="223"/>
        <v>0.51600000000000001</v>
      </c>
      <c r="K2426" s="11">
        <v>71.8</v>
      </c>
      <c r="L2426" s="10">
        <f t="shared" si="224"/>
        <v>0.30644554783429173</v>
      </c>
      <c r="M2426">
        <f t="shared" si="225"/>
        <v>378</v>
      </c>
      <c r="N2426">
        <f t="shared" si="226"/>
        <v>2</v>
      </c>
      <c r="O2426">
        <f t="shared" si="227"/>
        <v>0.4</v>
      </c>
    </row>
    <row r="2427" spans="1:15">
      <c r="A2427" s="10" t="s">
        <v>68</v>
      </c>
      <c r="B2427" s="10">
        <v>4200</v>
      </c>
      <c r="C2427" s="60">
        <v>0.43999007000000001</v>
      </c>
      <c r="D2427" s="11">
        <v>0.41299999999999998</v>
      </c>
      <c r="E2427" s="11">
        <v>48.29</v>
      </c>
      <c r="F2427" s="11">
        <v>0.7</v>
      </c>
      <c r="G2427" s="11">
        <v>0.09</v>
      </c>
      <c r="H2427" s="10">
        <v>1</v>
      </c>
      <c r="I2427" s="11">
        <f t="shared" si="222"/>
        <v>0.7</v>
      </c>
      <c r="J2427" s="11">
        <f t="shared" si="223"/>
        <v>0.09</v>
      </c>
      <c r="K2427" s="11">
        <v>234.7</v>
      </c>
      <c r="L2427" s="10">
        <f t="shared" si="224"/>
        <v>0.73125506319699163</v>
      </c>
      <c r="M2427">
        <f t="shared" si="225"/>
        <v>902</v>
      </c>
      <c r="N2427">
        <f t="shared" si="226"/>
        <v>1</v>
      </c>
      <c r="O2427">
        <f t="shared" si="227"/>
        <v>0.2</v>
      </c>
    </row>
    <row r="2428" spans="1:15">
      <c r="A2428" s="10" t="s">
        <v>68</v>
      </c>
      <c r="B2428" s="10">
        <v>6410</v>
      </c>
      <c r="C2428" s="60">
        <v>0.151613317</v>
      </c>
      <c r="D2428" s="11">
        <v>0.30299999999999999</v>
      </c>
      <c r="E2428" s="11">
        <v>56.5</v>
      </c>
      <c r="F2428" s="11">
        <v>0</v>
      </c>
      <c r="G2428" s="11">
        <v>0</v>
      </c>
      <c r="H2428" s="10">
        <v>1</v>
      </c>
      <c r="I2428" s="11">
        <f t="shared" si="222"/>
        <v>0</v>
      </c>
      <c r="J2428" s="11">
        <f t="shared" si="223"/>
        <v>0</v>
      </c>
      <c r="K2428" s="11">
        <v>50.7</v>
      </c>
      <c r="L2428" s="10">
        <f t="shared" si="224"/>
        <v>0.21629534836512498</v>
      </c>
      <c r="M2428">
        <f t="shared" si="225"/>
        <v>267</v>
      </c>
      <c r="N2428">
        <f t="shared" si="226"/>
        <v>0</v>
      </c>
      <c r="O2428">
        <f t="shared" si="227"/>
        <v>0</v>
      </c>
    </row>
    <row r="2429" spans="1:15">
      <c r="A2429" s="10" t="s">
        <v>68</v>
      </c>
      <c r="B2429" s="10">
        <v>1300</v>
      </c>
      <c r="C2429" s="60">
        <v>13.399345650000001</v>
      </c>
      <c r="D2429" s="11">
        <v>0.66200000000000003</v>
      </c>
      <c r="E2429" s="11">
        <v>56.5</v>
      </c>
      <c r="F2429" s="11">
        <v>2.1</v>
      </c>
      <c r="G2429" s="11">
        <v>0.51600000000000001</v>
      </c>
      <c r="H2429" s="10">
        <v>1</v>
      </c>
      <c r="I2429" s="11">
        <f t="shared" si="222"/>
        <v>2.1</v>
      </c>
      <c r="J2429" s="11">
        <f t="shared" si="223"/>
        <v>0.51600000000000001</v>
      </c>
      <c r="K2429" s="11">
        <v>9789.9</v>
      </c>
      <c r="L2429" s="10">
        <f t="shared" si="224"/>
        <v>41.7646437789125</v>
      </c>
      <c r="M2429">
        <f t="shared" si="225"/>
        <v>51516</v>
      </c>
      <c r="N2429">
        <f t="shared" si="226"/>
        <v>239</v>
      </c>
      <c r="O2429">
        <f t="shared" si="227"/>
        <v>58.6</v>
      </c>
    </row>
    <row r="2430" spans="1:15">
      <c r="A2430" s="10" t="s">
        <v>68</v>
      </c>
      <c r="B2430" s="10">
        <v>8140</v>
      </c>
      <c r="C2430" s="60">
        <v>0.25302732100000003</v>
      </c>
      <c r="D2430" s="11">
        <v>0.70299999999999996</v>
      </c>
      <c r="E2430" s="11">
        <v>48.29</v>
      </c>
      <c r="F2430" s="11">
        <v>1.2</v>
      </c>
      <c r="G2430" s="11">
        <v>0.48</v>
      </c>
      <c r="H2430" s="10">
        <v>1</v>
      </c>
      <c r="I2430" s="11">
        <f t="shared" si="222"/>
        <v>1.2</v>
      </c>
      <c r="J2430" s="11">
        <f t="shared" si="223"/>
        <v>0.48</v>
      </c>
      <c r="K2430" s="11">
        <v>229.7</v>
      </c>
      <c r="L2430" s="10">
        <f t="shared" si="224"/>
        <v>0.71581154997968921</v>
      </c>
      <c r="M2430">
        <f t="shared" si="225"/>
        <v>883</v>
      </c>
      <c r="N2430">
        <f t="shared" si="226"/>
        <v>2</v>
      </c>
      <c r="O2430">
        <f t="shared" si="227"/>
        <v>0.9</v>
      </c>
    </row>
    <row r="2431" spans="1:15">
      <c r="A2431" s="10" t="s">
        <v>68</v>
      </c>
      <c r="B2431" s="10">
        <v>3200</v>
      </c>
      <c r="C2431" s="60">
        <v>6.2677825000000006E-2</v>
      </c>
      <c r="D2431" s="11">
        <v>0.06</v>
      </c>
      <c r="E2431" s="11">
        <v>48.29</v>
      </c>
      <c r="F2431" s="11">
        <v>1.2</v>
      </c>
      <c r="G2431" s="11">
        <v>6.4000000000000001E-2</v>
      </c>
      <c r="H2431" s="10">
        <v>1</v>
      </c>
      <c r="I2431" s="11">
        <f t="shared" si="222"/>
        <v>1.2</v>
      </c>
      <c r="J2431" s="11">
        <f t="shared" si="223"/>
        <v>6.4000000000000001E-2</v>
      </c>
      <c r="K2431" s="11">
        <v>4.9000000000000004</v>
      </c>
      <c r="L2431" s="10">
        <f t="shared" si="224"/>
        <v>1.513356084625E-2</v>
      </c>
      <c r="M2431">
        <f t="shared" si="225"/>
        <v>19</v>
      </c>
      <c r="N2431">
        <f t="shared" si="226"/>
        <v>0</v>
      </c>
      <c r="O2431">
        <f t="shared" si="227"/>
        <v>0</v>
      </c>
    </row>
    <row r="2432" spans="1:15">
      <c r="A2432" s="10" t="s">
        <v>68</v>
      </c>
      <c r="B2432" s="10">
        <v>3300</v>
      </c>
      <c r="C2432" s="60">
        <v>1.453159256</v>
      </c>
      <c r="D2432" s="11">
        <v>0.4</v>
      </c>
      <c r="E2432" s="11">
        <v>48.29</v>
      </c>
      <c r="F2432" s="11">
        <v>1.2</v>
      </c>
      <c r="G2432" s="11">
        <v>6.4000000000000001E-2</v>
      </c>
      <c r="H2432" s="10">
        <v>1</v>
      </c>
      <c r="I2432" s="11">
        <f t="shared" si="222"/>
        <v>1.2</v>
      </c>
      <c r="J2432" s="11">
        <f t="shared" si="223"/>
        <v>6.4000000000000001E-2</v>
      </c>
      <c r="K2432" s="11">
        <v>2295.1999999999998</v>
      </c>
      <c r="L2432" s="10">
        <f t="shared" si="224"/>
        <v>2.3391020157413336</v>
      </c>
      <c r="M2432">
        <f t="shared" si="225"/>
        <v>2885</v>
      </c>
      <c r="N2432">
        <f t="shared" si="226"/>
        <v>8</v>
      </c>
      <c r="O2432">
        <f t="shared" si="227"/>
        <v>0.4</v>
      </c>
    </row>
    <row r="2433" spans="1:15">
      <c r="A2433" s="10" t="s">
        <v>68</v>
      </c>
      <c r="B2433" s="10">
        <v>6410</v>
      </c>
      <c r="C2433" s="60">
        <v>4.4845704E-2</v>
      </c>
      <c r="D2433" s="11">
        <v>0.191</v>
      </c>
      <c r="E2433" s="11">
        <v>48.29</v>
      </c>
      <c r="F2433" s="11">
        <v>0</v>
      </c>
      <c r="G2433" s="11">
        <v>0</v>
      </c>
      <c r="H2433" s="10">
        <v>1</v>
      </c>
      <c r="I2433" s="11">
        <f t="shared" si="222"/>
        <v>0</v>
      </c>
      <c r="J2433" s="11">
        <f t="shared" si="223"/>
        <v>0</v>
      </c>
      <c r="K2433" s="11">
        <v>11.1</v>
      </c>
      <c r="L2433" s="10">
        <f t="shared" si="224"/>
        <v>3.4469118151379999E-2</v>
      </c>
      <c r="M2433">
        <f t="shared" si="225"/>
        <v>43</v>
      </c>
      <c r="N2433">
        <f t="shared" si="226"/>
        <v>0</v>
      </c>
      <c r="O2433">
        <f t="shared" si="227"/>
        <v>0</v>
      </c>
    </row>
    <row r="2434" spans="1:15">
      <c r="A2434" s="10" t="s">
        <v>68</v>
      </c>
      <c r="B2434" s="10">
        <v>4110</v>
      </c>
      <c r="C2434" s="60">
        <v>0.468521935</v>
      </c>
      <c r="D2434" s="11">
        <v>0.41299999999999998</v>
      </c>
      <c r="E2434" s="11">
        <v>56.5</v>
      </c>
      <c r="F2434" s="11">
        <v>0.7</v>
      </c>
      <c r="G2434" s="11">
        <v>0.09</v>
      </c>
      <c r="H2434" s="10">
        <v>1</v>
      </c>
      <c r="I2434" s="11">
        <f t="shared" si="222"/>
        <v>0.7</v>
      </c>
      <c r="J2434" s="11">
        <f t="shared" si="223"/>
        <v>0.09</v>
      </c>
      <c r="K2434" s="11">
        <v>213.5</v>
      </c>
      <c r="L2434" s="10">
        <f t="shared" si="224"/>
        <v>0.91106042435479162</v>
      </c>
      <c r="M2434">
        <f t="shared" si="225"/>
        <v>1124</v>
      </c>
      <c r="N2434">
        <f t="shared" si="226"/>
        <v>2</v>
      </c>
      <c r="O2434">
        <f t="shared" si="227"/>
        <v>0.2</v>
      </c>
    </row>
    <row r="2435" spans="1:15">
      <c r="A2435" s="10" t="s">
        <v>68</v>
      </c>
      <c r="B2435" s="10">
        <v>5300</v>
      </c>
      <c r="C2435" s="60">
        <v>0.46142829299999999</v>
      </c>
      <c r="D2435" s="11">
        <v>0.5</v>
      </c>
      <c r="E2435" s="11">
        <v>48.29</v>
      </c>
      <c r="F2435" s="11">
        <v>0.6</v>
      </c>
      <c r="G2435" s="11">
        <v>0.13500000000000001</v>
      </c>
      <c r="H2435" s="10">
        <v>1</v>
      </c>
      <c r="I2435" s="11">
        <f t="shared" ref="I2435:I2498" si="228">F2435</f>
        <v>0.6</v>
      </c>
      <c r="J2435" s="11">
        <f t="shared" ref="J2435:J2498" si="229">G2435</f>
        <v>0.13500000000000001</v>
      </c>
      <c r="K2435" s="11">
        <v>297.89999999999998</v>
      </c>
      <c r="L2435" s="10">
        <f t="shared" ref="L2435:L2498" si="230">E2435*D2435*C2435/12</f>
        <v>0.92843217787374999</v>
      </c>
      <c r="M2435">
        <f t="shared" ref="M2435:M2498" si="231">ROUND(E2435*D2435*C2435*102.79,0)</f>
        <v>1145</v>
      </c>
      <c r="N2435">
        <f t="shared" ref="N2435:N2498" si="232">ROUND(I2435*M2435*0.002205,0)</f>
        <v>2</v>
      </c>
      <c r="O2435">
        <f t="shared" ref="O2435:O2498" si="233">ROUND(J2435*M2435*0.002205,1)</f>
        <v>0.3</v>
      </c>
    </row>
    <row r="2436" spans="1:15">
      <c r="A2436" s="10" t="s">
        <v>68</v>
      </c>
      <c r="B2436" s="10">
        <v>3200</v>
      </c>
      <c r="C2436" s="60">
        <v>2.7760897E-2</v>
      </c>
      <c r="D2436" s="11">
        <v>0.06</v>
      </c>
      <c r="E2436" s="11">
        <v>48.29</v>
      </c>
      <c r="F2436" s="11">
        <v>1.2</v>
      </c>
      <c r="G2436" s="11">
        <v>6.4000000000000001E-2</v>
      </c>
      <c r="H2436" s="10">
        <v>1</v>
      </c>
      <c r="I2436" s="11">
        <f t="shared" si="228"/>
        <v>1.2</v>
      </c>
      <c r="J2436" s="11">
        <f t="shared" si="229"/>
        <v>6.4000000000000001E-2</v>
      </c>
      <c r="K2436" s="11">
        <v>2.2000000000000002</v>
      </c>
      <c r="L2436" s="10">
        <f t="shared" si="230"/>
        <v>6.7028685806500002E-3</v>
      </c>
      <c r="M2436">
        <f t="shared" si="231"/>
        <v>8</v>
      </c>
      <c r="N2436">
        <f t="shared" si="232"/>
        <v>0</v>
      </c>
      <c r="O2436">
        <f t="shared" si="233"/>
        <v>0</v>
      </c>
    </row>
    <row r="2437" spans="1:15">
      <c r="A2437" s="10" t="s">
        <v>68</v>
      </c>
      <c r="B2437" s="10">
        <v>3200</v>
      </c>
      <c r="C2437" s="60">
        <v>3.9740763480000001</v>
      </c>
      <c r="D2437" s="11">
        <v>0.4</v>
      </c>
      <c r="E2437" s="11">
        <v>48.29</v>
      </c>
      <c r="F2437" s="11">
        <v>1.2</v>
      </c>
      <c r="G2437" s="11">
        <v>6.4000000000000001E-2</v>
      </c>
      <c r="H2437" s="10">
        <v>1</v>
      </c>
      <c r="I2437" s="11">
        <f t="shared" si="228"/>
        <v>1.2</v>
      </c>
      <c r="J2437" s="11">
        <f t="shared" si="229"/>
        <v>6.4000000000000001E-2</v>
      </c>
      <c r="K2437" s="11">
        <v>2052.6999999999998</v>
      </c>
      <c r="L2437" s="10">
        <f t="shared" si="230"/>
        <v>6.396938228164001</v>
      </c>
      <c r="M2437">
        <f t="shared" si="231"/>
        <v>7890</v>
      </c>
      <c r="N2437">
        <f t="shared" si="232"/>
        <v>21</v>
      </c>
      <c r="O2437">
        <f t="shared" si="233"/>
        <v>1.1000000000000001</v>
      </c>
    </row>
    <row r="2438" spans="1:15">
      <c r="A2438" s="10" t="s">
        <v>68</v>
      </c>
      <c r="B2438" s="10">
        <v>3200</v>
      </c>
      <c r="C2438" s="60">
        <v>3.1799541140000001</v>
      </c>
      <c r="D2438" s="11">
        <v>0.4</v>
      </c>
      <c r="E2438" s="11">
        <v>48.29</v>
      </c>
      <c r="F2438" s="11">
        <v>1.2</v>
      </c>
      <c r="G2438" s="11">
        <v>6.4000000000000001E-2</v>
      </c>
      <c r="H2438" s="10">
        <v>1</v>
      </c>
      <c r="I2438" s="11">
        <f t="shared" si="228"/>
        <v>1.2</v>
      </c>
      <c r="J2438" s="11">
        <f t="shared" si="229"/>
        <v>6.4000000000000001E-2</v>
      </c>
      <c r="K2438" s="11">
        <v>1642.5</v>
      </c>
      <c r="L2438" s="10">
        <f t="shared" si="230"/>
        <v>5.1186661388353345</v>
      </c>
      <c r="M2438">
        <f t="shared" si="231"/>
        <v>6314</v>
      </c>
      <c r="N2438">
        <f t="shared" si="232"/>
        <v>17</v>
      </c>
      <c r="O2438">
        <f t="shared" si="233"/>
        <v>0.9</v>
      </c>
    </row>
    <row r="2439" spans="1:15">
      <c r="A2439" s="10" t="s">
        <v>68</v>
      </c>
      <c r="B2439" s="10">
        <v>3200</v>
      </c>
      <c r="C2439" s="60">
        <v>1.98408575</v>
      </c>
      <c r="D2439" s="11">
        <v>0.4</v>
      </c>
      <c r="E2439" s="11">
        <v>48.29</v>
      </c>
      <c r="F2439" s="11">
        <v>1.2</v>
      </c>
      <c r="G2439" s="11">
        <v>6.4000000000000001E-2</v>
      </c>
      <c r="H2439" s="10">
        <v>1</v>
      </c>
      <c r="I2439" s="11">
        <f t="shared" si="228"/>
        <v>1.2</v>
      </c>
      <c r="J2439" s="11">
        <f t="shared" si="229"/>
        <v>6.4000000000000001E-2</v>
      </c>
      <c r="K2439" s="11">
        <v>1024.8</v>
      </c>
      <c r="L2439" s="10">
        <f t="shared" si="230"/>
        <v>3.1937166955833338</v>
      </c>
      <c r="M2439">
        <f t="shared" si="231"/>
        <v>3939</v>
      </c>
      <c r="N2439">
        <f t="shared" si="232"/>
        <v>10</v>
      </c>
      <c r="O2439">
        <f t="shared" si="233"/>
        <v>0.6</v>
      </c>
    </row>
    <row r="2440" spans="1:15">
      <c r="A2440" s="10" t="s">
        <v>68</v>
      </c>
      <c r="B2440" s="10">
        <v>8320</v>
      </c>
      <c r="C2440" s="60">
        <v>2.9681467999999999E-2</v>
      </c>
      <c r="D2440" s="11">
        <v>0.21</v>
      </c>
      <c r="E2440" s="11">
        <v>48.29</v>
      </c>
      <c r="F2440" s="11">
        <v>1.25</v>
      </c>
      <c r="G2440" s="11">
        <v>7.5999999999999998E-2</v>
      </c>
      <c r="H2440" s="10">
        <v>1</v>
      </c>
      <c r="I2440" s="11">
        <f t="shared" si="228"/>
        <v>1.25</v>
      </c>
      <c r="J2440" s="11">
        <f t="shared" si="229"/>
        <v>7.5999999999999998E-2</v>
      </c>
      <c r="K2440" s="11">
        <v>24.6</v>
      </c>
      <c r="L2440" s="10">
        <f t="shared" si="230"/>
        <v>2.50830665701E-2</v>
      </c>
      <c r="M2440">
        <f t="shared" si="231"/>
        <v>31</v>
      </c>
      <c r="N2440">
        <f t="shared" si="232"/>
        <v>0</v>
      </c>
      <c r="O2440">
        <f t="shared" si="233"/>
        <v>0</v>
      </c>
    </row>
    <row r="2441" spans="1:15">
      <c r="A2441" s="10" t="s">
        <v>68</v>
      </c>
      <c r="B2441" s="10">
        <v>6460</v>
      </c>
      <c r="C2441" s="60">
        <v>0.100042699</v>
      </c>
      <c r="D2441" s="11">
        <v>0.30299999999999999</v>
      </c>
      <c r="E2441" s="11">
        <v>48.29</v>
      </c>
      <c r="F2441" s="11">
        <v>0</v>
      </c>
      <c r="G2441" s="11">
        <v>0</v>
      </c>
      <c r="H2441" s="10">
        <v>1</v>
      </c>
      <c r="I2441" s="11">
        <f t="shared" si="228"/>
        <v>0</v>
      </c>
      <c r="J2441" s="11">
        <f t="shared" si="229"/>
        <v>0</v>
      </c>
      <c r="K2441" s="11">
        <v>119.7</v>
      </c>
      <c r="L2441" s="10">
        <f t="shared" si="230"/>
        <v>0.12198431385142749</v>
      </c>
      <c r="M2441">
        <f t="shared" si="231"/>
        <v>150</v>
      </c>
      <c r="N2441">
        <f t="shared" si="232"/>
        <v>0</v>
      </c>
      <c r="O2441">
        <f t="shared" si="233"/>
        <v>0</v>
      </c>
    </row>
    <row r="2442" spans="1:15">
      <c r="A2442" s="10" t="s">
        <v>68</v>
      </c>
      <c r="B2442" s="10">
        <v>2210</v>
      </c>
      <c r="C2442" s="60">
        <v>1.499860398</v>
      </c>
      <c r="D2442" s="11">
        <v>0.26800000000000002</v>
      </c>
      <c r="E2442" s="11">
        <v>48.29</v>
      </c>
      <c r="F2442" s="11">
        <v>1.92</v>
      </c>
      <c r="G2442" s="11">
        <v>0.50600000000000001</v>
      </c>
      <c r="H2442" s="10">
        <v>1</v>
      </c>
      <c r="I2442" s="11">
        <f t="shared" si="228"/>
        <v>1.92</v>
      </c>
      <c r="J2442" s="11">
        <f t="shared" si="229"/>
        <v>0.50600000000000001</v>
      </c>
      <c r="K2442" s="11">
        <v>519</v>
      </c>
      <c r="L2442" s="10">
        <f t="shared" si="230"/>
        <v>1.6175644425003801</v>
      </c>
      <c r="M2442">
        <f t="shared" si="231"/>
        <v>1995</v>
      </c>
      <c r="N2442">
        <f t="shared" si="232"/>
        <v>8</v>
      </c>
      <c r="O2442">
        <f t="shared" si="233"/>
        <v>2.2000000000000002</v>
      </c>
    </row>
    <row r="2443" spans="1:15">
      <c r="A2443" s="10" t="s">
        <v>68</v>
      </c>
      <c r="B2443" s="10">
        <v>5300</v>
      </c>
      <c r="C2443" s="60">
        <v>7.828247E-3</v>
      </c>
      <c r="D2443" s="11">
        <v>0.5</v>
      </c>
      <c r="E2443" s="11">
        <v>48.29</v>
      </c>
      <c r="F2443" s="11">
        <v>0.6</v>
      </c>
      <c r="G2443" s="11">
        <v>0.13500000000000001</v>
      </c>
      <c r="H2443" s="10">
        <v>1</v>
      </c>
      <c r="I2443" s="11">
        <f t="shared" si="228"/>
        <v>0.6</v>
      </c>
      <c r="J2443" s="11">
        <f t="shared" si="229"/>
        <v>0.13500000000000001</v>
      </c>
      <c r="K2443" s="11">
        <v>5.0999999999999996</v>
      </c>
      <c r="L2443" s="10">
        <f t="shared" si="230"/>
        <v>1.5751085317916667E-2</v>
      </c>
      <c r="M2443">
        <f t="shared" si="231"/>
        <v>19</v>
      </c>
      <c r="N2443">
        <f t="shared" si="232"/>
        <v>0</v>
      </c>
      <c r="O2443">
        <f t="shared" si="233"/>
        <v>0</v>
      </c>
    </row>
    <row r="2444" spans="1:15">
      <c r="A2444" s="10" t="s">
        <v>68</v>
      </c>
      <c r="B2444" s="10">
        <v>5300</v>
      </c>
      <c r="C2444" s="60">
        <v>2.5441973E-2</v>
      </c>
      <c r="D2444" s="11">
        <v>0.5</v>
      </c>
      <c r="E2444" s="11">
        <v>48.29</v>
      </c>
      <c r="F2444" s="11">
        <v>0.6</v>
      </c>
      <c r="G2444" s="11">
        <v>0.13500000000000001</v>
      </c>
      <c r="H2444" s="10">
        <v>1</v>
      </c>
      <c r="I2444" s="11">
        <f t="shared" si="228"/>
        <v>0.6</v>
      </c>
      <c r="J2444" s="11">
        <f t="shared" si="229"/>
        <v>0.13500000000000001</v>
      </c>
      <c r="K2444" s="11">
        <v>16.399999999999999</v>
      </c>
      <c r="L2444" s="10">
        <f t="shared" si="230"/>
        <v>5.1191369840416667E-2</v>
      </c>
      <c r="M2444">
        <f t="shared" si="231"/>
        <v>63</v>
      </c>
      <c r="N2444">
        <f t="shared" si="232"/>
        <v>0</v>
      </c>
      <c r="O2444">
        <f t="shared" si="233"/>
        <v>0</v>
      </c>
    </row>
    <row r="2445" spans="1:15">
      <c r="A2445" s="10" t="s">
        <v>68</v>
      </c>
      <c r="B2445" s="10">
        <v>3200</v>
      </c>
      <c r="C2445" s="60">
        <v>0.129665371</v>
      </c>
      <c r="D2445" s="11">
        <v>0.06</v>
      </c>
      <c r="E2445" s="11">
        <v>48.29</v>
      </c>
      <c r="F2445" s="11">
        <v>1.2</v>
      </c>
      <c r="G2445" s="11">
        <v>6.4000000000000001E-2</v>
      </c>
      <c r="H2445" s="10">
        <v>1</v>
      </c>
      <c r="I2445" s="11">
        <f t="shared" si="228"/>
        <v>1.2</v>
      </c>
      <c r="J2445" s="11">
        <f t="shared" si="229"/>
        <v>6.4000000000000001E-2</v>
      </c>
      <c r="K2445" s="11">
        <v>10</v>
      </c>
      <c r="L2445" s="10">
        <f t="shared" si="230"/>
        <v>3.1307703827949999E-2</v>
      </c>
      <c r="M2445">
        <f t="shared" si="231"/>
        <v>39</v>
      </c>
      <c r="N2445">
        <f t="shared" si="232"/>
        <v>0</v>
      </c>
      <c r="O2445">
        <f t="shared" si="233"/>
        <v>0</v>
      </c>
    </row>
    <row r="2446" spans="1:15">
      <c r="A2446" s="10" t="s">
        <v>68</v>
      </c>
      <c r="B2446" s="10">
        <v>3200</v>
      </c>
      <c r="C2446" s="60">
        <v>0.181246778</v>
      </c>
      <c r="D2446" s="11">
        <v>0.06</v>
      </c>
      <c r="E2446" s="11">
        <v>48.29</v>
      </c>
      <c r="F2446" s="11">
        <v>1.2</v>
      </c>
      <c r="G2446" s="11">
        <v>6.4000000000000001E-2</v>
      </c>
      <c r="H2446" s="10">
        <v>1</v>
      </c>
      <c r="I2446" s="11">
        <f t="shared" si="228"/>
        <v>1.2</v>
      </c>
      <c r="J2446" s="11">
        <f t="shared" si="229"/>
        <v>6.4000000000000001E-2</v>
      </c>
      <c r="K2446" s="11">
        <v>14</v>
      </c>
      <c r="L2446" s="10">
        <f t="shared" si="230"/>
        <v>4.3762034548099994E-2</v>
      </c>
      <c r="M2446">
        <f t="shared" si="231"/>
        <v>54</v>
      </c>
      <c r="N2446">
        <f t="shared" si="232"/>
        <v>0</v>
      </c>
      <c r="O2446">
        <f t="shared" si="233"/>
        <v>0</v>
      </c>
    </row>
    <row r="2447" spans="1:15">
      <c r="A2447" s="10" t="s">
        <v>68</v>
      </c>
      <c r="B2447" s="10">
        <v>6410</v>
      </c>
      <c r="C2447" s="60">
        <v>1.0434054999999999E-2</v>
      </c>
      <c r="D2447" s="11">
        <v>0.191</v>
      </c>
      <c r="E2447" s="11">
        <v>48.29</v>
      </c>
      <c r="F2447" s="11">
        <v>0</v>
      </c>
      <c r="G2447" s="11">
        <v>0</v>
      </c>
      <c r="H2447" s="10">
        <v>1</v>
      </c>
      <c r="I2447" s="11">
        <f t="shared" si="228"/>
        <v>0</v>
      </c>
      <c r="J2447" s="11">
        <f t="shared" si="229"/>
        <v>0</v>
      </c>
      <c r="K2447" s="11">
        <v>2.6</v>
      </c>
      <c r="L2447" s="10">
        <f t="shared" si="230"/>
        <v>8.0197798788708332E-3</v>
      </c>
      <c r="M2447">
        <f t="shared" si="231"/>
        <v>10</v>
      </c>
      <c r="N2447">
        <f t="shared" si="232"/>
        <v>0</v>
      </c>
      <c r="O2447">
        <f t="shared" si="233"/>
        <v>0</v>
      </c>
    </row>
    <row r="2448" spans="1:15">
      <c r="A2448" s="10" t="s">
        <v>68</v>
      </c>
      <c r="B2448" s="10">
        <v>6410</v>
      </c>
      <c r="C2448" s="60">
        <v>3.9719115999999999E-2</v>
      </c>
      <c r="D2448" s="11">
        <v>0.30299999999999999</v>
      </c>
      <c r="E2448" s="11">
        <v>48.29</v>
      </c>
      <c r="F2448" s="11">
        <v>0</v>
      </c>
      <c r="G2448" s="11">
        <v>0</v>
      </c>
      <c r="H2448" s="10">
        <v>1</v>
      </c>
      <c r="I2448" s="11">
        <f t="shared" si="228"/>
        <v>0</v>
      </c>
      <c r="J2448" s="11">
        <f t="shared" si="229"/>
        <v>0</v>
      </c>
      <c r="K2448" s="11">
        <v>15.5</v>
      </c>
      <c r="L2448" s="10">
        <f t="shared" si="230"/>
        <v>4.8430411818909995E-2</v>
      </c>
      <c r="M2448">
        <f t="shared" si="231"/>
        <v>60</v>
      </c>
      <c r="N2448">
        <f t="shared" si="232"/>
        <v>0</v>
      </c>
      <c r="O2448">
        <f t="shared" si="233"/>
        <v>0</v>
      </c>
    </row>
    <row r="2449" spans="1:15">
      <c r="A2449" s="10" t="s">
        <v>68</v>
      </c>
      <c r="B2449" s="10">
        <v>3200</v>
      </c>
      <c r="C2449" s="60">
        <v>0.134093713</v>
      </c>
      <c r="D2449" s="11">
        <v>0.4</v>
      </c>
      <c r="E2449" s="11">
        <v>48.29</v>
      </c>
      <c r="F2449" s="11">
        <v>1.2</v>
      </c>
      <c r="G2449" s="11">
        <v>6.4000000000000001E-2</v>
      </c>
      <c r="H2449" s="10">
        <v>1</v>
      </c>
      <c r="I2449" s="11">
        <f t="shared" si="228"/>
        <v>1.2</v>
      </c>
      <c r="J2449" s="11">
        <f t="shared" si="229"/>
        <v>6.4000000000000001E-2</v>
      </c>
      <c r="K2449" s="11">
        <v>69.3</v>
      </c>
      <c r="L2449" s="10">
        <f t="shared" si="230"/>
        <v>0.21584618002566669</v>
      </c>
      <c r="M2449">
        <f t="shared" si="231"/>
        <v>266</v>
      </c>
      <c r="N2449">
        <f t="shared" si="232"/>
        <v>1</v>
      </c>
      <c r="O2449">
        <f t="shared" si="233"/>
        <v>0</v>
      </c>
    </row>
    <row r="2450" spans="1:15">
      <c r="A2450" s="10" t="s">
        <v>68</v>
      </c>
      <c r="B2450" s="10">
        <v>3200</v>
      </c>
      <c r="C2450" s="60">
        <v>35.281596243000003</v>
      </c>
      <c r="D2450" s="11">
        <v>0.4</v>
      </c>
      <c r="E2450" s="11">
        <v>48.29</v>
      </c>
      <c r="F2450" s="11">
        <v>1.2</v>
      </c>
      <c r="G2450" s="11">
        <v>6.4000000000000001E-2</v>
      </c>
      <c r="H2450" s="10">
        <v>1</v>
      </c>
      <c r="I2450" s="11">
        <f t="shared" si="228"/>
        <v>1.2</v>
      </c>
      <c r="J2450" s="11">
        <f t="shared" si="229"/>
        <v>6.4000000000000001E-2</v>
      </c>
      <c r="K2450" s="11">
        <v>18223.599999999999</v>
      </c>
      <c r="L2450" s="10">
        <f t="shared" si="230"/>
        <v>56.791609419149012</v>
      </c>
      <c r="M2450">
        <f t="shared" si="231"/>
        <v>70051</v>
      </c>
      <c r="N2450">
        <f t="shared" si="232"/>
        <v>185</v>
      </c>
      <c r="O2450">
        <f t="shared" si="233"/>
        <v>9.9</v>
      </c>
    </row>
    <row r="2451" spans="1:15">
      <c r="A2451" s="10" t="s">
        <v>68</v>
      </c>
      <c r="B2451" s="10">
        <v>4340</v>
      </c>
      <c r="C2451" s="60">
        <v>0.96465378099999999</v>
      </c>
      <c r="D2451" s="11">
        <v>0.41299999999999998</v>
      </c>
      <c r="E2451" s="11">
        <v>48.29</v>
      </c>
      <c r="F2451" s="11">
        <v>0.7</v>
      </c>
      <c r="G2451" s="11">
        <v>0.09</v>
      </c>
      <c r="H2451" s="10">
        <v>1</v>
      </c>
      <c r="I2451" s="11">
        <f t="shared" si="228"/>
        <v>0.7</v>
      </c>
      <c r="J2451" s="11">
        <f t="shared" si="229"/>
        <v>0.09</v>
      </c>
      <c r="K2451" s="11">
        <v>514.5</v>
      </c>
      <c r="L2451" s="10">
        <f t="shared" si="230"/>
        <v>1.6032360948245306</v>
      </c>
      <c r="M2451">
        <f t="shared" si="231"/>
        <v>1978</v>
      </c>
      <c r="N2451">
        <f t="shared" si="232"/>
        <v>3</v>
      </c>
      <c r="O2451">
        <f t="shared" si="233"/>
        <v>0.4</v>
      </c>
    </row>
    <row r="2452" spans="1:15">
      <c r="A2452" s="10" t="s">
        <v>68</v>
      </c>
      <c r="B2452" s="10">
        <v>6460</v>
      </c>
      <c r="C2452" s="60">
        <v>5.7636079999999999E-3</v>
      </c>
      <c r="D2452" s="11">
        <v>0.30299999999999999</v>
      </c>
      <c r="E2452" s="11">
        <v>48.29</v>
      </c>
      <c r="F2452" s="11">
        <v>0</v>
      </c>
      <c r="G2452" s="11">
        <v>0</v>
      </c>
      <c r="H2452" s="10">
        <v>1</v>
      </c>
      <c r="I2452" s="11">
        <f t="shared" si="228"/>
        <v>0</v>
      </c>
      <c r="J2452" s="11">
        <f t="shared" si="229"/>
        <v>0</v>
      </c>
      <c r="K2452" s="11">
        <v>6.9</v>
      </c>
      <c r="L2452" s="10">
        <f t="shared" si="230"/>
        <v>7.0276969155799998E-3</v>
      </c>
      <c r="M2452">
        <f t="shared" si="231"/>
        <v>9</v>
      </c>
      <c r="N2452">
        <f t="shared" si="232"/>
        <v>0</v>
      </c>
      <c r="O2452">
        <f t="shared" si="233"/>
        <v>0</v>
      </c>
    </row>
    <row r="2453" spans="1:15">
      <c r="A2453" s="10" t="s">
        <v>68</v>
      </c>
      <c r="B2453" s="10">
        <v>6430</v>
      </c>
      <c r="C2453" s="60">
        <v>1.3307262040000001</v>
      </c>
      <c r="D2453" s="11">
        <v>0.30299999999999999</v>
      </c>
      <c r="E2453" s="11">
        <v>48.29</v>
      </c>
      <c r="F2453" s="11">
        <v>0</v>
      </c>
      <c r="G2453" s="11">
        <v>0</v>
      </c>
      <c r="H2453" s="10">
        <v>1</v>
      </c>
      <c r="I2453" s="11">
        <f t="shared" si="228"/>
        <v>0</v>
      </c>
      <c r="J2453" s="11">
        <f t="shared" si="229"/>
        <v>0</v>
      </c>
      <c r="K2453" s="11">
        <v>1592.1</v>
      </c>
      <c r="L2453" s="10">
        <f t="shared" si="230"/>
        <v>1.6225844018767901</v>
      </c>
      <c r="M2453">
        <f t="shared" si="231"/>
        <v>2001</v>
      </c>
      <c r="N2453">
        <f t="shared" si="232"/>
        <v>0</v>
      </c>
      <c r="O2453">
        <f t="shared" si="233"/>
        <v>0</v>
      </c>
    </row>
    <row r="2454" spans="1:15">
      <c r="A2454" s="10" t="s">
        <v>68</v>
      </c>
      <c r="B2454" s="10">
        <v>6410</v>
      </c>
      <c r="C2454" s="60">
        <v>1.0743676000000001E-2</v>
      </c>
      <c r="D2454" s="11">
        <v>0.30299999999999999</v>
      </c>
      <c r="E2454" s="11">
        <v>56.5</v>
      </c>
      <c r="F2454" s="11">
        <v>0</v>
      </c>
      <c r="G2454" s="11">
        <v>0</v>
      </c>
      <c r="H2454" s="10">
        <v>1</v>
      </c>
      <c r="I2454" s="11">
        <f t="shared" si="228"/>
        <v>0</v>
      </c>
      <c r="J2454" s="11">
        <f t="shared" si="229"/>
        <v>0</v>
      </c>
      <c r="K2454" s="11">
        <v>3.6</v>
      </c>
      <c r="L2454" s="10">
        <f t="shared" si="230"/>
        <v>1.53271967735E-2</v>
      </c>
      <c r="M2454">
        <f t="shared" si="231"/>
        <v>19</v>
      </c>
      <c r="N2454">
        <f t="shared" si="232"/>
        <v>0</v>
      </c>
      <c r="O2454">
        <f t="shared" si="233"/>
        <v>0</v>
      </c>
    </row>
    <row r="2455" spans="1:15">
      <c r="A2455" s="10" t="s">
        <v>68</v>
      </c>
      <c r="B2455" s="10">
        <v>3200</v>
      </c>
      <c r="C2455" s="60">
        <v>0.147858991</v>
      </c>
      <c r="D2455" s="11">
        <v>0.06</v>
      </c>
      <c r="E2455" s="11">
        <v>48.29</v>
      </c>
      <c r="F2455" s="11">
        <v>1.2</v>
      </c>
      <c r="G2455" s="11">
        <v>6.4000000000000001E-2</v>
      </c>
      <c r="H2455" s="10">
        <v>1</v>
      </c>
      <c r="I2455" s="11">
        <f t="shared" si="228"/>
        <v>1.2</v>
      </c>
      <c r="J2455" s="11">
        <f t="shared" si="229"/>
        <v>6.4000000000000001E-2</v>
      </c>
      <c r="K2455" s="11">
        <v>11.5</v>
      </c>
      <c r="L2455" s="10">
        <f t="shared" si="230"/>
        <v>3.5700553376949995E-2</v>
      </c>
      <c r="M2455">
        <f t="shared" si="231"/>
        <v>44</v>
      </c>
      <c r="N2455">
        <f t="shared" si="232"/>
        <v>0</v>
      </c>
      <c r="O2455">
        <f t="shared" si="233"/>
        <v>0</v>
      </c>
    </row>
    <row r="2456" spans="1:15">
      <c r="A2456" s="10" t="s">
        <v>68</v>
      </c>
      <c r="B2456" s="10">
        <v>5300</v>
      </c>
      <c r="C2456" s="60">
        <v>0.37728352100000001</v>
      </c>
      <c r="D2456" s="11">
        <v>0.5</v>
      </c>
      <c r="E2456" s="11">
        <v>48.29</v>
      </c>
      <c r="F2456" s="11">
        <v>0.6</v>
      </c>
      <c r="G2456" s="11">
        <v>0.13500000000000001</v>
      </c>
      <c r="H2456" s="10">
        <v>1</v>
      </c>
      <c r="I2456" s="11">
        <f t="shared" si="228"/>
        <v>0.6</v>
      </c>
      <c r="J2456" s="11">
        <f t="shared" si="229"/>
        <v>0.13500000000000001</v>
      </c>
      <c r="K2456" s="11">
        <v>243.6</v>
      </c>
      <c r="L2456" s="10">
        <f t="shared" si="230"/>
        <v>0.75912588454541663</v>
      </c>
      <c r="M2456">
        <f t="shared" si="231"/>
        <v>936</v>
      </c>
      <c r="N2456">
        <f t="shared" si="232"/>
        <v>1</v>
      </c>
      <c r="O2456">
        <f t="shared" si="233"/>
        <v>0.3</v>
      </c>
    </row>
    <row r="2457" spans="1:15">
      <c r="A2457" s="10" t="s">
        <v>68</v>
      </c>
      <c r="B2457" s="10">
        <v>6460</v>
      </c>
      <c r="C2457" s="60">
        <v>3.9111902719999998</v>
      </c>
      <c r="D2457" s="11">
        <v>0.30299999999999999</v>
      </c>
      <c r="E2457" s="11">
        <v>48.29</v>
      </c>
      <c r="F2457" s="11">
        <v>0</v>
      </c>
      <c r="G2457" s="11">
        <v>0</v>
      </c>
      <c r="H2457" s="10">
        <v>1</v>
      </c>
      <c r="I2457" s="11">
        <f t="shared" si="228"/>
        <v>0</v>
      </c>
      <c r="J2457" s="11">
        <f t="shared" si="229"/>
        <v>0</v>
      </c>
      <c r="K2457" s="11">
        <v>1530.3</v>
      </c>
      <c r="L2457" s="10">
        <f t="shared" si="230"/>
        <v>4.7690023004307198</v>
      </c>
      <c r="M2457">
        <f t="shared" si="231"/>
        <v>5882</v>
      </c>
      <c r="N2457">
        <f t="shared" si="232"/>
        <v>0</v>
      </c>
      <c r="O2457">
        <f t="shared" si="233"/>
        <v>0</v>
      </c>
    </row>
    <row r="2458" spans="1:15">
      <c r="A2458" s="10" t="s">
        <v>68</v>
      </c>
      <c r="B2458" s="10">
        <v>3200</v>
      </c>
      <c r="C2458" s="60">
        <v>0.107311791</v>
      </c>
      <c r="D2458" s="11">
        <v>0.4</v>
      </c>
      <c r="E2458" s="11">
        <v>56.5</v>
      </c>
      <c r="F2458" s="11">
        <v>1.2</v>
      </c>
      <c r="G2458" s="11">
        <v>6.4000000000000001E-2</v>
      </c>
      <c r="H2458" s="10">
        <v>1</v>
      </c>
      <c r="I2458" s="11">
        <f t="shared" si="228"/>
        <v>1.2</v>
      </c>
      <c r="J2458" s="11">
        <f t="shared" si="229"/>
        <v>6.4000000000000001E-2</v>
      </c>
      <c r="K2458" s="11">
        <v>215.1</v>
      </c>
      <c r="L2458" s="10">
        <f t="shared" si="230"/>
        <v>0.20210387305000002</v>
      </c>
      <c r="M2458">
        <f t="shared" si="231"/>
        <v>249</v>
      </c>
      <c r="N2458">
        <f t="shared" si="232"/>
        <v>1</v>
      </c>
      <c r="O2458">
        <f t="shared" si="233"/>
        <v>0</v>
      </c>
    </row>
    <row r="2459" spans="1:15">
      <c r="A2459" s="10" t="s">
        <v>68</v>
      </c>
      <c r="B2459" s="10">
        <v>6410</v>
      </c>
      <c r="C2459" s="60">
        <v>0.464269498</v>
      </c>
      <c r="D2459" s="11">
        <v>0.191</v>
      </c>
      <c r="E2459" s="11">
        <v>48.29</v>
      </c>
      <c r="F2459" s="11">
        <v>0</v>
      </c>
      <c r="G2459" s="11">
        <v>0</v>
      </c>
      <c r="H2459" s="10">
        <v>1</v>
      </c>
      <c r="I2459" s="11">
        <f t="shared" si="228"/>
        <v>0</v>
      </c>
      <c r="J2459" s="11">
        <f t="shared" si="229"/>
        <v>0</v>
      </c>
      <c r="K2459" s="11">
        <v>114.5</v>
      </c>
      <c r="L2459" s="10">
        <f t="shared" si="230"/>
        <v>0.35684488709651835</v>
      </c>
      <c r="M2459">
        <f t="shared" si="231"/>
        <v>440</v>
      </c>
      <c r="N2459">
        <f t="shared" si="232"/>
        <v>0</v>
      </c>
      <c r="O2459">
        <f t="shared" si="233"/>
        <v>0</v>
      </c>
    </row>
    <row r="2460" spans="1:15">
      <c r="A2460" s="10" t="s">
        <v>68</v>
      </c>
      <c r="B2460" s="10">
        <v>3200</v>
      </c>
      <c r="C2460" s="60">
        <v>0.30827148999999998</v>
      </c>
      <c r="D2460" s="11">
        <v>0.4</v>
      </c>
      <c r="E2460" s="11">
        <v>48.29</v>
      </c>
      <c r="F2460" s="11">
        <v>1.2</v>
      </c>
      <c r="G2460" s="11">
        <v>6.4000000000000001E-2</v>
      </c>
      <c r="H2460" s="10">
        <v>1</v>
      </c>
      <c r="I2460" s="11">
        <f t="shared" si="228"/>
        <v>1.2</v>
      </c>
      <c r="J2460" s="11">
        <f t="shared" si="229"/>
        <v>6.4000000000000001E-2</v>
      </c>
      <c r="K2460" s="11">
        <v>486.9</v>
      </c>
      <c r="L2460" s="10">
        <f t="shared" si="230"/>
        <v>0.49621434173666668</v>
      </c>
      <c r="M2460">
        <f t="shared" si="231"/>
        <v>612</v>
      </c>
      <c r="N2460">
        <f t="shared" si="232"/>
        <v>2</v>
      </c>
      <c r="O2460">
        <f t="shared" si="233"/>
        <v>0.1</v>
      </c>
    </row>
    <row r="2461" spans="1:15">
      <c r="A2461" s="10" t="s">
        <v>68</v>
      </c>
      <c r="B2461" s="10">
        <v>3300</v>
      </c>
      <c r="C2461" s="60">
        <v>0.11063761799999999</v>
      </c>
      <c r="D2461" s="11">
        <v>0.4</v>
      </c>
      <c r="E2461" s="11">
        <v>48.29</v>
      </c>
      <c r="F2461" s="11">
        <v>1.2</v>
      </c>
      <c r="G2461" s="11">
        <v>6.4000000000000001E-2</v>
      </c>
      <c r="H2461" s="10">
        <v>1</v>
      </c>
      <c r="I2461" s="11">
        <f t="shared" si="228"/>
        <v>1.2</v>
      </c>
      <c r="J2461" s="11">
        <f t="shared" si="229"/>
        <v>6.4000000000000001E-2</v>
      </c>
      <c r="K2461" s="11">
        <v>174.7</v>
      </c>
      <c r="L2461" s="10">
        <f t="shared" si="230"/>
        <v>0.178089685774</v>
      </c>
      <c r="M2461">
        <f t="shared" si="231"/>
        <v>220</v>
      </c>
      <c r="N2461">
        <f t="shared" si="232"/>
        <v>1</v>
      </c>
      <c r="O2461">
        <f t="shared" si="233"/>
        <v>0</v>
      </c>
    </row>
    <row r="2462" spans="1:15">
      <c r="A2462" s="10" t="s">
        <v>68</v>
      </c>
      <c r="B2462" s="10">
        <v>3200</v>
      </c>
      <c r="C2462" s="60">
        <v>0.36335234500000002</v>
      </c>
      <c r="D2462" s="11">
        <v>0.4</v>
      </c>
      <c r="E2462" s="11">
        <v>56.5</v>
      </c>
      <c r="F2462" s="11">
        <v>1.2</v>
      </c>
      <c r="G2462" s="11">
        <v>6.4000000000000001E-2</v>
      </c>
      <c r="H2462" s="10">
        <v>1</v>
      </c>
      <c r="I2462" s="11">
        <f t="shared" si="228"/>
        <v>1.2</v>
      </c>
      <c r="J2462" s="11">
        <f t="shared" si="229"/>
        <v>6.4000000000000001E-2</v>
      </c>
      <c r="K2462" s="11">
        <v>2158.9</v>
      </c>
      <c r="L2462" s="10">
        <f t="shared" si="230"/>
        <v>0.68431358308333345</v>
      </c>
      <c r="M2462">
        <f t="shared" si="231"/>
        <v>844</v>
      </c>
      <c r="N2462">
        <f t="shared" si="232"/>
        <v>2</v>
      </c>
      <c r="O2462">
        <f t="shared" si="233"/>
        <v>0.1</v>
      </c>
    </row>
    <row r="2463" spans="1:15">
      <c r="A2463" s="10" t="s">
        <v>68</v>
      </c>
      <c r="B2463" s="10">
        <v>5300</v>
      </c>
      <c r="C2463" s="60">
        <v>1.373995E-3</v>
      </c>
      <c r="D2463" s="11">
        <v>0.5</v>
      </c>
      <c r="E2463" s="11">
        <v>48.29</v>
      </c>
      <c r="F2463" s="11">
        <v>0.6</v>
      </c>
      <c r="G2463" s="11">
        <v>0.13500000000000001</v>
      </c>
      <c r="H2463" s="10">
        <v>1</v>
      </c>
      <c r="I2463" s="11">
        <f t="shared" si="228"/>
        <v>0.6</v>
      </c>
      <c r="J2463" s="11">
        <f t="shared" si="229"/>
        <v>0.13500000000000001</v>
      </c>
      <c r="K2463" s="11">
        <v>0.9</v>
      </c>
      <c r="L2463" s="10">
        <f t="shared" si="230"/>
        <v>2.7645924395833335E-3</v>
      </c>
      <c r="M2463">
        <f t="shared" si="231"/>
        <v>3</v>
      </c>
      <c r="N2463">
        <f t="shared" si="232"/>
        <v>0</v>
      </c>
      <c r="O2463">
        <f t="shared" si="233"/>
        <v>0</v>
      </c>
    </row>
    <row r="2464" spans="1:15">
      <c r="A2464" s="10" t="s">
        <v>68</v>
      </c>
      <c r="B2464" s="10">
        <v>8320</v>
      </c>
      <c r="C2464" s="60">
        <v>9.0377889999999992E-3</v>
      </c>
      <c r="D2464" s="11">
        <v>0.21</v>
      </c>
      <c r="E2464" s="11">
        <v>48.29</v>
      </c>
      <c r="F2464" s="11">
        <v>1.25</v>
      </c>
      <c r="G2464" s="11">
        <v>7.5999999999999998E-2</v>
      </c>
      <c r="H2464" s="10">
        <v>1</v>
      </c>
      <c r="I2464" s="11">
        <f t="shared" si="228"/>
        <v>1.25</v>
      </c>
      <c r="J2464" s="11">
        <f t="shared" si="229"/>
        <v>7.5999999999999998E-2</v>
      </c>
      <c r="K2464" s="11">
        <v>7.5</v>
      </c>
      <c r="L2464" s="10">
        <f t="shared" si="230"/>
        <v>7.6376095391749999E-3</v>
      </c>
      <c r="M2464">
        <f t="shared" si="231"/>
        <v>9</v>
      </c>
      <c r="N2464">
        <f t="shared" si="232"/>
        <v>0</v>
      </c>
      <c r="O2464">
        <f t="shared" si="233"/>
        <v>0</v>
      </c>
    </row>
    <row r="2465" spans="1:15">
      <c r="A2465" s="10" t="s">
        <v>68</v>
      </c>
      <c r="B2465" s="10">
        <v>8320</v>
      </c>
      <c r="C2465" s="60">
        <v>0.983080603</v>
      </c>
      <c r="D2465" s="11">
        <v>0.21</v>
      </c>
      <c r="E2465" s="11">
        <v>48.29</v>
      </c>
      <c r="F2465" s="11">
        <v>1.25</v>
      </c>
      <c r="G2465" s="11">
        <v>7.5999999999999998E-2</v>
      </c>
      <c r="H2465" s="10">
        <v>1</v>
      </c>
      <c r="I2465" s="11">
        <f t="shared" si="228"/>
        <v>1.25</v>
      </c>
      <c r="J2465" s="11">
        <f t="shared" si="229"/>
        <v>7.5999999999999998E-2</v>
      </c>
      <c r="K2465" s="11">
        <v>815.2</v>
      </c>
      <c r="L2465" s="10">
        <f t="shared" si="230"/>
        <v>0.83077684058022505</v>
      </c>
      <c r="M2465">
        <f t="shared" si="231"/>
        <v>1025</v>
      </c>
      <c r="N2465">
        <f t="shared" si="232"/>
        <v>3</v>
      </c>
      <c r="O2465">
        <f t="shared" si="233"/>
        <v>0.2</v>
      </c>
    </row>
    <row r="2466" spans="1:15">
      <c r="A2466" s="10" t="s">
        <v>68</v>
      </c>
      <c r="B2466" s="10">
        <v>1920</v>
      </c>
      <c r="C2466" s="60">
        <v>7.2375004000000007E-2</v>
      </c>
      <c r="D2466" s="11">
        <v>0.23400000000000001</v>
      </c>
      <c r="E2466" s="11">
        <v>48.29</v>
      </c>
      <c r="F2466" s="11">
        <v>1.2</v>
      </c>
      <c r="G2466" s="11">
        <v>7.5999999999999998E-2</v>
      </c>
      <c r="H2466" s="10">
        <v>1</v>
      </c>
      <c r="I2466" s="11">
        <f t="shared" si="228"/>
        <v>1.2</v>
      </c>
      <c r="J2466" s="11">
        <f t="shared" si="229"/>
        <v>7.5999999999999998E-2</v>
      </c>
      <c r="K2466" s="11">
        <v>66.900000000000006</v>
      </c>
      <c r="L2466" s="10">
        <f t="shared" si="230"/>
        <v>6.8152284391620008E-2</v>
      </c>
      <c r="M2466">
        <f t="shared" si="231"/>
        <v>84</v>
      </c>
      <c r="N2466">
        <f t="shared" si="232"/>
        <v>0</v>
      </c>
      <c r="O2466">
        <f t="shared" si="233"/>
        <v>0</v>
      </c>
    </row>
    <row r="2467" spans="1:15">
      <c r="A2467" s="10" t="s">
        <v>68</v>
      </c>
      <c r="B2467" s="10">
        <v>6460</v>
      </c>
      <c r="C2467" s="60">
        <v>5.2736359999999999E-3</v>
      </c>
      <c r="D2467" s="11">
        <v>0.30299999999999999</v>
      </c>
      <c r="E2467" s="11">
        <v>48.29</v>
      </c>
      <c r="F2467" s="11">
        <v>0</v>
      </c>
      <c r="G2467" s="11">
        <v>0</v>
      </c>
      <c r="H2467" s="10">
        <v>1</v>
      </c>
      <c r="I2467" s="11">
        <f t="shared" si="228"/>
        <v>0</v>
      </c>
      <c r="J2467" s="11">
        <f t="shared" si="229"/>
        <v>0</v>
      </c>
      <c r="K2467" s="11">
        <v>6.3</v>
      </c>
      <c r="L2467" s="10">
        <f t="shared" si="230"/>
        <v>6.4302630316099988E-3</v>
      </c>
      <c r="M2467">
        <f t="shared" si="231"/>
        <v>8</v>
      </c>
      <c r="N2467">
        <f t="shared" si="232"/>
        <v>0</v>
      </c>
      <c r="O2467">
        <f t="shared" si="233"/>
        <v>0</v>
      </c>
    </row>
    <row r="2468" spans="1:15">
      <c r="A2468" s="10" t="s">
        <v>68</v>
      </c>
      <c r="B2468" s="10">
        <v>3200</v>
      </c>
      <c r="C2468" s="60">
        <v>0.31412799499999999</v>
      </c>
      <c r="D2468" s="11">
        <v>0.06</v>
      </c>
      <c r="E2468" s="11">
        <v>48.29</v>
      </c>
      <c r="F2468" s="11">
        <v>1.2</v>
      </c>
      <c r="G2468" s="11">
        <v>6.4000000000000001E-2</v>
      </c>
      <c r="H2468" s="10">
        <v>1</v>
      </c>
      <c r="I2468" s="11">
        <f t="shared" si="228"/>
        <v>1.2</v>
      </c>
      <c r="J2468" s="11">
        <f t="shared" si="229"/>
        <v>6.4000000000000001E-2</v>
      </c>
      <c r="K2468" s="11">
        <v>24.3</v>
      </c>
      <c r="L2468" s="10">
        <f t="shared" si="230"/>
        <v>7.5846204392749986E-2</v>
      </c>
      <c r="M2468">
        <f t="shared" si="231"/>
        <v>94</v>
      </c>
      <c r="N2468">
        <f t="shared" si="232"/>
        <v>0</v>
      </c>
      <c r="O2468">
        <f t="shared" si="233"/>
        <v>0</v>
      </c>
    </row>
    <row r="2469" spans="1:15">
      <c r="A2469" s="10" t="s">
        <v>68</v>
      </c>
      <c r="B2469" s="10">
        <v>3200</v>
      </c>
      <c r="C2469" s="60">
        <v>2.4126438E-2</v>
      </c>
      <c r="D2469" s="11">
        <v>0.06</v>
      </c>
      <c r="E2469" s="11">
        <v>48.29</v>
      </c>
      <c r="F2469" s="11">
        <v>1.2</v>
      </c>
      <c r="G2469" s="11">
        <v>6.4000000000000001E-2</v>
      </c>
      <c r="H2469" s="10">
        <v>1</v>
      </c>
      <c r="I2469" s="11">
        <f t="shared" si="228"/>
        <v>1.2</v>
      </c>
      <c r="J2469" s="11">
        <f t="shared" si="229"/>
        <v>6.4000000000000001E-2</v>
      </c>
      <c r="K2469" s="11">
        <v>1.9</v>
      </c>
      <c r="L2469" s="10">
        <f t="shared" si="230"/>
        <v>5.8253284550999996E-3</v>
      </c>
      <c r="M2469">
        <f t="shared" si="231"/>
        <v>7</v>
      </c>
      <c r="N2469">
        <f t="shared" si="232"/>
        <v>0</v>
      </c>
      <c r="O2469">
        <f t="shared" si="233"/>
        <v>0</v>
      </c>
    </row>
    <row r="2470" spans="1:15">
      <c r="A2470" s="10" t="s">
        <v>68</v>
      </c>
      <c r="B2470" s="10">
        <v>6410</v>
      </c>
      <c r="C2470" s="60">
        <v>8.8018000000000005E-4</v>
      </c>
      <c r="D2470" s="11">
        <v>0.191</v>
      </c>
      <c r="E2470" s="11">
        <v>48.29</v>
      </c>
      <c r="F2470" s="11">
        <v>0</v>
      </c>
      <c r="G2470" s="11">
        <v>0</v>
      </c>
      <c r="H2470" s="10">
        <v>1</v>
      </c>
      <c r="I2470" s="11">
        <f t="shared" si="228"/>
        <v>0</v>
      </c>
      <c r="J2470" s="11">
        <f t="shared" si="229"/>
        <v>0</v>
      </c>
      <c r="K2470" s="11">
        <v>0.2</v>
      </c>
      <c r="L2470" s="10">
        <f t="shared" si="230"/>
        <v>6.7652028418333345E-4</v>
      </c>
      <c r="M2470">
        <f t="shared" si="231"/>
        <v>1</v>
      </c>
      <c r="N2470">
        <f t="shared" si="232"/>
        <v>0</v>
      </c>
      <c r="O2470">
        <f t="shared" si="233"/>
        <v>0</v>
      </c>
    </row>
    <row r="2471" spans="1:15">
      <c r="A2471" s="10" t="s">
        <v>68</v>
      </c>
      <c r="B2471" s="10">
        <v>3200</v>
      </c>
      <c r="C2471" s="60">
        <v>0.21231066900000001</v>
      </c>
      <c r="D2471" s="11">
        <v>0.06</v>
      </c>
      <c r="E2471" s="11">
        <v>48.29</v>
      </c>
      <c r="F2471" s="11">
        <v>1.2</v>
      </c>
      <c r="G2471" s="11">
        <v>6.4000000000000001E-2</v>
      </c>
      <c r="H2471" s="10">
        <v>1</v>
      </c>
      <c r="I2471" s="11">
        <f t="shared" si="228"/>
        <v>1.2</v>
      </c>
      <c r="J2471" s="11">
        <f t="shared" si="229"/>
        <v>6.4000000000000001E-2</v>
      </c>
      <c r="K2471" s="11">
        <v>16.399999999999999</v>
      </c>
      <c r="L2471" s="10">
        <f t="shared" si="230"/>
        <v>5.1262411030049998E-2</v>
      </c>
      <c r="M2471">
        <f t="shared" si="231"/>
        <v>63</v>
      </c>
      <c r="N2471">
        <f t="shared" si="232"/>
        <v>0</v>
      </c>
      <c r="O2471">
        <f t="shared" si="233"/>
        <v>0</v>
      </c>
    </row>
    <row r="2472" spans="1:15">
      <c r="A2472" s="10" t="s">
        <v>68</v>
      </c>
      <c r="B2472" s="10">
        <v>5300</v>
      </c>
      <c r="C2472" s="60">
        <v>3.5223104999999998E-2</v>
      </c>
      <c r="D2472" s="11">
        <v>0.5</v>
      </c>
      <c r="E2472" s="11">
        <v>56.5</v>
      </c>
      <c r="F2472" s="11">
        <v>0.6</v>
      </c>
      <c r="G2472" s="11">
        <v>0.13500000000000001</v>
      </c>
      <c r="H2472" s="10">
        <v>1</v>
      </c>
      <c r="I2472" s="11">
        <f t="shared" si="228"/>
        <v>0.6</v>
      </c>
      <c r="J2472" s="11">
        <f t="shared" si="229"/>
        <v>0.13500000000000001</v>
      </c>
      <c r="K2472" s="11">
        <v>19.399999999999999</v>
      </c>
      <c r="L2472" s="10">
        <f t="shared" si="230"/>
        <v>8.2921059687499993E-2</v>
      </c>
      <c r="M2472">
        <f t="shared" si="231"/>
        <v>102</v>
      </c>
      <c r="N2472">
        <f t="shared" si="232"/>
        <v>0</v>
      </c>
      <c r="O2472">
        <f t="shared" si="233"/>
        <v>0</v>
      </c>
    </row>
    <row r="2473" spans="1:15">
      <c r="A2473" s="10" t="s">
        <v>68</v>
      </c>
      <c r="B2473" s="10">
        <v>5300</v>
      </c>
      <c r="C2473" s="60">
        <v>2.3009100000000002E-3</v>
      </c>
      <c r="D2473" s="11">
        <v>0.5</v>
      </c>
      <c r="E2473" s="11">
        <v>56.5</v>
      </c>
      <c r="F2473" s="11">
        <v>0.6</v>
      </c>
      <c r="G2473" s="11">
        <v>0.13500000000000001</v>
      </c>
      <c r="H2473" s="10">
        <v>1</v>
      </c>
      <c r="I2473" s="11">
        <f t="shared" si="228"/>
        <v>0.6</v>
      </c>
      <c r="J2473" s="11">
        <f t="shared" si="229"/>
        <v>0.13500000000000001</v>
      </c>
      <c r="K2473" s="11">
        <v>1.3</v>
      </c>
      <c r="L2473" s="10">
        <f t="shared" si="230"/>
        <v>5.4167256250000004E-3</v>
      </c>
      <c r="M2473">
        <f t="shared" si="231"/>
        <v>7</v>
      </c>
      <c r="N2473">
        <f t="shared" si="232"/>
        <v>0</v>
      </c>
      <c r="O2473">
        <f t="shared" si="233"/>
        <v>0</v>
      </c>
    </row>
    <row r="2474" spans="1:15">
      <c r="A2474" s="10" t="s">
        <v>68</v>
      </c>
      <c r="B2474" s="10">
        <v>5300</v>
      </c>
      <c r="C2474" s="60">
        <v>5.1225149999999997E-2</v>
      </c>
      <c r="D2474" s="11">
        <v>0.5</v>
      </c>
      <c r="E2474" s="11">
        <v>48.29</v>
      </c>
      <c r="F2474" s="11">
        <v>0.6</v>
      </c>
      <c r="G2474" s="11">
        <v>0.13500000000000001</v>
      </c>
      <c r="H2474" s="10">
        <v>1</v>
      </c>
      <c r="I2474" s="11">
        <f t="shared" si="228"/>
        <v>0.6</v>
      </c>
      <c r="J2474" s="11">
        <f t="shared" si="229"/>
        <v>0.13500000000000001</v>
      </c>
      <c r="K2474" s="11">
        <v>101.1</v>
      </c>
      <c r="L2474" s="10">
        <f t="shared" si="230"/>
        <v>0.1030692705625</v>
      </c>
      <c r="M2474">
        <f t="shared" si="231"/>
        <v>127</v>
      </c>
      <c r="N2474">
        <f t="shared" si="232"/>
        <v>0</v>
      </c>
      <c r="O2474">
        <f t="shared" si="233"/>
        <v>0</v>
      </c>
    </row>
    <row r="2475" spans="1:15">
      <c r="A2475" s="10" t="s">
        <v>68</v>
      </c>
      <c r="B2475" s="10">
        <v>3200</v>
      </c>
      <c r="C2475" s="60">
        <v>0.52217412600000002</v>
      </c>
      <c r="D2475" s="11">
        <v>0.4</v>
      </c>
      <c r="E2475" s="11">
        <v>48.29</v>
      </c>
      <c r="F2475" s="11">
        <v>1.2</v>
      </c>
      <c r="G2475" s="11">
        <v>6.4000000000000001E-2</v>
      </c>
      <c r="H2475" s="10">
        <v>1</v>
      </c>
      <c r="I2475" s="11">
        <f t="shared" si="228"/>
        <v>1.2</v>
      </c>
      <c r="J2475" s="11">
        <f t="shared" si="229"/>
        <v>6.4000000000000001E-2</v>
      </c>
      <c r="K2475" s="11">
        <v>269.7</v>
      </c>
      <c r="L2475" s="10">
        <f t="shared" si="230"/>
        <v>0.84052628481800007</v>
      </c>
      <c r="M2475">
        <f t="shared" si="231"/>
        <v>1037</v>
      </c>
      <c r="N2475">
        <f t="shared" si="232"/>
        <v>3</v>
      </c>
      <c r="O2475">
        <f t="shared" si="233"/>
        <v>0.1</v>
      </c>
    </row>
    <row r="2476" spans="1:15">
      <c r="A2476" s="10" t="s">
        <v>68</v>
      </c>
      <c r="B2476" s="10">
        <v>6430</v>
      </c>
      <c r="C2476" s="60">
        <v>7.5734511000000004E-2</v>
      </c>
      <c r="D2476" s="11">
        <v>0.30299999999999999</v>
      </c>
      <c r="E2476" s="11">
        <v>48.29</v>
      </c>
      <c r="F2476" s="11">
        <v>0</v>
      </c>
      <c r="G2476" s="11">
        <v>0</v>
      </c>
      <c r="H2476" s="10">
        <v>1</v>
      </c>
      <c r="I2476" s="11">
        <f t="shared" si="228"/>
        <v>0</v>
      </c>
      <c r="J2476" s="11">
        <f t="shared" si="229"/>
        <v>0</v>
      </c>
      <c r="K2476" s="11">
        <v>29.6</v>
      </c>
      <c r="L2476" s="10">
        <f t="shared" si="230"/>
        <v>9.2344793288797508E-2</v>
      </c>
      <c r="M2476">
        <f t="shared" si="231"/>
        <v>114</v>
      </c>
      <c r="N2476">
        <f t="shared" si="232"/>
        <v>0</v>
      </c>
      <c r="O2476">
        <f t="shared" si="233"/>
        <v>0</v>
      </c>
    </row>
    <row r="2477" spans="1:15">
      <c r="A2477" s="10" t="s">
        <v>68</v>
      </c>
      <c r="B2477" s="10">
        <v>4110</v>
      </c>
      <c r="C2477" s="60">
        <v>117.63122061599999</v>
      </c>
      <c r="D2477" s="11">
        <v>0.41299999999999998</v>
      </c>
      <c r="E2477" s="11">
        <v>48.29</v>
      </c>
      <c r="F2477" s="11">
        <v>0.7</v>
      </c>
      <c r="G2477" s="11">
        <v>0.09</v>
      </c>
      <c r="H2477" s="10">
        <v>1</v>
      </c>
      <c r="I2477" s="11">
        <f t="shared" si="228"/>
        <v>0.7</v>
      </c>
      <c r="J2477" s="11">
        <f t="shared" si="229"/>
        <v>0.09</v>
      </c>
      <c r="K2477" s="11">
        <v>201767.4</v>
      </c>
      <c r="L2477" s="10">
        <f t="shared" si="230"/>
        <v>195.50083406539682</v>
      </c>
      <c r="M2477">
        <f t="shared" si="231"/>
        <v>241146</v>
      </c>
      <c r="N2477">
        <f t="shared" si="232"/>
        <v>372</v>
      </c>
      <c r="O2477">
        <f t="shared" si="233"/>
        <v>47.9</v>
      </c>
    </row>
    <row r="2478" spans="1:15">
      <c r="A2478" s="10" t="s">
        <v>68</v>
      </c>
      <c r="B2478" s="10">
        <v>5300</v>
      </c>
      <c r="C2478" s="60">
        <v>0.21333502700000001</v>
      </c>
      <c r="D2478" s="11">
        <v>0.5</v>
      </c>
      <c r="E2478" s="11">
        <v>48.29</v>
      </c>
      <c r="F2478" s="11">
        <v>0.6</v>
      </c>
      <c r="G2478" s="11">
        <v>0.13500000000000001</v>
      </c>
      <c r="H2478" s="10">
        <v>1</v>
      </c>
      <c r="I2478" s="11">
        <f t="shared" si="228"/>
        <v>0.6</v>
      </c>
      <c r="J2478" s="11">
        <f t="shared" si="229"/>
        <v>0.13500000000000001</v>
      </c>
      <c r="K2478" s="11">
        <v>137.69999999999999</v>
      </c>
      <c r="L2478" s="10">
        <f t="shared" si="230"/>
        <v>0.42924785224291667</v>
      </c>
      <c r="M2478">
        <f t="shared" si="231"/>
        <v>529</v>
      </c>
      <c r="N2478">
        <f t="shared" si="232"/>
        <v>1</v>
      </c>
      <c r="O2478">
        <f t="shared" si="233"/>
        <v>0.2</v>
      </c>
    </row>
    <row r="2479" spans="1:15">
      <c r="A2479" s="10" t="s">
        <v>68</v>
      </c>
      <c r="B2479" s="10">
        <v>4110</v>
      </c>
      <c r="C2479" s="60">
        <v>4.2857955000000003E-2</v>
      </c>
      <c r="D2479" s="11">
        <v>0.41299999999999998</v>
      </c>
      <c r="E2479" s="11">
        <v>56.5</v>
      </c>
      <c r="F2479" s="11">
        <v>0.7</v>
      </c>
      <c r="G2479" s="11">
        <v>0.09</v>
      </c>
      <c r="H2479" s="10">
        <v>1</v>
      </c>
      <c r="I2479" s="11">
        <f t="shared" si="228"/>
        <v>0.7</v>
      </c>
      <c r="J2479" s="11">
        <f t="shared" si="229"/>
        <v>0.09</v>
      </c>
      <c r="K2479" s="11">
        <v>19.5</v>
      </c>
      <c r="L2479" s="10">
        <f t="shared" si="230"/>
        <v>8.3339079245625003E-2</v>
      </c>
      <c r="M2479">
        <f t="shared" si="231"/>
        <v>103</v>
      </c>
      <c r="N2479">
        <f t="shared" si="232"/>
        <v>0</v>
      </c>
      <c r="O2479">
        <f t="shared" si="233"/>
        <v>0</v>
      </c>
    </row>
    <row r="2480" spans="1:15">
      <c r="A2480" s="10" t="s">
        <v>68</v>
      </c>
      <c r="B2480" s="10">
        <v>3200</v>
      </c>
      <c r="C2480" s="60">
        <v>8.9059100000000004E-4</v>
      </c>
      <c r="D2480" s="11">
        <v>0.06</v>
      </c>
      <c r="E2480" s="11">
        <v>48.29</v>
      </c>
      <c r="F2480" s="11">
        <v>1.2</v>
      </c>
      <c r="G2480" s="11">
        <v>6.4000000000000001E-2</v>
      </c>
      <c r="H2480" s="10">
        <v>1</v>
      </c>
      <c r="I2480" s="11">
        <f t="shared" si="228"/>
        <v>1.2</v>
      </c>
      <c r="J2480" s="11">
        <f t="shared" si="229"/>
        <v>6.4000000000000001E-2</v>
      </c>
      <c r="K2480" s="11">
        <v>0.1</v>
      </c>
      <c r="L2480" s="10">
        <f t="shared" si="230"/>
        <v>2.1503319695000001E-4</v>
      </c>
      <c r="M2480">
        <f t="shared" si="231"/>
        <v>0</v>
      </c>
      <c r="N2480">
        <f t="shared" si="232"/>
        <v>0</v>
      </c>
      <c r="O2480">
        <f t="shared" si="233"/>
        <v>0</v>
      </c>
    </row>
    <row r="2481" spans="1:15">
      <c r="A2481" s="10" t="s">
        <v>68</v>
      </c>
      <c r="B2481" s="10">
        <v>2210</v>
      </c>
      <c r="C2481" s="60">
        <v>263.19575439800002</v>
      </c>
      <c r="D2481" s="11">
        <v>0.26800000000000002</v>
      </c>
      <c r="E2481" s="11">
        <v>48.29</v>
      </c>
      <c r="F2481" s="11">
        <v>1.92</v>
      </c>
      <c r="G2481" s="11">
        <v>0.50600000000000001</v>
      </c>
      <c r="H2481" s="10">
        <v>1</v>
      </c>
      <c r="I2481" s="11">
        <f t="shared" si="228"/>
        <v>1.92</v>
      </c>
      <c r="J2481" s="11">
        <f t="shared" si="229"/>
        <v>0.50600000000000001</v>
      </c>
      <c r="K2481" s="11">
        <v>98075</v>
      </c>
      <c r="L2481" s="10">
        <f t="shared" si="230"/>
        <v>283.85047988397372</v>
      </c>
      <c r="M2481">
        <f t="shared" si="231"/>
        <v>350124</v>
      </c>
      <c r="N2481">
        <f t="shared" si="232"/>
        <v>1482</v>
      </c>
      <c r="O2481">
        <f t="shared" si="233"/>
        <v>390.6</v>
      </c>
    </row>
    <row r="2482" spans="1:15">
      <c r="A2482" s="10" t="s">
        <v>68</v>
      </c>
      <c r="B2482" s="10">
        <v>6460</v>
      </c>
      <c r="C2482" s="60">
        <v>1.217454332</v>
      </c>
      <c r="D2482" s="11">
        <v>0.30299999999999999</v>
      </c>
      <c r="E2482" s="11">
        <v>48.29</v>
      </c>
      <c r="F2482" s="11">
        <v>0</v>
      </c>
      <c r="G2482" s="11">
        <v>0</v>
      </c>
      <c r="H2482" s="10">
        <v>1</v>
      </c>
      <c r="I2482" s="11">
        <f t="shared" si="228"/>
        <v>0</v>
      </c>
      <c r="J2482" s="11">
        <f t="shared" si="229"/>
        <v>0</v>
      </c>
      <c r="K2482" s="11">
        <v>1456.6</v>
      </c>
      <c r="L2482" s="10">
        <f t="shared" si="230"/>
        <v>1.4844694597300698</v>
      </c>
      <c r="M2482">
        <f t="shared" si="231"/>
        <v>1831</v>
      </c>
      <c r="N2482">
        <f t="shared" si="232"/>
        <v>0</v>
      </c>
      <c r="O2482">
        <f t="shared" si="233"/>
        <v>0</v>
      </c>
    </row>
    <row r="2483" spans="1:15">
      <c r="A2483" s="10" t="s">
        <v>68</v>
      </c>
      <c r="B2483" s="10">
        <v>4110</v>
      </c>
      <c r="C2483" s="60">
        <v>6.8874966979999996</v>
      </c>
      <c r="D2483" s="11">
        <v>0.41299999999999998</v>
      </c>
      <c r="E2483" s="11">
        <v>48.29</v>
      </c>
      <c r="F2483" s="11">
        <v>0.7</v>
      </c>
      <c r="G2483" s="11">
        <v>0.09</v>
      </c>
      <c r="H2483" s="10">
        <v>1</v>
      </c>
      <c r="I2483" s="11">
        <f t="shared" si="228"/>
        <v>0.7</v>
      </c>
      <c r="J2483" s="11">
        <f t="shared" si="229"/>
        <v>0.09</v>
      </c>
      <c r="K2483" s="11">
        <v>11232</v>
      </c>
      <c r="L2483" s="10">
        <f t="shared" si="230"/>
        <v>11.446887501722619</v>
      </c>
      <c r="M2483">
        <f t="shared" si="231"/>
        <v>14120</v>
      </c>
      <c r="N2483">
        <f t="shared" si="232"/>
        <v>22</v>
      </c>
      <c r="O2483">
        <f t="shared" si="233"/>
        <v>2.8</v>
      </c>
    </row>
    <row r="2484" spans="1:15">
      <c r="A2484" s="10" t="s">
        <v>68</v>
      </c>
      <c r="B2484" s="10">
        <v>5300</v>
      </c>
      <c r="C2484" s="60">
        <v>2.4709999999999999E-4</v>
      </c>
      <c r="D2484" s="11">
        <v>0.5</v>
      </c>
      <c r="E2484" s="11">
        <v>48.29</v>
      </c>
      <c r="F2484" s="11">
        <v>0.6</v>
      </c>
      <c r="G2484" s="11">
        <v>0.13500000000000001</v>
      </c>
      <c r="H2484" s="10">
        <v>1</v>
      </c>
      <c r="I2484" s="11">
        <f t="shared" si="228"/>
        <v>0.6</v>
      </c>
      <c r="J2484" s="11">
        <f t="shared" si="229"/>
        <v>0.13500000000000001</v>
      </c>
      <c r="K2484" s="11">
        <v>0.2</v>
      </c>
      <c r="L2484" s="10">
        <f t="shared" si="230"/>
        <v>4.9718579166666661E-4</v>
      </c>
      <c r="M2484">
        <f t="shared" si="231"/>
        <v>1</v>
      </c>
      <c r="N2484">
        <f t="shared" si="232"/>
        <v>0</v>
      </c>
      <c r="O2484">
        <f t="shared" si="233"/>
        <v>0</v>
      </c>
    </row>
    <row r="2485" spans="1:15">
      <c r="A2485" s="10" t="s">
        <v>68</v>
      </c>
      <c r="B2485" s="10">
        <v>3200</v>
      </c>
      <c r="C2485" s="60">
        <v>0.54468520600000003</v>
      </c>
      <c r="D2485" s="11">
        <v>0.4</v>
      </c>
      <c r="E2485" s="11">
        <v>48.29</v>
      </c>
      <c r="F2485" s="11">
        <v>1.2</v>
      </c>
      <c r="G2485" s="11">
        <v>6.4000000000000001E-2</v>
      </c>
      <c r="H2485" s="10">
        <v>1</v>
      </c>
      <c r="I2485" s="11">
        <f t="shared" si="228"/>
        <v>1.2</v>
      </c>
      <c r="J2485" s="11">
        <f t="shared" si="229"/>
        <v>6.4000000000000001E-2</v>
      </c>
      <c r="K2485" s="11">
        <v>281.3</v>
      </c>
      <c r="L2485" s="10">
        <f t="shared" si="230"/>
        <v>0.87676161992466684</v>
      </c>
      <c r="M2485">
        <f t="shared" si="231"/>
        <v>1081</v>
      </c>
      <c r="N2485">
        <f t="shared" si="232"/>
        <v>3</v>
      </c>
      <c r="O2485">
        <f t="shared" si="233"/>
        <v>0.2</v>
      </c>
    </row>
    <row r="2486" spans="1:15">
      <c r="A2486" s="10" t="s">
        <v>68</v>
      </c>
      <c r="B2486" s="10">
        <v>3200</v>
      </c>
      <c r="C2486" s="60">
        <v>1.3155092E-2</v>
      </c>
      <c r="D2486" s="11">
        <v>0.06</v>
      </c>
      <c r="E2486" s="11">
        <v>48.29</v>
      </c>
      <c r="F2486" s="11">
        <v>1.2</v>
      </c>
      <c r="G2486" s="11">
        <v>6.4000000000000001E-2</v>
      </c>
      <c r="H2486" s="10">
        <v>1</v>
      </c>
      <c r="I2486" s="11">
        <f t="shared" si="228"/>
        <v>1.2</v>
      </c>
      <c r="J2486" s="11">
        <f t="shared" si="229"/>
        <v>6.4000000000000001E-2</v>
      </c>
      <c r="K2486" s="11">
        <v>1</v>
      </c>
      <c r="L2486" s="10">
        <f t="shared" si="230"/>
        <v>3.1762969633999994E-3</v>
      </c>
      <c r="M2486">
        <f t="shared" si="231"/>
        <v>4</v>
      </c>
      <c r="N2486">
        <f t="shared" si="232"/>
        <v>0</v>
      </c>
      <c r="O2486">
        <f t="shared" si="233"/>
        <v>0</v>
      </c>
    </row>
    <row r="2487" spans="1:15">
      <c r="A2487" s="10" t="s">
        <v>68</v>
      </c>
      <c r="B2487" s="10">
        <v>3200</v>
      </c>
      <c r="C2487" s="60">
        <v>9.4135009999999995E-3</v>
      </c>
      <c r="D2487" s="11">
        <v>0.06</v>
      </c>
      <c r="E2487" s="11">
        <v>48.29</v>
      </c>
      <c r="F2487" s="11">
        <v>1.2</v>
      </c>
      <c r="G2487" s="11">
        <v>6.4000000000000001E-2</v>
      </c>
      <c r="H2487" s="10">
        <v>1</v>
      </c>
      <c r="I2487" s="11">
        <f t="shared" si="228"/>
        <v>1.2</v>
      </c>
      <c r="J2487" s="11">
        <f t="shared" si="229"/>
        <v>6.4000000000000001E-2</v>
      </c>
      <c r="K2487" s="11">
        <v>0.7</v>
      </c>
      <c r="L2487" s="10">
        <f t="shared" si="230"/>
        <v>2.2728898164499998E-3</v>
      </c>
      <c r="M2487">
        <f t="shared" si="231"/>
        <v>3</v>
      </c>
      <c r="N2487">
        <f t="shared" si="232"/>
        <v>0</v>
      </c>
      <c r="O2487">
        <f t="shared" si="233"/>
        <v>0</v>
      </c>
    </row>
    <row r="2488" spans="1:15">
      <c r="A2488" s="10" t="s">
        <v>68</v>
      </c>
      <c r="B2488" s="10">
        <v>1920</v>
      </c>
      <c r="C2488" s="60">
        <v>4.7372655669999997</v>
      </c>
      <c r="D2488" s="11">
        <v>0.23400000000000001</v>
      </c>
      <c r="E2488" s="11">
        <v>48.29</v>
      </c>
      <c r="F2488" s="11">
        <v>1.2</v>
      </c>
      <c r="G2488" s="11">
        <v>7.5999999999999998E-2</v>
      </c>
      <c r="H2488" s="10">
        <v>1</v>
      </c>
      <c r="I2488" s="11">
        <f t="shared" si="228"/>
        <v>1.2</v>
      </c>
      <c r="J2488" s="11">
        <f t="shared" si="229"/>
        <v>7.5999999999999998E-2</v>
      </c>
      <c r="K2488" s="11">
        <v>4377.1000000000004</v>
      </c>
      <c r="L2488" s="10">
        <f t="shared" si="230"/>
        <v>4.4608698074933848</v>
      </c>
      <c r="M2488">
        <f t="shared" si="231"/>
        <v>5502</v>
      </c>
      <c r="N2488">
        <f t="shared" si="232"/>
        <v>15</v>
      </c>
      <c r="O2488">
        <f t="shared" si="233"/>
        <v>0.9</v>
      </c>
    </row>
    <row r="2489" spans="1:15">
      <c r="A2489" s="10" t="s">
        <v>68</v>
      </c>
      <c r="B2489" s="10">
        <v>8320</v>
      </c>
      <c r="C2489" s="60">
        <v>2.1675178999999999E-2</v>
      </c>
      <c r="D2489" s="11">
        <v>0.21</v>
      </c>
      <c r="E2489" s="11">
        <v>48.29</v>
      </c>
      <c r="F2489" s="11">
        <v>1.25</v>
      </c>
      <c r="G2489" s="11">
        <v>7.5999999999999998E-2</v>
      </c>
      <c r="H2489" s="10">
        <v>1</v>
      </c>
      <c r="I2489" s="11">
        <f t="shared" si="228"/>
        <v>1.25</v>
      </c>
      <c r="J2489" s="11">
        <f t="shared" si="229"/>
        <v>7.5999999999999998E-2</v>
      </c>
      <c r="K2489" s="11">
        <v>18</v>
      </c>
      <c r="L2489" s="10">
        <f t="shared" si="230"/>
        <v>1.8317151893425001E-2</v>
      </c>
      <c r="M2489">
        <f t="shared" si="231"/>
        <v>23</v>
      </c>
      <c r="N2489">
        <f t="shared" si="232"/>
        <v>0</v>
      </c>
      <c r="O2489">
        <f t="shared" si="233"/>
        <v>0</v>
      </c>
    </row>
    <row r="2490" spans="1:15">
      <c r="A2490" s="10" t="s">
        <v>68</v>
      </c>
      <c r="B2490" s="10">
        <v>6460</v>
      </c>
      <c r="C2490" s="60">
        <v>0.53372730499999999</v>
      </c>
      <c r="D2490" s="11">
        <v>0.30299999999999999</v>
      </c>
      <c r="E2490" s="11">
        <v>48.29</v>
      </c>
      <c r="F2490" s="11">
        <v>0</v>
      </c>
      <c r="G2490" s="11">
        <v>0</v>
      </c>
      <c r="H2490" s="10">
        <v>1</v>
      </c>
      <c r="I2490" s="11">
        <f t="shared" si="228"/>
        <v>0</v>
      </c>
      <c r="J2490" s="11">
        <f t="shared" si="229"/>
        <v>0</v>
      </c>
      <c r="K2490" s="11">
        <v>208.8</v>
      </c>
      <c r="L2490" s="10">
        <f t="shared" si="230"/>
        <v>0.65078571185086243</v>
      </c>
      <c r="M2490">
        <f t="shared" si="231"/>
        <v>803</v>
      </c>
      <c r="N2490">
        <f t="shared" si="232"/>
        <v>0</v>
      </c>
      <c r="O2490">
        <f t="shared" si="233"/>
        <v>0</v>
      </c>
    </row>
    <row r="2491" spans="1:15">
      <c r="A2491" s="10" t="s">
        <v>68</v>
      </c>
      <c r="B2491" s="10">
        <v>1300</v>
      </c>
      <c r="C2491" s="60">
        <v>8.7122010969999995</v>
      </c>
      <c r="D2491" s="11">
        <v>0.66200000000000003</v>
      </c>
      <c r="E2491" s="11">
        <v>56.5</v>
      </c>
      <c r="F2491" s="11">
        <v>2.1</v>
      </c>
      <c r="G2491" s="11">
        <v>0.51600000000000001</v>
      </c>
      <c r="H2491" s="10">
        <v>1</v>
      </c>
      <c r="I2491" s="11">
        <f t="shared" si="228"/>
        <v>2.1</v>
      </c>
      <c r="J2491" s="11">
        <f t="shared" si="229"/>
        <v>0.51600000000000001</v>
      </c>
      <c r="K2491" s="11">
        <v>6365.3</v>
      </c>
      <c r="L2491" s="10">
        <f t="shared" si="230"/>
        <v>27.155204802590916</v>
      </c>
      <c r="M2491">
        <f t="shared" si="231"/>
        <v>33495</v>
      </c>
      <c r="N2491">
        <f t="shared" si="232"/>
        <v>155</v>
      </c>
      <c r="O2491">
        <f t="shared" si="233"/>
        <v>38.1</v>
      </c>
    </row>
    <row r="2492" spans="1:15">
      <c r="A2492" s="10" t="s">
        <v>68</v>
      </c>
      <c r="B2492" s="10">
        <v>3200</v>
      </c>
      <c r="C2492" s="60">
        <v>0.27317881300000002</v>
      </c>
      <c r="D2492" s="11">
        <v>0.4</v>
      </c>
      <c r="E2492" s="11">
        <v>48.29</v>
      </c>
      <c r="F2492" s="11">
        <v>1.2</v>
      </c>
      <c r="G2492" s="11">
        <v>6.4000000000000001E-2</v>
      </c>
      <c r="H2492" s="10">
        <v>1</v>
      </c>
      <c r="I2492" s="11">
        <f t="shared" si="228"/>
        <v>1.2</v>
      </c>
      <c r="J2492" s="11">
        <f t="shared" si="229"/>
        <v>6.4000000000000001E-2</v>
      </c>
      <c r="K2492" s="11">
        <v>141.1</v>
      </c>
      <c r="L2492" s="10">
        <f t="shared" si="230"/>
        <v>0.4397268293256667</v>
      </c>
      <c r="M2492">
        <f t="shared" si="231"/>
        <v>542</v>
      </c>
      <c r="N2492">
        <f t="shared" si="232"/>
        <v>1</v>
      </c>
      <c r="O2492">
        <f t="shared" si="233"/>
        <v>0.1</v>
      </c>
    </row>
    <row r="2493" spans="1:15">
      <c r="A2493" s="10" t="s">
        <v>68</v>
      </c>
      <c r="B2493" s="10">
        <v>5300</v>
      </c>
      <c r="C2493" s="60">
        <v>4.517114E-3</v>
      </c>
      <c r="D2493" s="11">
        <v>0.5</v>
      </c>
      <c r="E2493" s="11">
        <v>48.29</v>
      </c>
      <c r="F2493" s="11">
        <v>0.6</v>
      </c>
      <c r="G2493" s="11">
        <v>0.13500000000000001</v>
      </c>
      <c r="H2493" s="10">
        <v>1</v>
      </c>
      <c r="I2493" s="11">
        <f t="shared" si="228"/>
        <v>0.6</v>
      </c>
      <c r="J2493" s="11">
        <f t="shared" si="229"/>
        <v>0.13500000000000001</v>
      </c>
      <c r="K2493" s="11">
        <v>2.9</v>
      </c>
      <c r="L2493" s="10">
        <f t="shared" si="230"/>
        <v>9.0888097941666662E-3</v>
      </c>
      <c r="M2493">
        <f t="shared" si="231"/>
        <v>11</v>
      </c>
      <c r="N2493">
        <f t="shared" si="232"/>
        <v>0</v>
      </c>
      <c r="O2493">
        <f t="shared" si="233"/>
        <v>0</v>
      </c>
    </row>
    <row r="2494" spans="1:15">
      <c r="A2494" s="10" t="s">
        <v>68</v>
      </c>
      <c r="B2494" s="10">
        <v>4110</v>
      </c>
      <c r="C2494" s="60">
        <v>2.0927330340000001</v>
      </c>
      <c r="D2494" s="11">
        <v>0.41299999999999998</v>
      </c>
      <c r="E2494" s="11">
        <v>48.29</v>
      </c>
      <c r="F2494" s="11">
        <v>0.7</v>
      </c>
      <c r="G2494" s="11">
        <v>0.09</v>
      </c>
      <c r="H2494" s="10">
        <v>1</v>
      </c>
      <c r="I2494" s="11">
        <f t="shared" si="228"/>
        <v>0.7</v>
      </c>
      <c r="J2494" s="11">
        <f t="shared" si="229"/>
        <v>0.09</v>
      </c>
      <c r="K2494" s="11">
        <v>3412.8</v>
      </c>
      <c r="L2494" s="10">
        <f t="shared" si="230"/>
        <v>3.4780821917915148</v>
      </c>
      <c r="M2494">
        <f t="shared" si="231"/>
        <v>4290</v>
      </c>
      <c r="N2494">
        <f t="shared" si="232"/>
        <v>7</v>
      </c>
      <c r="O2494">
        <f t="shared" si="233"/>
        <v>0.9</v>
      </c>
    </row>
    <row r="2495" spans="1:15">
      <c r="A2495" s="10" t="s">
        <v>68</v>
      </c>
      <c r="B2495" s="10">
        <v>1920</v>
      </c>
      <c r="C2495" s="60">
        <v>2.3425563999999999E-2</v>
      </c>
      <c r="D2495" s="11">
        <v>0.23400000000000001</v>
      </c>
      <c r="E2495" s="11">
        <v>48.29</v>
      </c>
      <c r="F2495" s="11">
        <v>1.2</v>
      </c>
      <c r="G2495" s="11">
        <v>7.5999999999999998E-2</v>
      </c>
      <c r="H2495" s="10">
        <v>1</v>
      </c>
      <c r="I2495" s="11">
        <f t="shared" si="228"/>
        <v>1.2</v>
      </c>
      <c r="J2495" s="11">
        <f t="shared" si="229"/>
        <v>7.5999999999999998E-2</v>
      </c>
      <c r="K2495" s="11">
        <v>21.6</v>
      </c>
      <c r="L2495" s="10">
        <f t="shared" si="230"/>
        <v>2.2058799468420001E-2</v>
      </c>
      <c r="M2495">
        <f t="shared" si="231"/>
        <v>27</v>
      </c>
      <c r="N2495">
        <f t="shared" si="232"/>
        <v>0</v>
      </c>
      <c r="O2495">
        <f t="shared" si="233"/>
        <v>0</v>
      </c>
    </row>
    <row r="2496" spans="1:15">
      <c r="A2496" s="10" t="s">
        <v>68</v>
      </c>
      <c r="B2496" s="10">
        <v>5300</v>
      </c>
      <c r="C2496" s="60">
        <v>0.33617594200000001</v>
      </c>
      <c r="D2496" s="11">
        <v>0.5</v>
      </c>
      <c r="E2496" s="11">
        <v>48.29</v>
      </c>
      <c r="F2496" s="11">
        <v>0.6</v>
      </c>
      <c r="G2496" s="11">
        <v>0.13500000000000001</v>
      </c>
      <c r="H2496" s="10">
        <v>1</v>
      </c>
      <c r="I2496" s="11">
        <f t="shared" si="228"/>
        <v>0.6</v>
      </c>
      <c r="J2496" s="11">
        <f t="shared" si="229"/>
        <v>0.13500000000000001</v>
      </c>
      <c r="K2496" s="11">
        <v>217</v>
      </c>
      <c r="L2496" s="10">
        <f t="shared" si="230"/>
        <v>0.67641400996583334</v>
      </c>
      <c r="M2496">
        <f t="shared" si="231"/>
        <v>834</v>
      </c>
      <c r="N2496">
        <f t="shared" si="232"/>
        <v>1</v>
      </c>
      <c r="O2496">
        <f t="shared" si="233"/>
        <v>0.2</v>
      </c>
    </row>
    <row r="2497" spans="1:15">
      <c r="A2497" s="10" t="s">
        <v>68</v>
      </c>
      <c r="B2497" s="10">
        <v>3200</v>
      </c>
      <c r="C2497" s="60">
        <v>1.1279E-5</v>
      </c>
      <c r="D2497" s="11">
        <v>0.06</v>
      </c>
      <c r="E2497" s="11">
        <v>48.29</v>
      </c>
      <c r="F2497" s="11">
        <v>1.2</v>
      </c>
      <c r="G2497" s="11">
        <v>6.4000000000000001E-2</v>
      </c>
      <c r="H2497" s="10">
        <v>1</v>
      </c>
      <c r="I2497" s="11">
        <f t="shared" si="228"/>
        <v>1.2</v>
      </c>
      <c r="J2497" s="11">
        <f t="shared" si="229"/>
        <v>6.4000000000000001E-2</v>
      </c>
      <c r="K2497" s="11">
        <v>0</v>
      </c>
      <c r="L2497" s="10">
        <f t="shared" si="230"/>
        <v>2.7233145499999999E-6</v>
      </c>
      <c r="M2497">
        <f t="shared" si="231"/>
        <v>0</v>
      </c>
      <c r="N2497">
        <f t="shared" si="232"/>
        <v>0</v>
      </c>
      <c r="O2497">
        <f t="shared" si="233"/>
        <v>0</v>
      </c>
    </row>
    <row r="2498" spans="1:15">
      <c r="A2498" s="10" t="s">
        <v>68</v>
      </c>
      <c r="B2498" s="10">
        <v>6410</v>
      </c>
      <c r="C2498" s="60">
        <v>7.1451677000000005E-2</v>
      </c>
      <c r="D2498" s="11">
        <v>0.191</v>
      </c>
      <c r="E2498" s="11">
        <v>48.29</v>
      </c>
      <c r="F2498" s="11">
        <v>0</v>
      </c>
      <c r="G2498" s="11">
        <v>0</v>
      </c>
      <c r="H2498" s="10">
        <v>1</v>
      </c>
      <c r="I2498" s="11">
        <f t="shared" si="228"/>
        <v>0</v>
      </c>
      <c r="J2498" s="11">
        <f t="shared" si="229"/>
        <v>0</v>
      </c>
      <c r="K2498" s="11">
        <v>17.600000000000001</v>
      </c>
      <c r="L2498" s="10">
        <f t="shared" si="230"/>
        <v>5.4918890260419177E-2</v>
      </c>
      <c r="M2498">
        <f t="shared" si="231"/>
        <v>68</v>
      </c>
      <c r="N2498">
        <f t="shared" si="232"/>
        <v>0</v>
      </c>
      <c r="O2498">
        <f t="shared" si="233"/>
        <v>0</v>
      </c>
    </row>
    <row r="2499" spans="1:15">
      <c r="A2499" s="10" t="s">
        <v>68</v>
      </c>
      <c r="B2499" s="10">
        <v>6460</v>
      </c>
      <c r="C2499" s="60">
        <v>0.157502697</v>
      </c>
      <c r="D2499" s="11">
        <v>0.30299999999999999</v>
      </c>
      <c r="E2499" s="11">
        <v>48.29</v>
      </c>
      <c r="F2499" s="11">
        <v>0</v>
      </c>
      <c r="G2499" s="11">
        <v>0</v>
      </c>
      <c r="H2499" s="10">
        <v>1</v>
      </c>
      <c r="I2499" s="11">
        <f t="shared" ref="I2499:I2562" si="234">F2499</f>
        <v>0</v>
      </c>
      <c r="J2499" s="11">
        <f t="shared" ref="J2499:J2562" si="235">G2499</f>
        <v>0</v>
      </c>
      <c r="K2499" s="11">
        <v>188.4</v>
      </c>
      <c r="L2499" s="10">
        <f t="shared" ref="L2499:L2562" si="236">E2499*D2499*C2499/12</f>
        <v>0.19204658226278248</v>
      </c>
      <c r="M2499">
        <f t="shared" ref="M2499:M2562" si="237">ROUND(E2499*D2499*C2499*102.79,0)</f>
        <v>237</v>
      </c>
      <c r="N2499">
        <f t="shared" ref="N2499:N2562" si="238">ROUND(I2499*M2499*0.002205,0)</f>
        <v>0</v>
      </c>
      <c r="O2499">
        <f t="shared" ref="O2499:O2562" si="239">ROUND(J2499*M2499*0.002205,1)</f>
        <v>0</v>
      </c>
    </row>
    <row r="2500" spans="1:15">
      <c r="A2500" s="10" t="s">
        <v>68</v>
      </c>
      <c r="B2500" s="10">
        <v>6410</v>
      </c>
      <c r="C2500" s="60">
        <v>0.32789098500000002</v>
      </c>
      <c r="D2500" s="11">
        <v>0.30299999999999999</v>
      </c>
      <c r="E2500" s="11">
        <v>48.29</v>
      </c>
      <c r="F2500" s="11">
        <v>0</v>
      </c>
      <c r="G2500" s="11">
        <v>0</v>
      </c>
      <c r="H2500" s="10">
        <v>1</v>
      </c>
      <c r="I2500" s="11">
        <f t="shared" si="234"/>
        <v>0</v>
      </c>
      <c r="J2500" s="11">
        <f t="shared" si="235"/>
        <v>0</v>
      </c>
      <c r="K2500" s="11">
        <v>128.30000000000001</v>
      </c>
      <c r="L2500" s="10">
        <f t="shared" si="236"/>
        <v>0.39980485555766254</v>
      </c>
      <c r="M2500">
        <f t="shared" si="237"/>
        <v>493</v>
      </c>
      <c r="N2500">
        <f t="shared" si="238"/>
        <v>0</v>
      </c>
      <c r="O2500">
        <f t="shared" si="239"/>
        <v>0</v>
      </c>
    </row>
    <row r="2501" spans="1:15">
      <c r="A2501" s="10" t="s">
        <v>68</v>
      </c>
      <c r="B2501" s="10">
        <v>4110</v>
      </c>
      <c r="C2501" s="60">
        <v>0.27419370599999998</v>
      </c>
      <c r="D2501" s="11">
        <v>0.41299999999999998</v>
      </c>
      <c r="E2501" s="11">
        <v>48.29</v>
      </c>
      <c r="F2501" s="11">
        <v>0.7</v>
      </c>
      <c r="G2501" s="11">
        <v>0.09</v>
      </c>
      <c r="H2501" s="10">
        <v>1</v>
      </c>
      <c r="I2501" s="11">
        <f t="shared" si="234"/>
        <v>0.7</v>
      </c>
      <c r="J2501" s="11">
        <f t="shared" si="235"/>
        <v>0.09</v>
      </c>
      <c r="K2501" s="11">
        <v>447.2</v>
      </c>
      <c r="L2501" s="10">
        <f t="shared" si="236"/>
        <v>0.45570468399263492</v>
      </c>
      <c r="M2501">
        <f t="shared" si="237"/>
        <v>562</v>
      </c>
      <c r="N2501">
        <f t="shared" si="238"/>
        <v>1</v>
      </c>
      <c r="O2501">
        <f t="shared" si="239"/>
        <v>0.1</v>
      </c>
    </row>
    <row r="2502" spans="1:15">
      <c r="A2502" s="10" t="s">
        <v>68</v>
      </c>
      <c r="B2502" s="10">
        <v>1920</v>
      </c>
      <c r="C2502" s="60">
        <v>5.1403565410000001</v>
      </c>
      <c r="D2502" s="11">
        <v>0.193</v>
      </c>
      <c r="E2502" s="11">
        <v>48.29</v>
      </c>
      <c r="F2502" s="11">
        <v>1.2</v>
      </c>
      <c r="G2502" s="11">
        <v>7.5999999999999998E-2</v>
      </c>
      <c r="H2502" s="10">
        <v>1</v>
      </c>
      <c r="I2502" s="11">
        <f t="shared" si="234"/>
        <v>1.2</v>
      </c>
      <c r="J2502" s="11">
        <f t="shared" si="235"/>
        <v>7.5999999999999998E-2</v>
      </c>
      <c r="K2502" s="11">
        <v>3917.4</v>
      </c>
      <c r="L2502" s="10">
        <f t="shared" si="236"/>
        <v>3.9923307292853139</v>
      </c>
      <c r="M2502">
        <f t="shared" si="237"/>
        <v>4924</v>
      </c>
      <c r="N2502">
        <f t="shared" si="238"/>
        <v>13</v>
      </c>
      <c r="O2502">
        <f t="shared" si="239"/>
        <v>0.8</v>
      </c>
    </row>
    <row r="2503" spans="1:15">
      <c r="A2503" s="10" t="s">
        <v>68</v>
      </c>
      <c r="B2503" s="10">
        <v>6460</v>
      </c>
      <c r="C2503" s="60">
        <v>1.8986415999999999E-2</v>
      </c>
      <c r="D2503" s="11">
        <v>0.30299999999999999</v>
      </c>
      <c r="E2503" s="11">
        <v>48.29</v>
      </c>
      <c r="F2503" s="11">
        <v>0</v>
      </c>
      <c r="G2503" s="11">
        <v>0</v>
      </c>
      <c r="H2503" s="10">
        <v>1</v>
      </c>
      <c r="I2503" s="11">
        <f t="shared" si="234"/>
        <v>0</v>
      </c>
      <c r="J2503" s="11">
        <f t="shared" si="235"/>
        <v>0</v>
      </c>
      <c r="K2503" s="11">
        <v>22.7</v>
      </c>
      <c r="L2503" s="10">
        <f t="shared" si="236"/>
        <v>2.3150564223159999E-2</v>
      </c>
      <c r="M2503">
        <f t="shared" si="237"/>
        <v>29</v>
      </c>
      <c r="N2503">
        <f t="shared" si="238"/>
        <v>0</v>
      </c>
      <c r="O2503">
        <f t="shared" si="239"/>
        <v>0</v>
      </c>
    </row>
    <row r="2504" spans="1:15">
      <c r="A2504" s="10" t="s">
        <v>68</v>
      </c>
      <c r="B2504" s="10">
        <v>2210</v>
      </c>
      <c r="C2504" s="60">
        <v>38.863220636000001</v>
      </c>
      <c r="D2504" s="11">
        <v>0.26800000000000002</v>
      </c>
      <c r="E2504" s="11">
        <v>48.29</v>
      </c>
      <c r="F2504" s="11">
        <v>1.92</v>
      </c>
      <c r="G2504" s="11">
        <v>0.50600000000000001</v>
      </c>
      <c r="H2504" s="10">
        <v>1</v>
      </c>
      <c r="I2504" s="11">
        <f t="shared" si="234"/>
        <v>1.92</v>
      </c>
      <c r="J2504" s="11">
        <f t="shared" si="235"/>
        <v>0.50600000000000001</v>
      </c>
      <c r="K2504" s="11">
        <v>13449.3</v>
      </c>
      <c r="L2504" s="10">
        <f t="shared" si="236"/>
        <v>41.913076647444491</v>
      </c>
      <c r="M2504">
        <f t="shared" si="237"/>
        <v>51699</v>
      </c>
      <c r="N2504">
        <f t="shared" si="238"/>
        <v>219</v>
      </c>
      <c r="O2504">
        <f t="shared" si="239"/>
        <v>57.7</v>
      </c>
    </row>
    <row r="2505" spans="1:15">
      <c r="A2505" s="10" t="s">
        <v>68</v>
      </c>
      <c r="B2505" s="10">
        <v>6430</v>
      </c>
      <c r="C2505" s="60">
        <v>0.63465706200000005</v>
      </c>
      <c r="D2505" s="11">
        <v>0.30299999999999999</v>
      </c>
      <c r="E2505" s="11">
        <v>48.29</v>
      </c>
      <c r="F2505" s="11">
        <v>0</v>
      </c>
      <c r="G2505" s="11">
        <v>0</v>
      </c>
      <c r="H2505" s="10">
        <v>1</v>
      </c>
      <c r="I2505" s="11">
        <f t="shared" si="234"/>
        <v>0</v>
      </c>
      <c r="J2505" s="11">
        <f t="shared" si="235"/>
        <v>0</v>
      </c>
      <c r="K2505" s="11">
        <v>248.3</v>
      </c>
      <c r="L2505" s="10">
        <f t="shared" si="236"/>
        <v>0.77385163548049496</v>
      </c>
      <c r="M2505">
        <f t="shared" si="237"/>
        <v>955</v>
      </c>
      <c r="N2505">
        <f t="shared" si="238"/>
        <v>0</v>
      </c>
      <c r="O2505">
        <f t="shared" si="239"/>
        <v>0</v>
      </c>
    </row>
    <row r="2506" spans="1:15">
      <c r="A2506" s="10" t="s">
        <v>68</v>
      </c>
      <c r="B2506" s="10">
        <v>8320</v>
      </c>
      <c r="C2506" s="60">
        <v>6.9274042999999993E-2</v>
      </c>
      <c r="D2506" s="11">
        <v>0.21</v>
      </c>
      <c r="E2506" s="11">
        <v>48.29</v>
      </c>
      <c r="F2506" s="11">
        <v>1.25</v>
      </c>
      <c r="G2506" s="11">
        <v>7.5999999999999998E-2</v>
      </c>
      <c r="H2506" s="10">
        <v>1</v>
      </c>
      <c r="I2506" s="11">
        <f t="shared" si="234"/>
        <v>1.25</v>
      </c>
      <c r="J2506" s="11">
        <f t="shared" si="235"/>
        <v>7.5999999999999998E-2</v>
      </c>
      <c r="K2506" s="11">
        <v>57.4</v>
      </c>
      <c r="L2506" s="10">
        <f t="shared" si="236"/>
        <v>5.8541761888224998E-2</v>
      </c>
      <c r="M2506">
        <f t="shared" si="237"/>
        <v>72</v>
      </c>
      <c r="N2506">
        <f t="shared" si="238"/>
        <v>0</v>
      </c>
      <c r="O2506">
        <f t="shared" si="239"/>
        <v>0</v>
      </c>
    </row>
    <row r="2507" spans="1:15">
      <c r="A2507" s="10" t="s">
        <v>68</v>
      </c>
      <c r="B2507" s="10">
        <v>3200</v>
      </c>
      <c r="C2507" s="60">
        <v>2.9135400000000001E-3</v>
      </c>
      <c r="D2507" s="11">
        <v>0.06</v>
      </c>
      <c r="E2507" s="11">
        <v>48.29</v>
      </c>
      <c r="F2507" s="11">
        <v>1.2</v>
      </c>
      <c r="G2507" s="11">
        <v>6.4000000000000001E-2</v>
      </c>
      <c r="H2507" s="10">
        <v>1</v>
      </c>
      <c r="I2507" s="11">
        <f t="shared" si="234"/>
        <v>1.2</v>
      </c>
      <c r="J2507" s="11">
        <f t="shared" si="235"/>
        <v>6.4000000000000001E-2</v>
      </c>
      <c r="K2507" s="11">
        <v>0.2</v>
      </c>
      <c r="L2507" s="10">
        <f t="shared" si="236"/>
        <v>7.0347423299999998E-4</v>
      </c>
      <c r="M2507">
        <f t="shared" si="237"/>
        <v>1</v>
      </c>
      <c r="N2507">
        <f t="shared" si="238"/>
        <v>0</v>
      </c>
      <c r="O2507">
        <f t="shared" si="239"/>
        <v>0</v>
      </c>
    </row>
    <row r="2508" spans="1:15">
      <c r="A2508" s="10" t="s">
        <v>68</v>
      </c>
      <c r="B2508" s="10">
        <v>5300</v>
      </c>
      <c r="C2508" s="60">
        <v>0.159528429</v>
      </c>
      <c r="D2508" s="11">
        <v>0.5</v>
      </c>
      <c r="E2508" s="11">
        <v>48.29</v>
      </c>
      <c r="F2508" s="11">
        <v>0.6</v>
      </c>
      <c r="G2508" s="11">
        <v>0.13500000000000001</v>
      </c>
      <c r="H2508" s="10">
        <v>1</v>
      </c>
      <c r="I2508" s="11">
        <f t="shared" si="234"/>
        <v>0.6</v>
      </c>
      <c r="J2508" s="11">
        <f t="shared" si="235"/>
        <v>0.13500000000000001</v>
      </c>
      <c r="K2508" s="11">
        <v>103</v>
      </c>
      <c r="L2508" s="10">
        <f t="shared" si="236"/>
        <v>0.32098449318375</v>
      </c>
      <c r="M2508">
        <f t="shared" si="237"/>
        <v>396</v>
      </c>
      <c r="N2508">
        <f t="shared" si="238"/>
        <v>1</v>
      </c>
      <c r="O2508">
        <f t="shared" si="239"/>
        <v>0.1</v>
      </c>
    </row>
    <row r="2509" spans="1:15">
      <c r="A2509" s="10" t="s">
        <v>68</v>
      </c>
      <c r="B2509" s="10">
        <v>3100</v>
      </c>
      <c r="C2509" s="60">
        <v>9.2414924529999993</v>
      </c>
      <c r="D2509" s="11">
        <v>0.41099999999999998</v>
      </c>
      <c r="E2509" s="11">
        <v>48.29</v>
      </c>
      <c r="F2509" s="11">
        <v>1.2</v>
      </c>
      <c r="G2509" s="11">
        <v>6.4000000000000001E-2</v>
      </c>
      <c r="H2509" s="10">
        <v>1</v>
      </c>
      <c r="I2509" s="11">
        <f t="shared" si="234"/>
        <v>1.2</v>
      </c>
      <c r="J2509" s="11">
        <f t="shared" si="235"/>
        <v>6.4000000000000001E-2</v>
      </c>
      <c r="K2509" s="11">
        <v>14997.9</v>
      </c>
      <c r="L2509" s="10">
        <f t="shared" si="236"/>
        <v>15.284804716521419</v>
      </c>
      <c r="M2509">
        <f t="shared" si="237"/>
        <v>18854</v>
      </c>
      <c r="N2509">
        <f t="shared" si="238"/>
        <v>50</v>
      </c>
      <c r="O2509">
        <f t="shared" si="239"/>
        <v>2.7</v>
      </c>
    </row>
    <row r="2510" spans="1:15">
      <c r="A2510" s="10" t="s">
        <v>68</v>
      </c>
      <c r="B2510" s="10">
        <v>3200</v>
      </c>
      <c r="C2510" s="60">
        <v>0.47894072799999998</v>
      </c>
      <c r="D2510" s="11">
        <v>0.4</v>
      </c>
      <c r="E2510" s="11">
        <v>56.5</v>
      </c>
      <c r="F2510" s="11">
        <v>1.2</v>
      </c>
      <c r="G2510" s="11">
        <v>6.4000000000000001E-2</v>
      </c>
      <c r="H2510" s="10">
        <v>1</v>
      </c>
      <c r="I2510" s="11">
        <f t="shared" si="234"/>
        <v>1.2</v>
      </c>
      <c r="J2510" s="11">
        <f t="shared" si="235"/>
        <v>6.4000000000000001E-2</v>
      </c>
      <c r="K2510" s="11">
        <v>433.3</v>
      </c>
      <c r="L2510" s="10">
        <f t="shared" si="236"/>
        <v>0.90200503773333329</v>
      </c>
      <c r="M2510">
        <f t="shared" si="237"/>
        <v>1113</v>
      </c>
      <c r="N2510">
        <f t="shared" si="238"/>
        <v>3</v>
      </c>
      <c r="O2510">
        <f t="shared" si="239"/>
        <v>0.2</v>
      </c>
    </row>
    <row r="2511" spans="1:15">
      <c r="A2511" s="10" t="s">
        <v>68</v>
      </c>
      <c r="B2511" s="10">
        <v>4340</v>
      </c>
      <c r="C2511" s="60">
        <v>1.0539696709999999</v>
      </c>
      <c r="D2511" s="11">
        <v>0.41299999999999998</v>
      </c>
      <c r="E2511" s="11">
        <v>48.29</v>
      </c>
      <c r="F2511" s="11">
        <v>0.7</v>
      </c>
      <c r="G2511" s="11">
        <v>0.09</v>
      </c>
      <c r="H2511" s="10">
        <v>1</v>
      </c>
      <c r="I2511" s="11">
        <f t="shared" si="234"/>
        <v>0.7</v>
      </c>
      <c r="J2511" s="11">
        <f t="shared" si="235"/>
        <v>0.09</v>
      </c>
      <c r="K2511" s="11">
        <v>562.1</v>
      </c>
      <c r="L2511" s="10">
        <f t="shared" si="236"/>
        <v>1.7516773921166389</v>
      </c>
      <c r="M2511">
        <f t="shared" si="237"/>
        <v>2161</v>
      </c>
      <c r="N2511">
        <f t="shared" si="238"/>
        <v>3</v>
      </c>
      <c r="O2511">
        <f t="shared" si="239"/>
        <v>0.4</v>
      </c>
    </row>
    <row r="2512" spans="1:15">
      <c r="A2512" s="10" t="s">
        <v>68</v>
      </c>
      <c r="B2512" s="10">
        <v>3200</v>
      </c>
      <c r="C2512" s="60">
        <v>4.3339429999999998E-3</v>
      </c>
      <c r="D2512" s="11">
        <v>0.06</v>
      </c>
      <c r="E2512" s="11">
        <v>48.29</v>
      </c>
      <c r="F2512" s="11">
        <v>1.2</v>
      </c>
      <c r="G2512" s="11">
        <v>6.4000000000000001E-2</v>
      </c>
      <c r="H2512" s="10">
        <v>1</v>
      </c>
      <c r="I2512" s="11">
        <f t="shared" si="234"/>
        <v>1.2</v>
      </c>
      <c r="J2512" s="11">
        <f t="shared" si="235"/>
        <v>6.4000000000000001E-2</v>
      </c>
      <c r="K2512" s="11">
        <v>0.3</v>
      </c>
      <c r="L2512" s="10">
        <f t="shared" si="236"/>
        <v>1.0464305373499999E-3</v>
      </c>
      <c r="M2512">
        <f t="shared" si="237"/>
        <v>1</v>
      </c>
      <c r="N2512">
        <f t="shared" si="238"/>
        <v>0</v>
      </c>
      <c r="O2512">
        <f t="shared" si="239"/>
        <v>0</v>
      </c>
    </row>
    <row r="2513" spans="1:15">
      <c r="A2513" s="10" t="s">
        <v>68</v>
      </c>
      <c r="B2513" s="10">
        <v>4110</v>
      </c>
      <c r="C2513" s="60">
        <v>2.175526573</v>
      </c>
      <c r="D2513" s="11">
        <v>0.41299999999999998</v>
      </c>
      <c r="E2513" s="11">
        <v>48.29</v>
      </c>
      <c r="F2513" s="11">
        <v>0.7</v>
      </c>
      <c r="G2513" s="11">
        <v>0.09</v>
      </c>
      <c r="H2513" s="10">
        <v>1</v>
      </c>
      <c r="I2513" s="11">
        <f t="shared" si="234"/>
        <v>0.7</v>
      </c>
      <c r="J2513" s="11">
        <f t="shared" si="235"/>
        <v>0.09</v>
      </c>
      <c r="K2513" s="11">
        <v>3547.8</v>
      </c>
      <c r="L2513" s="10">
        <f t="shared" si="236"/>
        <v>3.6156834667333499</v>
      </c>
      <c r="M2513">
        <f t="shared" si="237"/>
        <v>4460</v>
      </c>
      <c r="N2513">
        <f t="shared" si="238"/>
        <v>7</v>
      </c>
      <c r="O2513">
        <f t="shared" si="239"/>
        <v>0.9</v>
      </c>
    </row>
    <row r="2514" spans="1:15">
      <c r="A2514" s="10" t="s">
        <v>68</v>
      </c>
      <c r="B2514" s="10">
        <v>1920</v>
      </c>
      <c r="C2514" s="60">
        <v>7.8167204000000004E-2</v>
      </c>
      <c r="D2514" s="11">
        <v>0.193</v>
      </c>
      <c r="E2514" s="11">
        <v>48.29</v>
      </c>
      <c r="F2514" s="11">
        <v>1.2</v>
      </c>
      <c r="G2514" s="11">
        <v>7.5999999999999998E-2</v>
      </c>
      <c r="H2514" s="10">
        <v>1</v>
      </c>
      <c r="I2514" s="11">
        <f t="shared" si="234"/>
        <v>1.2</v>
      </c>
      <c r="J2514" s="11">
        <f t="shared" si="235"/>
        <v>7.5999999999999998E-2</v>
      </c>
      <c r="K2514" s="11">
        <v>59.6</v>
      </c>
      <c r="L2514" s="10">
        <f t="shared" si="236"/>
        <v>6.0709666355323329E-2</v>
      </c>
      <c r="M2514">
        <f t="shared" si="237"/>
        <v>75</v>
      </c>
      <c r="N2514">
        <f t="shared" si="238"/>
        <v>0</v>
      </c>
      <c r="O2514">
        <f t="shared" si="239"/>
        <v>0</v>
      </c>
    </row>
    <row r="2515" spans="1:15">
      <c r="A2515" s="10" t="s">
        <v>68</v>
      </c>
      <c r="B2515" s="10">
        <v>4110</v>
      </c>
      <c r="C2515" s="60">
        <v>3.9392598400000001</v>
      </c>
      <c r="D2515" s="11">
        <v>0.41299999999999998</v>
      </c>
      <c r="E2515" s="11">
        <v>48.29</v>
      </c>
      <c r="F2515" s="11">
        <v>0.7</v>
      </c>
      <c r="G2515" s="11">
        <v>0.09</v>
      </c>
      <c r="H2515" s="10">
        <v>1</v>
      </c>
      <c r="I2515" s="11">
        <f t="shared" si="234"/>
        <v>0.7</v>
      </c>
      <c r="J2515" s="11">
        <f t="shared" si="235"/>
        <v>0.09</v>
      </c>
      <c r="K2515" s="11">
        <v>2100.8000000000002</v>
      </c>
      <c r="L2515" s="10">
        <f t="shared" si="236"/>
        <v>6.546974351599733</v>
      </c>
      <c r="M2515">
        <f t="shared" si="237"/>
        <v>8076</v>
      </c>
      <c r="N2515">
        <f t="shared" si="238"/>
        <v>12</v>
      </c>
      <c r="O2515">
        <f t="shared" si="239"/>
        <v>1.6</v>
      </c>
    </row>
    <row r="2516" spans="1:15">
      <c r="A2516" s="10" t="s">
        <v>68</v>
      </c>
      <c r="B2516" s="10">
        <v>3100</v>
      </c>
      <c r="C2516" s="60">
        <v>14.422149595</v>
      </c>
      <c r="D2516" s="11">
        <v>0.41099999999999998</v>
      </c>
      <c r="E2516" s="11">
        <v>48.29</v>
      </c>
      <c r="F2516" s="11">
        <v>1.2</v>
      </c>
      <c r="G2516" s="11">
        <v>6.4000000000000001E-2</v>
      </c>
      <c r="H2516" s="10">
        <v>1</v>
      </c>
      <c r="I2516" s="11">
        <f t="shared" si="234"/>
        <v>1.2</v>
      </c>
      <c r="J2516" s="11">
        <f t="shared" si="235"/>
        <v>6.4000000000000001E-2</v>
      </c>
      <c r="K2516" s="11">
        <v>23405.5</v>
      </c>
      <c r="L2516" s="10">
        <f t="shared" si="236"/>
        <v>23.853261935032336</v>
      </c>
      <c r="M2516">
        <f t="shared" si="237"/>
        <v>29423</v>
      </c>
      <c r="N2516">
        <f t="shared" si="238"/>
        <v>78</v>
      </c>
      <c r="O2516">
        <f t="shared" si="239"/>
        <v>4.2</v>
      </c>
    </row>
    <row r="2517" spans="1:15">
      <c r="A2517" s="10" t="s">
        <v>68</v>
      </c>
      <c r="B2517" s="10">
        <v>3100</v>
      </c>
      <c r="C2517" s="60">
        <v>0.66350396</v>
      </c>
      <c r="D2517" s="11">
        <v>0.41099999999999998</v>
      </c>
      <c r="E2517" s="11">
        <v>48.29</v>
      </c>
      <c r="F2517" s="11">
        <v>1.2</v>
      </c>
      <c r="G2517" s="11">
        <v>6.4000000000000001E-2</v>
      </c>
      <c r="H2517" s="10">
        <v>1</v>
      </c>
      <c r="I2517" s="11">
        <f t="shared" si="234"/>
        <v>1.2</v>
      </c>
      <c r="J2517" s="11">
        <f t="shared" si="235"/>
        <v>6.4000000000000001E-2</v>
      </c>
      <c r="K2517" s="11">
        <v>1076.8</v>
      </c>
      <c r="L2517" s="10">
        <f t="shared" si="236"/>
        <v>1.0973907633226998</v>
      </c>
      <c r="M2517">
        <f t="shared" si="237"/>
        <v>1354</v>
      </c>
      <c r="N2517">
        <f t="shared" si="238"/>
        <v>4</v>
      </c>
      <c r="O2517">
        <f t="shared" si="239"/>
        <v>0.2</v>
      </c>
    </row>
    <row r="2518" spans="1:15">
      <c r="A2518" s="10" t="s">
        <v>68</v>
      </c>
      <c r="B2518" s="10">
        <v>1180</v>
      </c>
      <c r="C2518" s="60">
        <v>0.181298501</v>
      </c>
      <c r="D2518" s="11">
        <v>0.39</v>
      </c>
      <c r="E2518" s="11">
        <v>48.29</v>
      </c>
      <c r="F2518" s="11">
        <v>1.05</v>
      </c>
      <c r="G2518" s="11">
        <v>0.22</v>
      </c>
      <c r="H2518" s="10">
        <v>1</v>
      </c>
      <c r="I2518" s="11">
        <f t="shared" si="234"/>
        <v>1.05</v>
      </c>
      <c r="J2518" s="11">
        <f t="shared" si="235"/>
        <v>0.22</v>
      </c>
      <c r="K2518" s="11">
        <v>279.2</v>
      </c>
      <c r="L2518" s="10">
        <f t="shared" si="236"/>
        <v>0.28453439993192503</v>
      </c>
      <c r="M2518">
        <f t="shared" si="237"/>
        <v>351</v>
      </c>
      <c r="N2518">
        <f t="shared" si="238"/>
        <v>1</v>
      </c>
      <c r="O2518">
        <f t="shared" si="239"/>
        <v>0.2</v>
      </c>
    </row>
    <row r="2519" spans="1:15">
      <c r="A2519" s="10" t="s">
        <v>68</v>
      </c>
      <c r="B2519" s="10">
        <v>3200</v>
      </c>
      <c r="C2519" s="60">
        <v>0.674255406</v>
      </c>
      <c r="D2519" s="11">
        <v>0.4</v>
      </c>
      <c r="E2519" s="11">
        <v>48.29</v>
      </c>
      <c r="F2519" s="11">
        <v>1.2</v>
      </c>
      <c r="G2519" s="11">
        <v>6.4000000000000001E-2</v>
      </c>
      <c r="H2519" s="10">
        <v>1</v>
      </c>
      <c r="I2519" s="11">
        <f t="shared" si="234"/>
        <v>1.2</v>
      </c>
      <c r="J2519" s="11">
        <f t="shared" si="235"/>
        <v>6.4000000000000001E-2</v>
      </c>
      <c r="K2519" s="11">
        <v>348.3</v>
      </c>
      <c r="L2519" s="10">
        <f t="shared" si="236"/>
        <v>1.0853264518580001</v>
      </c>
      <c r="M2519">
        <f t="shared" si="237"/>
        <v>1339</v>
      </c>
      <c r="N2519">
        <f t="shared" si="238"/>
        <v>4</v>
      </c>
      <c r="O2519">
        <f t="shared" si="239"/>
        <v>0.2</v>
      </c>
    </row>
    <row r="2520" spans="1:15">
      <c r="A2520" s="10" t="s">
        <v>68</v>
      </c>
      <c r="B2520" s="10">
        <v>3100</v>
      </c>
      <c r="C2520" s="60">
        <v>3.0862224519999999</v>
      </c>
      <c r="D2520" s="11">
        <v>0.41099999999999998</v>
      </c>
      <c r="E2520" s="11">
        <v>48.29</v>
      </c>
      <c r="F2520" s="11">
        <v>1.2</v>
      </c>
      <c r="G2520" s="11">
        <v>6.4000000000000001E-2</v>
      </c>
      <c r="H2520" s="10">
        <v>1</v>
      </c>
      <c r="I2520" s="11">
        <f t="shared" si="234"/>
        <v>1.2</v>
      </c>
      <c r="J2520" s="11">
        <f t="shared" si="235"/>
        <v>6.4000000000000001E-2</v>
      </c>
      <c r="K2520" s="11">
        <v>5008.6000000000004</v>
      </c>
      <c r="L2520" s="10">
        <f t="shared" si="236"/>
        <v>5.1044036155924895</v>
      </c>
      <c r="M2520">
        <f t="shared" si="237"/>
        <v>6296</v>
      </c>
      <c r="N2520">
        <f t="shared" si="238"/>
        <v>17</v>
      </c>
      <c r="O2520">
        <f t="shared" si="239"/>
        <v>0.9</v>
      </c>
    </row>
    <row r="2521" spans="1:15">
      <c r="A2521" s="10" t="s">
        <v>68</v>
      </c>
      <c r="B2521" s="10">
        <v>3100</v>
      </c>
      <c r="C2521" s="60">
        <v>0.58745406700000002</v>
      </c>
      <c r="D2521" s="11">
        <v>0.41099999999999998</v>
      </c>
      <c r="E2521" s="11">
        <v>48.29</v>
      </c>
      <c r="F2521" s="11">
        <v>1.2</v>
      </c>
      <c r="G2521" s="11">
        <v>6.4000000000000001E-2</v>
      </c>
      <c r="H2521" s="10">
        <v>1</v>
      </c>
      <c r="I2521" s="11">
        <f t="shared" si="234"/>
        <v>1.2</v>
      </c>
      <c r="J2521" s="11">
        <f t="shared" si="235"/>
        <v>6.4000000000000001E-2</v>
      </c>
      <c r="K2521" s="11">
        <v>311.8</v>
      </c>
      <c r="L2521" s="10">
        <f t="shared" si="236"/>
        <v>0.97160937366847744</v>
      </c>
      <c r="M2521">
        <f t="shared" si="237"/>
        <v>1198</v>
      </c>
      <c r="N2521">
        <f t="shared" si="238"/>
        <v>3</v>
      </c>
      <c r="O2521">
        <f t="shared" si="239"/>
        <v>0.2</v>
      </c>
    </row>
    <row r="2522" spans="1:15">
      <c r="A2522" s="10" t="s">
        <v>68</v>
      </c>
      <c r="B2522" s="10">
        <v>1920</v>
      </c>
      <c r="C2522" s="60">
        <v>0.29190463900000002</v>
      </c>
      <c r="D2522" s="11">
        <v>0.23400000000000001</v>
      </c>
      <c r="E2522" s="11">
        <v>48.29</v>
      </c>
      <c r="F2522" s="11">
        <v>1.2</v>
      </c>
      <c r="G2522" s="11">
        <v>7.5999999999999998E-2</v>
      </c>
      <c r="H2522" s="10">
        <v>1</v>
      </c>
      <c r="I2522" s="11">
        <f t="shared" si="234"/>
        <v>1.2</v>
      </c>
      <c r="J2522" s="11">
        <f t="shared" si="235"/>
        <v>7.5999999999999998E-2</v>
      </c>
      <c r="K2522" s="11">
        <v>269.7</v>
      </c>
      <c r="L2522" s="10">
        <f t="shared" si="236"/>
        <v>0.27487346283754505</v>
      </c>
      <c r="M2522">
        <f t="shared" si="237"/>
        <v>339</v>
      </c>
      <c r="N2522">
        <f t="shared" si="238"/>
        <v>1</v>
      </c>
      <c r="O2522">
        <f t="shared" si="239"/>
        <v>0.1</v>
      </c>
    </row>
    <row r="2523" spans="1:15">
      <c r="A2523" s="10" t="s">
        <v>68</v>
      </c>
      <c r="B2523" s="10">
        <v>4110</v>
      </c>
      <c r="C2523" s="60">
        <v>2.5454937379999998</v>
      </c>
      <c r="D2523" s="11">
        <v>0.41299999999999998</v>
      </c>
      <c r="E2523" s="11">
        <v>48.29</v>
      </c>
      <c r="F2523" s="11">
        <v>0.7</v>
      </c>
      <c r="G2523" s="11">
        <v>0.09</v>
      </c>
      <c r="H2523" s="10">
        <v>1</v>
      </c>
      <c r="I2523" s="11">
        <f t="shared" si="234"/>
        <v>0.7</v>
      </c>
      <c r="J2523" s="11">
        <f t="shared" si="235"/>
        <v>0.09</v>
      </c>
      <c r="K2523" s="11">
        <v>4151.1000000000004</v>
      </c>
      <c r="L2523" s="10">
        <f t="shared" si="236"/>
        <v>4.2305618039260207</v>
      </c>
      <c r="M2523">
        <f t="shared" si="237"/>
        <v>5218</v>
      </c>
      <c r="N2523">
        <f t="shared" si="238"/>
        <v>8</v>
      </c>
      <c r="O2523">
        <f t="shared" si="239"/>
        <v>1</v>
      </c>
    </row>
    <row r="2524" spans="1:15">
      <c r="A2524" s="10" t="s">
        <v>68</v>
      </c>
      <c r="B2524" s="10">
        <v>1100</v>
      </c>
      <c r="C2524" s="60">
        <v>38.788215389000001</v>
      </c>
      <c r="D2524" s="11">
        <v>0.34200000000000003</v>
      </c>
      <c r="E2524" s="11">
        <v>48.29</v>
      </c>
      <c r="F2524" s="11">
        <v>1.85</v>
      </c>
      <c r="G2524" s="11">
        <v>0.22</v>
      </c>
      <c r="H2524" s="10">
        <v>1</v>
      </c>
      <c r="I2524" s="11">
        <f t="shared" si="234"/>
        <v>1.85</v>
      </c>
      <c r="J2524" s="11">
        <f t="shared" si="235"/>
        <v>0.22</v>
      </c>
      <c r="K2524" s="11">
        <v>52380.7</v>
      </c>
      <c r="L2524" s="10">
        <f t="shared" si="236"/>
        <v>53.382863252342084</v>
      </c>
      <c r="M2524">
        <f t="shared" si="237"/>
        <v>65847</v>
      </c>
      <c r="N2524">
        <f t="shared" si="238"/>
        <v>269</v>
      </c>
      <c r="O2524">
        <f t="shared" si="239"/>
        <v>31.9</v>
      </c>
    </row>
    <row r="2525" spans="1:15">
      <c r="A2525" s="10" t="s">
        <v>68</v>
      </c>
      <c r="B2525" s="10">
        <v>1100</v>
      </c>
      <c r="C2525" s="60">
        <v>8.0478210350000001</v>
      </c>
      <c r="D2525" s="11">
        <v>0.34200000000000003</v>
      </c>
      <c r="E2525" s="11">
        <v>48.29</v>
      </c>
      <c r="F2525" s="11">
        <v>1.85</v>
      </c>
      <c r="G2525" s="11">
        <v>0.22</v>
      </c>
      <c r="H2525" s="10">
        <v>1</v>
      </c>
      <c r="I2525" s="11">
        <f t="shared" si="234"/>
        <v>1.85</v>
      </c>
      <c r="J2525" s="11">
        <f t="shared" si="235"/>
        <v>0.22</v>
      </c>
      <c r="K2525" s="11">
        <v>10868</v>
      </c>
      <c r="L2525" s="10">
        <f t="shared" si="236"/>
        <v>11.075934416734276</v>
      </c>
      <c r="M2525">
        <f t="shared" si="237"/>
        <v>13662</v>
      </c>
      <c r="N2525">
        <f t="shared" si="238"/>
        <v>56</v>
      </c>
      <c r="O2525">
        <f t="shared" si="239"/>
        <v>6.6</v>
      </c>
    </row>
    <row r="2526" spans="1:15">
      <c r="A2526" s="10" t="s">
        <v>68</v>
      </c>
      <c r="B2526" s="10">
        <v>8320</v>
      </c>
      <c r="C2526" s="60">
        <v>6.2267449999999997E-3</v>
      </c>
      <c r="D2526" s="11">
        <v>0.21</v>
      </c>
      <c r="E2526" s="11">
        <v>48.29</v>
      </c>
      <c r="F2526" s="11">
        <v>1.25</v>
      </c>
      <c r="G2526" s="11">
        <v>7.5999999999999998E-2</v>
      </c>
      <c r="H2526" s="10">
        <v>1</v>
      </c>
      <c r="I2526" s="11">
        <f t="shared" si="234"/>
        <v>1.25</v>
      </c>
      <c r="J2526" s="11">
        <f t="shared" si="235"/>
        <v>7.5999999999999998E-2</v>
      </c>
      <c r="K2526" s="11">
        <v>5.2</v>
      </c>
      <c r="L2526" s="10">
        <f t="shared" si="236"/>
        <v>5.2620665308749995E-3</v>
      </c>
      <c r="M2526">
        <f t="shared" si="237"/>
        <v>6</v>
      </c>
      <c r="N2526">
        <f t="shared" si="238"/>
        <v>0</v>
      </c>
      <c r="O2526">
        <f t="shared" si="239"/>
        <v>0</v>
      </c>
    </row>
    <row r="2527" spans="1:15">
      <c r="A2527" s="10" t="s">
        <v>68</v>
      </c>
      <c r="B2527" s="10">
        <v>1180</v>
      </c>
      <c r="C2527" s="60">
        <v>0.14377886400000001</v>
      </c>
      <c r="D2527" s="11">
        <v>0.39</v>
      </c>
      <c r="E2527" s="11">
        <v>48.29</v>
      </c>
      <c r="F2527" s="11">
        <v>1.05</v>
      </c>
      <c r="G2527" s="11">
        <v>0.22</v>
      </c>
      <c r="H2527" s="10">
        <v>1</v>
      </c>
      <c r="I2527" s="11">
        <f t="shared" si="234"/>
        <v>1.05</v>
      </c>
      <c r="J2527" s="11">
        <f t="shared" si="235"/>
        <v>0.22</v>
      </c>
      <c r="K2527" s="11">
        <v>221.4</v>
      </c>
      <c r="L2527" s="10">
        <f t="shared" si="236"/>
        <v>0.22565014363320002</v>
      </c>
      <c r="M2527">
        <f t="shared" si="237"/>
        <v>278</v>
      </c>
      <c r="N2527">
        <f t="shared" si="238"/>
        <v>1</v>
      </c>
      <c r="O2527">
        <f t="shared" si="239"/>
        <v>0.1</v>
      </c>
    </row>
    <row r="2528" spans="1:15">
      <c r="A2528" s="10" t="s">
        <v>68</v>
      </c>
      <c r="B2528" s="10">
        <v>8320</v>
      </c>
      <c r="C2528" s="60">
        <v>0.185840475</v>
      </c>
      <c r="D2528" s="11">
        <v>0.21</v>
      </c>
      <c r="E2528" s="11">
        <v>48.29</v>
      </c>
      <c r="F2528" s="11">
        <v>1.25</v>
      </c>
      <c r="G2528" s="11">
        <v>7.5999999999999998E-2</v>
      </c>
      <c r="H2528" s="10">
        <v>1</v>
      </c>
      <c r="I2528" s="11">
        <f t="shared" si="234"/>
        <v>1.25</v>
      </c>
      <c r="J2528" s="11">
        <f t="shared" si="235"/>
        <v>7.5999999999999998E-2</v>
      </c>
      <c r="K2528" s="11">
        <v>154.1</v>
      </c>
      <c r="L2528" s="10">
        <f t="shared" si="236"/>
        <v>0.15704913941062501</v>
      </c>
      <c r="M2528">
        <f t="shared" si="237"/>
        <v>194</v>
      </c>
      <c r="N2528">
        <f t="shared" si="238"/>
        <v>1</v>
      </c>
      <c r="O2528">
        <f t="shared" si="239"/>
        <v>0</v>
      </c>
    </row>
    <row r="2529" spans="1:15">
      <c r="A2529" s="10" t="s">
        <v>68</v>
      </c>
      <c r="B2529" s="10">
        <v>8320</v>
      </c>
      <c r="C2529" s="60">
        <v>0.21648035199999999</v>
      </c>
      <c r="D2529" s="11">
        <v>0.21</v>
      </c>
      <c r="E2529" s="11">
        <v>48.29</v>
      </c>
      <c r="F2529" s="11">
        <v>1.25</v>
      </c>
      <c r="G2529" s="11">
        <v>7.5999999999999998E-2</v>
      </c>
      <c r="H2529" s="10">
        <v>1</v>
      </c>
      <c r="I2529" s="11">
        <f t="shared" si="234"/>
        <v>1.25</v>
      </c>
      <c r="J2529" s="11">
        <f t="shared" si="235"/>
        <v>7.5999999999999998E-2</v>
      </c>
      <c r="K2529" s="11">
        <v>179.5</v>
      </c>
      <c r="L2529" s="10">
        <f t="shared" si="236"/>
        <v>0.18294213346639998</v>
      </c>
      <c r="M2529">
        <f t="shared" si="237"/>
        <v>226</v>
      </c>
      <c r="N2529">
        <f t="shared" si="238"/>
        <v>1</v>
      </c>
      <c r="O2529">
        <f t="shared" si="239"/>
        <v>0</v>
      </c>
    </row>
    <row r="2530" spans="1:15">
      <c r="A2530" s="10" t="s">
        <v>68</v>
      </c>
      <c r="B2530" s="10">
        <v>1920</v>
      </c>
      <c r="C2530" s="60">
        <v>4.8999943999999997E-2</v>
      </c>
      <c r="D2530" s="11">
        <v>0.23400000000000001</v>
      </c>
      <c r="E2530" s="11">
        <v>48.29</v>
      </c>
      <c r="F2530" s="11">
        <v>1.2</v>
      </c>
      <c r="G2530" s="11">
        <v>7.5999999999999998E-2</v>
      </c>
      <c r="H2530" s="10">
        <v>1</v>
      </c>
      <c r="I2530" s="11">
        <f t="shared" si="234"/>
        <v>1.2</v>
      </c>
      <c r="J2530" s="11">
        <f t="shared" si="235"/>
        <v>7.5999999999999998E-2</v>
      </c>
      <c r="K2530" s="11">
        <v>45.3</v>
      </c>
      <c r="L2530" s="10">
        <f t="shared" si="236"/>
        <v>4.614104226732E-2</v>
      </c>
      <c r="M2530">
        <f t="shared" si="237"/>
        <v>57</v>
      </c>
      <c r="N2530">
        <f t="shared" si="238"/>
        <v>0</v>
      </c>
      <c r="O2530">
        <f t="shared" si="239"/>
        <v>0</v>
      </c>
    </row>
    <row r="2531" spans="1:15">
      <c r="A2531" s="10" t="s">
        <v>68</v>
      </c>
      <c r="B2531" s="10">
        <v>6460</v>
      </c>
      <c r="C2531" s="60">
        <v>3.6976172520000001</v>
      </c>
      <c r="D2531" s="11">
        <v>0.30299999999999999</v>
      </c>
      <c r="E2531" s="11">
        <v>48.29</v>
      </c>
      <c r="F2531" s="11">
        <v>0</v>
      </c>
      <c r="G2531" s="11">
        <v>0</v>
      </c>
      <c r="H2531" s="10">
        <v>1</v>
      </c>
      <c r="I2531" s="11">
        <f t="shared" si="234"/>
        <v>0</v>
      </c>
      <c r="J2531" s="11">
        <f t="shared" si="235"/>
        <v>0</v>
      </c>
      <c r="K2531" s="11">
        <v>4424</v>
      </c>
      <c r="L2531" s="10">
        <f t="shared" si="236"/>
        <v>4.5085879117517704</v>
      </c>
      <c r="M2531">
        <f t="shared" si="237"/>
        <v>5561</v>
      </c>
      <c r="N2531">
        <f t="shared" si="238"/>
        <v>0</v>
      </c>
      <c r="O2531">
        <f t="shared" si="239"/>
        <v>0</v>
      </c>
    </row>
    <row r="2532" spans="1:15">
      <c r="A2532" s="10" t="s">
        <v>68</v>
      </c>
      <c r="B2532" s="10">
        <v>5100</v>
      </c>
      <c r="C2532" s="60">
        <v>1.379789468</v>
      </c>
      <c r="D2532" s="11">
        <v>1</v>
      </c>
      <c r="E2532" s="11">
        <v>48.29</v>
      </c>
      <c r="F2532" s="11">
        <v>0.6</v>
      </c>
      <c r="G2532" s="11">
        <v>0.05</v>
      </c>
      <c r="H2532" s="10">
        <v>1</v>
      </c>
      <c r="I2532" s="11">
        <f t="shared" si="234"/>
        <v>0.6</v>
      </c>
      <c r="J2532" s="11">
        <f t="shared" si="235"/>
        <v>0.05</v>
      </c>
      <c r="K2532" s="11">
        <v>5448.4</v>
      </c>
      <c r="L2532" s="10">
        <f t="shared" si="236"/>
        <v>5.552502784143333</v>
      </c>
      <c r="M2532">
        <f t="shared" si="237"/>
        <v>6849</v>
      </c>
      <c r="N2532">
        <f t="shared" si="238"/>
        <v>9</v>
      </c>
      <c r="O2532">
        <f t="shared" si="239"/>
        <v>0.8</v>
      </c>
    </row>
    <row r="2533" spans="1:15">
      <c r="A2533" s="10" t="s">
        <v>68</v>
      </c>
      <c r="B2533" s="10">
        <v>5100</v>
      </c>
      <c r="C2533" s="60">
        <v>0.47480672600000001</v>
      </c>
      <c r="D2533" s="11">
        <v>1</v>
      </c>
      <c r="E2533" s="11">
        <v>48.29</v>
      </c>
      <c r="F2533" s="11">
        <v>0.6</v>
      </c>
      <c r="G2533" s="11">
        <v>0.05</v>
      </c>
      <c r="H2533" s="10">
        <v>1</v>
      </c>
      <c r="I2533" s="11">
        <f t="shared" si="234"/>
        <v>0.6</v>
      </c>
      <c r="J2533" s="11">
        <f t="shared" si="235"/>
        <v>0.05</v>
      </c>
      <c r="K2533" s="11">
        <v>1874.8</v>
      </c>
      <c r="L2533" s="10">
        <f t="shared" si="236"/>
        <v>1.9107013998783333</v>
      </c>
      <c r="M2533">
        <f t="shared" si="237"/>
        <v>2357</v>
      </c>
      <c r="N2533">
        <f t="shared" si="238"/>
        <v>3</v>
      </c>
      <c r="O2533">
        <f t="shared" si="239"/>
        <v>0.3</v>
      </c>
    </row>
    <row r="2534" spans="1:15">
      <c r="A2534" s="10" t="s">
        <v>68</v>
      </c>
      <c r="B2534" s="10">
        <v>5100</v>
      </c>
      <c r="C2534" s="60">
        <v>0.286676549</v>
      </c>
      <c r="D2534" s="11">
        <v>1</v>
      </c>
      <c r="E2534" s="11">
        <v>48.29</v>
      </c>
      <c r="F2534" s="11">
        <v>0.6</v>
      </c>
      <c r="G2534" s="11">
        <v>0.05</v>
      </c>
      <c r="H2534" s="10">
        <v>1</v>
      </c>
      <c r="I2534" s="11">
        <f t="shared" si="234"/>
        <v>0.6</v>
      </c>
      <c r="J2534" s="11">
        <f t="shared" si="235"/>
        <v>0.05</v>
      </c>
      <c r="K2534" s="11">
        <v>1131.9000000000001</v>
      </c>
      <c r="L2534" s="10">
        <f t="shared" si="236"/>
        <v>1.1536342126008334</v>
      </c>
      <c r="M2534">
        <f t="shared" si="237"/>
        <v>1423</v>
      </c>
      <c r="N2534">
        <f t="shared" si="238"/>
        <v>2</v>
      </c>
      <c r="O2534">
        <f t="shared" si="239"/>
        <v>0.2</v>
      </c>
    </row>
    <row r="2535" spans="1:15">
      <c r="A2535" s="10" t="s">
        <v>68</v>
      </c>
      <c r="B2535" s="10">
        <v>1180</v>
      </c>
      <c r="C2535" s="60">
        <v>0.69230844000000002</v>
      </c>
      <c r="D2535" s="11">
        <v>0.39</v>
      </c>
      <c r="E2535" s="11">
        <v>48.29</v>
      </c>
      <c r="F2535" s="11">
        <v>1.05</v>
      </c>
      <c r="G2535" s="11">
        <v>0.22</v>
      </c>
      <c r="H2535" s="10">
        <v>1</v>
      </c>
      <c r="I2535" s="11">
        <f t="shared" si="234"/>
        <v>1.05</v>
      </c>
      <c r="J2535" s="11">
        <f t="shared" si="235"/>
        <v>0.22</v>
      </c>
      <c r="K2535" s="11">
        <v>1066.2</v>
      </c>
      <c r="L2535" s="10">
        <f t="shared" si="236"/>
        <v>1.0865261734470002</v>
      </c>
      <c r="M2535">
        <f t="shared" si="237"/>
        <v>1340</v>
      </c>
      <c r="N2535">
        <f t="shared" si="238"/>
        <v>3</v>
      </c>
      <c r="O2535">
        <f t="shared" si="239"/>
        <v>0.7</v>
      </c>
    </row>
    <row r="2536" spans="1:15">
      <c r="A2536" s="10" t="s">
        <v>68</v>
      </c>
      <c r="B2536" s="10">
        <v>2210</v>
      </c>
      <c r="C2536" s="60">
        <v>7.5614885919999999</v>
      </c>
      <c r="D2536" s="11">
        <v>0.26800000000000002</v>
      </c>
      <c r="E2536" s="11">
        <v>48.29</v>
      </c>
      <c r="F2536" s="11">
        <v>1.92</v>
      </c>
      <c r="G2536" s="11">
        <v>0.50600000000000001</v>
      </c>
      <c r="H2536" s="10">
        <v>1</v>
      </c>
      <c r="I2536" s="11">
        <f t="shared" si="234"/>
        <v>1.92</v>
      </c>
      <c r="J2536" s="11">
        <f t="shared" si="235"/>
        <v>0.50600000000000001</v>
      </c>
      <c r="K2536" s="11">
        <v>2616.8000000000002</v>
      </c>
      <c r="L2536" s="10">
        <f t="shared" si="236"/>
        <v>8.1548890117381863</v>
      </c>
      <c r="M2536">
        <f t="shared" si="237"/>
        <v>10059</v>
      </c>
      <c r="N2536">
        <f t="shared" si="238"/>
        <v>43</v>
      </c>
      <c r="O2536">
        <f t="shared" si="239"/>
        <v>11.2</v>
      </c>
    </row>
    <row r="2537" spans="1:15">
      <c r="A2537" s="10" t="s">
        <v>68</v>
      </c>
      <c r="B2537" s="10">
        <v>4110</v>
      </c>
      <c r="C2537" s="60">
        <v>0.20775755100000001</v>
      </c>
      <c r="D2537" s="11">
        <v>0.41299999999999998</v>
      </c>
      <c r="E2537" s="11">
        <v>48.29</v>
      </c>
      <c r="F2537" s="11">
        <v>0.7</v>
      </c>
      <c r="G2537" s="11">
        <v>0.09</v>
      </c>
      <c r="H2537" s="10">
        <v>1</v>
      </c>
      <c r="I2537" s="11">
        <f t="shared" si="234"/>
        <v>0.7</v>
      </c>
      <c r="J2537" s="11">
        <f t="shared" si="235"/>
        <v>0.09</v>
      </c>
      <c r="K2537" s="11">
        <v>338.8</v>
      </c>
      <c r="L2537" s="10">
        <f t="shared" si="236"/>
        <v>0.34528906774227247</v>
      </c>
      <c r="M2537">
        <f t="shared" si="237"/>
        <v>426</v>
      </c>
      <c r="N2537">
        <f t="shared" si="238"/>
        <v>1</v>
      </c>
      <c r="O2537">
        <f t="shared" si="239"/>
        <v>0.1</v>
      </c>
    </row>
    <row r="2538" spans="1:15">
      <c r="A2538" s="10" t="s">
        <v>68</v>
      </c>
      <c r="B2538" s="10">
        <v>3100</v>
      </c>
      <c r="C2538" s="60">
        <v>0.224517515</v>
      </c>
      <c r="D2538" s="11">
        <v>0.41099999999999998</v>
      </c>
      <c r="E2538" s="11">
        <v>48.29</v>
      </c>
      <c r="F2538" s="11">
        <v>1.2</v>
      </c>
      <c r="G2538" s="11">
        <v>6.4000000000000001E-2</v>
      </c>
      <c r="H2538" s="10">
        <v>1</v>
      </c>
      <c r="I2538" s="11">
        <f t="shared" si="234"/>
        <v>1.2</v>
      </c>
      <c r="J2538" s="11">
        <f t="shared" si="235"/>
        <v>6.4000000000000001E-2</v>
      </c>
      <c r="K2538" s="11">
        <v>364.4</v>
      </c>
      <c r="L2538" s="10">
        <f t="shared" si="236"/>
        <v>0.37133681487773745</v>
      </c>
      <c r="M2538">
        <f t="shared" si="237"/>
        <v>458</v>
      </c>
      <c r="N2538">
        <f t="shared" si="238"/>
        <v>1</v>
      </c>
      <c r="O2538">
        <f t="shared" si="239"/>
        <v>0.1</v>
      </c>
    </row>
    <row r="2539" spans="1:15">
      <c r="A2539" s="10" t="s">
        <v>68</v>
      </c>
      <c r="B2539" s="10">
        <v>1920</v>
      </c>
      <c r="C2539" s="60">
        <v>0.95450458699999996</v>
      </c>
      <c r="D2539" s="11">
        <v>0.23400000000000001</v>
      </c>
      <c r="E2539" s="11">
        <v>48.29</v>
      </c>
      <c r="F2539" s="11">
        <v>1.2</v>
      </c>
      <c r="G2539" s="11">
        <v>7.5999999999999998E-2</v>
      </c>
      <c r="H2539" s="10">
        <v>1</v>
      </c>
      <c r="I2539" s="11">
        <f t="shared" si="234"/>
        <v>1.2</v>
      </c>
      <c r="J2539" s="11">
        <f t="shared" si="235"/>
        <v>7.5999999999999998E-2</v>
      </c>
      <c r="K2539" s="11">
        <v>881.9</v>
      </c>
      <c r="L2539" s="10">
        <f t="shared" si="236"/>
        <v>0.89881401687148499</v>
      </c>
      <c r="M2539">
        <f t="shared" si="237"/>
        <v>1109</v>
      </c>
      <c r="N2539">
        <f t="shared" si="238"/>
        <v>3</v>
      </c>
      <c r="O2539">
        <f t="shared" si="239"/>
        <v>0.2</v>
      </c>
    </row>
    <row r="2540" spans="1:15">
      <c r="A2540" s="10" t="s">
        <v>68</v>
      </c>
      <c r="B2540" s="10">
        <v>4410</v>
      </c>
      <c r="C2540" s="60">
        <v>0.90582892599999998</v>
      </c>
      <c r="D2540" s="11">
        <v>0.41299999999999998</v>
      </c>
      <c r="E2540" s="11">
        <v>48.29</v>
      </c>
      <c r="F2540" s="11">
        <v>0.7</v>
      </c>
      <c r="G2540" s="11">
        <v>0.09</v>
      </c>
      <c r="H2540" s="10">
        <v>1</v>
      </c>
      <c r="I2540" s="11">
        <f t="shared" si="234"/>
        <v>0.7</v>
      </c>
      <c r="J2540" s="11">
        <f t="shared" si="235"/>
        <v>0.09</v>
      </c>
      <c r="K2540" s="11">
        <v>483.1</v>
      </c>
      <c r="L2540" s="10">
        <f t="shared" si="236"/>
        <v>1.5054703132909182</v>
      </c>
      <c r="M2540">
        <f t="shared" si="237"/>
        <v>1857</v>
      </c>
      <c r="N2540">
        <f t="shared" si="238"/>
        <v>3</v>
      </c>
      <c r="O2540">
        <f t="shared" si="239"/>
        <v>0.4</v>
      </c>
    </row>
    <row r="2541" spans="1:15">
      <c r="A2541" s="10" t="s">
        <v>68</v>
      </c>
      <c r="B2541" s="10">
        <v>3100</v>
      </c>
      <c r="C2541" s="60">
        <v>3.1966689E-2</v>
      </c>
      <c r="D2541" s="11">
        <v>0.41099999999999998</v>
      </c>
      <c r="E2541" s="11">
        <v>48.29</v>
      </c>
      <c r="F2541" s="11">
        <v>1.2</v>
      </c>
      <c r="G2541" s="11">
        <v>6.4000000000000001E-2</v>
      </c>
      <c r="H2541" s="10">
        <v>1</v>
      </c>
      <c r="I2541" s="11">
        <f t="shared" si="234"/>
        <v>1.2</v>
      </c>
      <c r="J2541" s="11">
        <f t="shared" si="235"/>
        <v>6.4000000000000001E-2</v>
      </c>
      <c r="K2541" s="11">
        <v>51.9</v>
      </c>
      <c r="L2541" s="10">
        <f t="shared" si="236"/>
        <v>5.2870745854492494E-2</v>
      </c>
      <c r="M2541">
        <f t="shared" si="237"/>
        <v>65</v>
      </c>
      <c r="N2541">
        <f t="shared" si="238"/>
        <v>0</v>
      </c>
      <c r="O2541">
        <f t="shared" si="239"/>
        <v>0</v>
      </c>
    </row>
    <row r="2542" spans="1:15">
      <c r="A2542" s="10" t="s">
        <v>68</v>
      </c>
      <c r="B2542" s="10">
        <v>4410</v>
      </c>
      <c r="C2542" s="60">
        <v>22.370423852999998</v>
      </c>
      <c r="D2542" s="11">
        <v>0.41299999999999998</v>
      </c>
      <c r="E2542" s="11">
        <v>48.29</v>
      </c>
      <c r="F2542" s="11">
        <v>0.7</v>
      </c>
      <c r="G2542" s="11">
        <v>0.09</v>
      </c>
      <c r="H2542" s="10">
        <v>1</v>
      </c>
      <c r="I2542" s="11">
        <f t="shared" si="234"/>
        <v>0.7</v>
      </c>
      <c r="J2542" s="11">
        <f t="shared" si="235"/>
        <v>0.09</v>
      </c>
      <c r="K2542" s="11">
        <v>11930.2</v>
      </c>
      <c r="L2542" s="10">
        <f t="shared" si="236"/>
        <v>37.179215677228811</v>
      </c>
      <c r="M2542">
        <f t="shared" si="237"/>
        <v>45860</v>
      </c>
      <c r="N2542">
        <f t="shared" si="238"/>
        <v>71</v>
      </c>
      <c r="O2542">
        <f t="shared" si="239"/>
        <v>9.1</v>
      </c>
    </row>
    <row r="2543" spans="1:15">
      <c r="A2543" s="10" t="s">
        <v>68</v>
      </c>
      <c r="B2543" s="10">
        <v>3100</v>
      </c>
      <c r="C2543" s="60">
        <v>8.6164699290000009</v>
      </c>
      <c r="D2543" s="11">
        <v>0.41099999999999998</v>
      </c>
      <c r="E2543" s="11">
        <v>48.29</v>
      </c>
      <c r="F2543" s="11">
        <v>1.2</v>
      </c>
      <c r="G2543" s="11">
        <v>6.4000000000000001E-2</v>
      </c>
      <c r="H2543" s="10">
        <v>1</v>
      </c>
      <c r="I2543" s="11">
        <f t="shared" si="234"/>
        <v>1.2</v>
      </c>
      <c r="J2543" s="11">
        <f t="shared" si="235"/>
        <v>6.4000000000000001E-2</v>
      </c>
      <c r="K2543" s="11">
        <v>13983.5</v>
      </c>
      <c r="L2543" s="10">
        <f t="shared" si="236"/>
        <v>14.251059650845791</v>
      </c>
      <c r="M2543">
        <f t="shared" si="237"/>
        <v>17578</v>
      </c>
      <c r="N2543">
        <f t="shared" si="238"/>
        <v>47</v>
      </c>
      <c r="O2543">
        <f t="shared" si="239"/>
        <v>2.5</v>
      </c>
    </row>
    <row r="2544" spans="1:15">
      <c r="A2544" s="10" t="s">
        <v>68</v>
      </c>
      <c r="B2544" s="10">
        <v>5100</v>
      </c>
      <c r="C2544" s="60">
        <v>1.2736127E-2</v>
      </c>
      <c r="D2544" s="11">
        <v>1</v>
      </c>
      <c r="E2544" s="11">
        <v>48.29</v>
      </c>
      <c r="F2544" s="11">
        <v>0.6</v>
      </c>
      <c r="G2544" s="11">
        <v>0.05</v>
      </c>
      <c r="H2544" s="10">
        <v>1</v>
      </c>
      <c r="I2544" s="11">
        <f t="shared" si="234"/>
        <v>0.6</v>
      </c>
      <c r="J2544" s="11">
        <f t="shared" si="235"/>
        <v>0.05</v>
      </c>
      <c r="K2544" s="11">
        <v>50.3</v>
      </c>
      <c r="L2544" s="10">
        <f t="shared" si="236"/>
        <v>5.1252297735833334E-2</v>
      </c>
      <c r="M2544">
        <f t="shared" si="237"/>
        <v>63</v>
      </c>
      <c r="N2544">
        <f t="shared" si="238"/>
        <v>0</v>
      </c>
      <c r="O2544">
        <f t="shared" si="239"/>
        <v>0</v>
      </c>
    </row>
    <row r="2545" spans="1:15">
      <c r="A2545" s="10" t="s">
        <v>68</v>
      </c>
      <c r="B2545" s="10">
        <v>4430</v>
      </c>
      <c r="C2545" s="60">
        <v>20.423455971999999</v>
      </c>
      <c r="D2545" s="11">
        <v>0.41299999999999998</v>
      </c>
      <c r="E2545" s="11">
        <v>48.29</v>
      </c>
      <c r="F2545" s="11">
        <v>0.7</v>
      </c>
      <c r="G2545" s="11">
        <v>0.09</v>
      </c>
      <c r="H2545" s="10">
        <v>1</v>
      </c>
      <c r="I2545" s="11">
        <f t="shared" si="234"/>
        <v>0.7</v>
      </c>
      <c r="J2545" s="11">
        <f t="shared" si="235"/>
        <v>0.09</v>
      </c>
      <c r="K2545" s="11">
        <v>10891.9</v>
      </c>
      <c r="L2545" s="10">
        <f t="shared" si="236"/>
        <v>33.9433923758912</v>
      </c>
      <c r="M2545">
        <f t="shared" si="237"/>
        <v>41868</v>
      </c>
      <c r="N2545">
        <f t="shared" si="238"/>
        <v>65</v>
      </c>
      <c r="O2545">
        <f t="shared" si="239"/>
        <v>8.3000000000000007</v>
      </c>
    </row>
    <row r="2546" spans="1:15">
      <c r="A2546" s="10" t="s">
        <v>68</v>
      </c>
      <c r="B2546" s="10">
        <v>1920</v>
      </c>
      <c r="C2546" s="60">
        <v>5.2777578839999997</v>
      </c>
      <c r="D2546" s="11">
        <v>0.193</v>
      </c>
      <c r="E2546" s="11">
        <v>48.29</v>
      </c>
      <c r="F2546" s="11">
        <v>1.2</v>
      </c>
      <c r="G2546" s="11">
        <v>7.5999999999999998E-2</v>
      </c>
      <c r="H2546" s="10">
        <v>1</v>
      </c>
      <c r="I2546" s="11">
        <f t="shared" si="234"/>
        <v>1.2</v>
      </c>
      <c r="J2546" s="11">
        <f t="shared" si="235"/>
        <v>7.5999999999999998E-2</v>
      </c>
      <c r="K2546" s="11">
        <v>4022.1</v>
      </c>
      <c r="L2546" s="10">
        <f t="shared" si="236"/>
        <v>4.0990454288452893</v>
      </c>
      <c r="M2546">
        <f t="shared" si="237"/>
        <v>5056</v>
      </c>
      <c r="N2546">
        <f t="shared" si="238"/>
        <v>13</v>
      </c>
      <c r="O2546">
        <f t="shared" si="239"/>
        <v>0.8</v>
      </c>
    </row>
    <row r="2547" spans="1:15">
      <c r="A2547" s="10" t="s">
        <v>68</v>
      </c>
      <c r="B2547" s="10">
        <v>4430</v>
      </c>
      <c r="C2547" s="60">
        <v>5.8159992530000002</v>
      </c>
      <c r="D2547" s="11">
        <v>0.309</v>
      </c>
      <c r="E2547" s="11">
        <v>48.29</v>
      </c>
      <c r="F2547" s="11">
        <v>0.7</v>
      </c>
      <c r="G2547" s="11">
        <v>0.09</v>
      </c>
      <c r="H2547" s="10">
        <v>1</v>
      </c>
      <c r="I2547" s="11">
        <f t="shared" si="234"/>
        <v>0.7</v>
      </c>
      <c r="J2547" s="11">
        <f t="shared" si="235"/>
        <v>0.09</v>
      </c>
      <c r="K2547" s="11">
        <v>2320.6</v>
      </c>
      <c r="L2547" s="10">
        <f t="shared" si="236"/>
        <v>7.232006051129777</v>
      </c>
      <c r="M2547">
        <f t="shared" si="237"/>
        <v>8921</v>
      </c>
      <c r="N2547">
        <f t="shared" si="238"/>
        <v>14</v>
      </c>
      <c r="O2547">
        <f t="shared" si="239"/>
        <v>1.8</v>
      </c>
    </row>
    <row r="2548" spans="1:15">
      <c r="A2548" s="10" t="s">
        <v>68</v>
      </c>
      <c r="B2548" s="10">
        <v>3100</v>
      </c>
      <c r="C2548" s="60">
        <v>0.16851975499999999</v>
      </c>
      <c r="D2548" s="11">
        <v>0.41099999999999998</v>
      </c>
      <c r="E2548" s="11">
        <v>48.29</v>
      </c>
      <c r="F2548" s="11">
        <v>1.2</v>
      </c>
      <c r="G2548" s="11">
        <v>6.4000000000000001E-2</v>
      </c>
      <c r="H2548" s="10">
        <v>1</v>
      </c>
      <c r="I2548" s="11">
        <f t="shared" si="234"/>
        <v>1.2</v>
      </c>
      <c r="J2548" s="11">
        <f t="shared" si="235"/>
        <v>6.4000000000000001E-2</v>
      </c>
      <c r="K2548" s="11">
        <v>273.5</v>
      </c>
      <c r="L2548" s="10">
        <f t="shared" si="236"/>
        <v>0.27872029968653744</v>
      </c>
      <c r="M2548">
        <f t="shared" si="237"/>
        <v>344</v>
      </c>
      <c r="N2548">
        <f t="shared" si="238"/>
        <v>1</v>
      </c>
      <c r="O2548">
        <f t="shared" si="239"/>
        <v>0</v>
      </c>
    </row>
    <row r="2549" spans="1:15">
      <c r="A2549" s="10" t="s">
        <v>68</v>
      </c>
      <c r="B2549" s="10">
        <v>1920</v>
      </c>
      <c r="C2549" s="60">
        <v>5.2531711000000002E-2</v>
      </c>
      <c r="D2549" s="11">
        <v>0.23400000000000001</v>
      </c>
      <c r="E2549" s="11">
        <v>48.29</v>
      </c>
      <c r="F2549" s="11">
        <v>1.2</v>
      </c>
      <c r="G2549" s="11">
        <v>7.5999999999999998E-2</v>
      </c>
      <c r="H2549" s="10">
        <v>1</v>
      </c>
      <c r="I2549" s="11">
        <f t="shared" si="234"/>
        <v>1.2</v>
      </c>
      <c r="J2549" s="11">
        <f t="shared" si="235"/>
        <v>7.5999999999999998E-2</v>
      </c>
      <c r="K2549" s="11">
        <v>48.5</v>
      </c>
      <c r="L2549" s="10">
        <f t="shared" si="236"/>
        <v>4.9466748321705001E-2</v>
      </c>
      <c r="M2549">
        <f t="shared" si="237"/>
        <v>61</v>
      </c>
      <c r="N2549">
        <f t="shared" si="238"/>
        <v>0</v>
      </c>
      <c r="O2549">
        <f t="shared" si="239"/>
        <v>0</v>
      </c>
    </row>
    <row r="2550" spans="1:15">
      <c r="A2550" s="10" t="s">
        <v>68</v>
      </c>
      <c r="B2550" s="10">
        <v>8140</v>
      </c>
      <c r="C2550" s="60">
        <v>5.7725569520000004</v>
      </c>
      <c r="D2550" s="11">
        <v>0.70299999999999996</v>
      </c>
      <c r="E2550" s="11">
        <v>48.29</v>
      </c>
      <c r="F2550" s="11">
        <v>1.2</v>
      </c>
      <c r="G2550" s="11">
        <v>0.48</v>
      </c>
      <c r="H2550" s="10">
        <v>1</v>
      </c>
      <c r="I2550" s="11">
        <f t="shared" si="234"/>
        <v>1.2</v>
      </c>
      <c r="J2550" s="11">
        <f t="shared" si="235"/>
        <v>0.48</v>
      </c>
      <c r="K2550" s="11">
        <v>5240.3</v>
      </c>
      <c r="L2550" s="10">
        <f t="shared" si="236"/>
        <v>16.330501081174351</v>
      </c>
      <c r="M2550">
        <f t="shared" si="237"/>
        <v>20143</v>
      </c>
      <c r="N2550">
        <f t="shared" si="238"/>
        <v>53</v>
      </c>
      <c r="O2550">
        <f t="shared" si="239"/>
        <v>21.3</v>
      </c>
    </row>
    <row r="2551" spans="1:15">
      <c r="A2551" s="10" t="s">
        <v>68</v>
      </c>
      <c r="B2551" s="10">
        <v>8320</v>
      </c>
      <c r="C2551" s="60">
        <v>2.2706700999999999E-2</v>
      </c>
      <c r="D2551" s="11">
        <v>0.21</v>
      </c>
      <c r="E2551" s="11">
        <v>48.29</v>
      </c>
      <c r="F2551" s="11">
        <v>1.25</v>
      </c>
      <c r="G2551" s="11">
        <v>7.5999999999999998E-2</v>
      </c>
      <c r="H2551" s="10">
        <v>1</v>
      </c>
      <c r="I2551" s="11">
        <f t="shared" si="234"/>
        <v>1.25</v>
      </c>
      <c r="J2551" s="11">
        <f t="shared" si="235"/>
        <v>7.5999999999999998E-2</v>
      </c>
      <c r="K2551" s="11">
        <v>18.8</v>
      </c>
      <c r="L2551" s="10">
        <f t="shared" si="236"/>
        <v>1.9188865347574999E-2</v>
      </c>
      <c r="M2551">
        <f t="shared" si="237"/>
        <v>24</v>
      </c>
      <c r="N2551">
        <f t="shared" si="238"/>
        <v>0</v>
      </c>
      <c r="O2551">
        <f t="shared" si="239"/>
        <v>0</v>
      </c>
    </row>
    <row r="2552" spans="1:15">
      <c r="A2552" s="10" t="s">
        <v>68</v>
      </c>
      <c r="B2552" s="10">
        <v>4430</v>
      </c>
      <c r="C2552" s="60">
        <v>0.71064132899999999</v>
      </c>
      <c r="D2552" s="11">
        <v>0.41299999999999998</v>
      </c>
      <c r="E2552" s="11">
        <v>48.29</v>
      </c>
      <c r="F2552" s="11">
        <v>0.7</v>
      </c>
      <c r="G2552" s="11">
        <v>0.09</v>
      </c>
      <c r="H2552" s="10">
        <v>1</v>
      </c>
      <c r="I2552" s="11">
        <f t="shared" si="234"/>
        <v>0.7</v>
      </c>
      <c r="J2552" s="11">
        <f t="shared" si="235"/>
        <v>0.09</v>
      </c>
      <c r="K2552" s="11">
        <v>1158.9000000000001</v>
      </c>
      <c r="L2552" s="10">
        <f t="shared" si="236"/>
        <v>1.1810722681725274</v>
      </c>
      <c r="M2552">
        <f t="shared" si="237"/>
        <v>1457</v>
      </c>
      <c r="N2552">
        <f t="shared" si="238"/>
        <v>2</v>
      </c>
      <c r="O2552">
        <f t="shared" si="239"/>
        <v>0.3</v>
      </c>
    </row>
    <row r="2553" spans="1:15">
      <c r="A2553" s="10" t="s">
        <v>68</v>
      </c>
      <c r="B2553" s="10">
        <v>4110</v>
      </c>
      <c r="C2553" s="60">
        <v>0.182999149</v>
      </c>
      <c r="D2553" s="11">
        <v>0.41299999999999998</v>
      </c>
      <c r="E2553" s="11">
        <v>48.29</v>
      </c>
      <c r="F2553" s="11">
        <v>0.7</v>
      </c>
      <c r="G2553" s="11">
        <v>0.09</v>
      </c>
      <c r="H2553" s="10">
        <v>1</v>
      </c>
      <c r="I2553" s="11">
        <f t="shared" si="234"/>
        <v>0.7</v>
      </c>
      <c r="J2553" s="11">
        <f t="shared" si="235"/>
        <v>0.09</v>
      </c>
      <c r="K2553" s="11">
        <v>97.6</v>
      </c>
      <c r="L2553" s="10">
        <f t="shared" si="236"/>
        <v>0.3041410781543108</v>
      </c>
      <c r="M2553">
        <f t="shared" si="237"/>
        <v>375</v>
      </c>
      <c r="N2553">
        <f t="shared" si="238"/>
        <v>1</v>
      </c>
      <c r="O2553">
        <f t="shared" si="239"/>
        <v>0.1</v>
      </c>
    </row>
    <row r="2554" spans="1:15">
      <c r="A2554" s="10" t="s">
        <v>68</v>
      </c>
      <c r="B2554" s="10">
        <v>4110</v>
      </c>
      <c r="C2554" s="60">
        <v>4.5749236999999998E-2</v>
      </c>
      <c r="D2554" s="11">
        <v>0.41299999999999998</v>
      </c>
      <c r="E2554" s="11">
        <v>48.29</v>
      </c>
      <c r="F2554" s="11">
        <v>0.7</v>
      </c>
      <c r="G2554" s="11">
        <v>0.09</v>
      </c>
      <c r="H2554" s="10">
        <v>1</v>
      </c>
      <c r="I2554" s="11">
        <f t="shared" si="234"/>
        <v>0.7</v>
      </c>
      <c r="J2554" s="11">
        <f t="shared" si="235"/>
        <v>0.09</v>
      </c>
      <c r="K2554" s="11">
        <v>24.4</v>
      </c>
      <c r="L2554" s="10">
        <f t="shared" si="236"/>
        <v>7.6034355033624157E-2</v>
      </c>
      <c r="M2554">
        <f t="shared" si="237"/>
        <v>94</v>
      </c>
      <c r="N2554">
        <f t="shared" si="238"/>
        <v>0</v>
      </c>
      <c r="O2554">
        <f t="shared" si="239"/>
        <v>0</v>
      </c>
    </row>
    <row r="2555" spans="1:15">
      <c r="A2555" s="10" t="s">
        <v>68</v>
      </c>
      <c r="B2555" s="10">
        <v>4110</v>
      </c>
      <c r="C2555" s="60">
        <v>8.7315233000000006E-2</v>
      </c>
      <c r="D2555" s="11">
        <v>0.41299999999999998</v>
      </c>
      <c r="E2555" s="11">
        <v>48.29</v>
      </c>
      <c r="F2555" s="11">
        <v>0.7</v>
      </c>
      <c r="G2555" s="11">
        <v>0.09</v>
      </c>
      <c r="H2555" s="10">
        <v>1</v>
      </c>
      <c r="I2555" s="11">
        <f t="shared" si="234"/>
        <v>0.7</v>
      </c>
      <c r="J2555" s="11">
        <f t="shared" si="235"/>
        <v>0.09</v>
      </c>
      <c r="K2555" s="11">
        <v>46.6</v>
      </c>
      <c r="L2555" s="10">
        <f t="shared" si="236"/>
        <v>0.14511624370403417</v>
      </c>
      <c r="M2555">
        <f t="shared" si="237"/>
        <v>179</v>
      </c>
      <c r="N2555">
        <f t="shared" si="238"/>
        <v>0</v>
      </c>
      <c r="O2555">
        <f t="shared" si="239"/>
        <v>0</v>
      </c>
    </row>
    <row r="2556" spans="1:15">
      <c r="A2556" s="10" t="s">
        <v>68</v>
      </c>
      <c r="B2556" s="10">
        <v>4110</v>
      </c>
      <c r="C2556" s="60">
        <v>0.253533067</v>
      </c>
      <c r="D2556" s="11">
        <v>0.41299999999999998</v>
      </c>
      <c r="E2556" s="11">
        <v>48.29</v>
      </c>
      <c r="F2556" s="11">
        <v>0.7</v>
      </c>
      <c r="G2556" s="11">
        <v>0.09</v>
      </c>
      <c r="H2556" s="10">
        <v>1</v>
      </c>
      <c r="I2556" s="11">
        <f t="shared" si="234"/>
        <v>0.7</v>
      </c>
      <c r="J2556" s="11">
        <f t="shared" si="235"/>
        <v>0.09</v>
      </c>
      <c r="K2556" s="11">
        <v>135.19999999999999</v>
      </c>
      <c r="L2556" s="10">
        <f t="shared" si="236"/>
        <v>0.42136709797021576</v>
      </c>
      <c r="M2556">
        <f t="shared" si="237"/>
        <v>520</v>
      </c>
      <c r="N2556">
        <f t="shared" si="238"/>
        <v>1</v>
      </c>
      <c r="O2556">
        <f t="shared" si="239"/>
        <v>0.1</v>
      </c>
    </row>
    <row r="2557" spans="1:15">
      <c r="A2557" s="10" t="s">
        <v>68</v>
      </c>
      <c r="B2557" s="10">
        <v>4110</v>
      </c>
      <c r="C2557" s="60">
        <v>3.8719919150000002</v>
      </c>
      <c r="D2557" s="11">
        <v>0.41299999999999998</v>
      </c>
      <c r="E2557" s="11">
        <v>48.29</v>
      </c>
      <c r="F2557" s="11">
        <v>0.7</v>
      </c>
      <c r="G2557" s="11">
        <v>0.09</v>
      </c>
      <c r="H2557" s="10">
        <v>1</v>
      </c>
      <c r="I2557" s="11">
        <f t="shared" si="234"/>
        <v>0.7</v>
      </c>
      <c r="J2557" s="11">
        <f t="shared" si="235"/>
        <v>0.09</v>
      </c>
      <c r="K2557" s="11">
        <v>2065</v>
      </c>
      <c r="L2557" s="10">
        <f t="shared" si="236"/>
        <v>6.4351763495516288</v>
      </c>
      <c r="M2557">
        <f t="shared" si="237"/>
        <v>7938</v>
      </c>
      <c r="N2557">
        <f t="shared" si="238"/>
        <v>12</v>
      </c>
      <c r="O2557">
        <f t="shared" si="239"/>
        <v>1.6</v>
      </c>
    </row>
    <row r="2558" spans="1:15">
      <c r="A2558" s="10" t="s">
        <v>68</v>
      </c>
      <c r="B2558" s="10">
        <v>8320</v>
      </c>
      <c r="C2558" s="60">
        <v>1.2913427E-2</v>
      </c>
      <c r="D2558" s="11">
        <v>0.21</v>
      </c>
      <c r="E2558" s="11">
        <v>48.29</v>
      </c>
      <c r="F2558" s="11">
        <v>1.25</v>
      </c>
      <c r="G2558" s="11">
        <v>7.5999999999999998E-2</v>
      </c>
      <c r="H2558" s="10">
        <v>1</v>
      </c>
      <c r="I2558" s="11">
        <f t="shared" si="234"/>
        <v>1.25</v>
      </c>
      <c r="J2558" s="11">
        <f t="shared" si="235"/>
        <v>7.5999999999999998E-2</v>
      </c>
      <c r="K2558" s="11">
        <v>10.7</v>
      </c>
      <c r="L2558" s="10">
        <f t="shared" si="236"/>
        <v>1.0912814322024999E-2</v>
      </c>
      <c r="M2558">
        <f t="shared" si="237"/>
        <v>13</v>
      </c>
      <c r="N2558">
        <f t="shared" si="238"/>
        <v>0</v>
      </c>
      <c r="O2558">
        <f t="shared" si="239"/>
        <v>0</v>
      </c>
    </row>
    <row r="2559" spans="1:15">
      <c r="A2559" s="10" t="s">
        <v>68</v>
      </c>
      <c r="B2559" s="10">
        <v>4110</v>
      </c>
      <c r="C2559" s="60">
        <v>0.16197025500000001</v>
      </c>
      <c r="D2559" s="11">
        <v>0.41299999999999998</v>
      </c>
      <c r="E2559" s="11">
        <v>56.5</v>
      </c>
      <c r="F2559" s="11">
        <v>0.7</v>
      </c>
      <c r="G2559" s="11">
        <v>0.09</v>
      </c>
      <c r="H2559" s="10">
        <v>1</v>
      </c>
      <c r="I2559" s="11">
        <f t="shared" si="234"/>
        <v>0.7</v>
      </c>
      <c r="J2559" s="11">
        <f t="shared" si="235"/>
        <v>0.09</v>
      </c>
      <c r="K2559" s="11">
        <v>73.8</v>
      </c>
      <c r="L2559" s="10">
        <f t="shared" si="236"/>
        <v>0.31495790960812503</v>
      </c>
      <c r="M2559">
        <f t="shared" si="237"/>
        <v>388</v>
      </c>
      <c r="N2559">
        <f t="shared" si="238"/>
        <v>1</v>
      </c>
      <c r="O2559">
        <f t="shared" si="239"/>
        <v>0.1</v>
      </c>
    </row>
    <row r="2560" spans="1:15">
      <c r="A2560" s="10" t="s">
        <v>68</v>
      </c>
      <c r="B2560" s="10">
        <v>2210</v>
      </c>
      <c r="C2560" s="60">
        <v>14.553212558</v>
      </c>
      <c r="D2560" s="11">
        <v>0.28499999999999998</v>
      </c>
      <c r="E2560" s="11">
        <v>48.29</v>
      </c>
      <c r="F2560" s="11">
        <v>1.92</v>
      </c>
      <c r="G2560" s="11">
        <v>0.50600000000000001</v>
      </c>
      <c r="H2560" s="10">
        <v>1</v>
      </c>
      <c r="I2560" s="11">
        <f t="shared" si="234"/>
        <v>1.92</v>
      </c>
      <c r="J2560" s="11">
        <f t="shared" si="235"/>
        <v>0.50600000000000001</v>
      </c>
      <c r="K2560" s="11">
        <v>5355.9</v>
      </c>
      <c r="L2560" s="10">
        <f t="shared" si="236"/>
        <v>16.690897567613224</v>
      </c>
      <c r="M2560">
        <f t="shared" si="237"/>
        <v>20588</v>
      </c>
      <c r="N2560">
        <f t="shared" si="238"/>
        <v>87</v>
      </c>
      <c r="O2560">
        <f t="shared" si="239"/>
        <v>23</v>
      </c>
    </row>
    <row r="2561" spans="1:15">
      <c r="A2561" s="10" t="s">
        <v>68</v>
      </c>
      <c r="B2561" s="10">
        <v>8320</v>
      </c>
      <c r="C2561" s="60">
        <v>4.683097955</v>
      </c>
      <c r="D2561" s="11">
        <v>0.21</v>
      </c>
      <c r="E2561" s="11">
        <v>48.29</v>
      </c>
      <c r="F2561" s="11">
        <v>1.25</v>
      </c>
      <c r="G2561" s="11">
        <v>7.5999999999999998E-2</v>
      </c>
      <c r="H2561" s="10">
        <v>1</v>
      </c>
      <c r="I2561" s="11">
        <f t="shared" si="234"/>
        <v>1.25</v>
      </c>
      <c r="J2561" s="11">
        <f t="shared" si="235"/>
        <v>7.5999999999999998E-2</v>
      </c>
      <c r="K2561" s="11">
        <v>3883.3</v>
      </c>
      <c r="L2561" s="10">
        <f t="shared" si="236"/>
        <v>3.9575690043216252</v>
      </c>
      <c r="M2561">
        <f t="shared" si="237"/>
        <v>4882</v>
      </c>
      <c r="N2561">
        <f t="shared" si="238"/>
        <v>13</v>
      </c>
      <c r="O2561">
        <f t="shared" si="239"/>
        <v>0.8</v>
      </c>
    </row>
    <row r="2562" spans="1:15">
      <c r="A2562" s="10" t="s">
        <v>68</v>
      </c>
      <c r="B2562" s="10">
        <v>4430</v>
      </c>
      <c r="C2562" s="60">
        <v>0.36837466299999999</v>
      </c>
      <c r="D2562" s="11">
        <v>0.41299999999999998</v>
      </c>
      <c r="E2562" s="11">
        <v>48.29</v>
      </c>
      <c r="F2562" s="11">
        <v>0.7</v>
      </c>
      <c r="G2562" s="11">
        <v>0.09</v>
      </c>
      <c r="H2562" s="10">
        <v>1</v>
      </c>
      <c r="I2562" s="11">
        <f t="shared" si="234"/>
        <v>0.7</v>
      </c>
      <c r="J2562" s="11">
        <f t="shared" si="235"/>
        <v>0.09</v>
      </c>
      <c r="K2562" s="11">
        <v>196.5</v>
      </c>
      <c r="L2562" s="10">
        <f t="shared" si="236"/>
        <v>0.61223162939162579</v>
      </c>
      <c r="M2562">
        <f t="shared" si="237"/>
        <v>755</v>
      </c>
      <c r="N2562">
        <f t="shared" si="238"/>
        <v>1</v>
      </c>
      <c r="O2562">
        <f t="shared" si="239"/>
        <v>0.1</v>
      </c>
    </row>
    <row r="2563" spans="1:15">
      <c r="A2563" s="10" t="s">
        <v>68</v>
      </c>
      <c r="B2563" s="10">
        <v>1920</v>
      </c>
      <c r="C2563" s="60">
        <v>1.8865422999999999E-2</v>
      </c>
      <c r="D2563" s="11">
        <v>0.193</v>
      </c>
      <c r="E2563" s="11">
        <v>48.29</v>
      </c>
      <c r="F2563" s="11">
        <v>1.2</v>
      </c>
      <c r="G2563" s="11">
        <v>7.5999999999999998E-2</v>
      </c>
      <c r="H2563" s="10">
        <v>1</v>
      </c>
      <c r="I2563" s="11">
        <f t="shared" ref="I2563:I2626" si="240">F2563</f>
        <v>1.2</v>
      </c>
      <c r="J2563" s="11">
        <f t="shared" ref="J2563:J2626" si="241">G2563</f>
        <v>7.5999999999999998E-2</v>
      </c>
      <c r="K2563" s="11">
        <v>14.4</v>
      </c>
      <c r="L2563" s="10">
        <f t="shared" ref="L2563:L2626" si="242">E2563*D2563*C2563/12</f>
        <v>1.4652098033109165E-2</v>
      </c>
      <c r="M2563">
        <f t="shared" ref="M2563:M2626" si="243">ROUND(E2563*D2563*C2563*102.79,0)</f>
        <v>18</v>
      </c>
      <c r="N2563">
        <f t="shared" ref="N2563:N2626" si="244">ROUND(I2563*M2563*0.002205,0)</f>
        <v>0</v>
      </c>
      <c r="O2563">
        <f t="shared" ref="O2563:O2626" si="245">ROUND(J2563*M2563*0.002205,1)</f>
        <v>0</v>
      </c>
    </row>
    <row r="2564" spans="1:15">
      <c r="A2564" s="10" t="s">
        <v>68</v>
      </c>
      <c r="B2564" s="10">
        <v>1180</v>
      </c>
      <c r="C2564" s="60">
        <v>2.2092000000000001E-5</v>
      </c>
      <c r="D2564" s="11">
        <v>0.39</v>
      </c>
      <c r="E2564" s="11">
        <v>48.29</v>
      </c>
      <c r="F2564" s="11">
        <v>1.05</v>
      </c>
      <c r="G2564" s="11">
        <v>0.22</v>
      </c>
      <c r="H2564" s="10">
        <v>1</v>
      </c>
      <c r="I2564" s="11">
        <f t="shared" si="240"/>
        <v>1.05</v>
      </c>
      <c r="J2564" s="11">
        <f t="shared" si="241"/>
        <v>0.22</v>
      </c>
      <c r="K2564" s="11">
        <v>0</v>
      </c>
      <c r="L2564" s="10">
        <f t="shared" si="242"/>
        <v>3.4671737100000002E-5</v>
      </c>
      <c r="M2564">
        <f t="shared" si="243"/>
        <v>0</v>
      </c>
      <c r="N2564">
        <f t="shared" si="244"/>
        <v>0</v>
      </c>
      <c r="O2564">
        <f t="shared" si="245"/>
        <v>0</v>
      </c>
    </row>
    <row r="2565" spans="1:15">
      <c r="A2565" s="10" t="s">
        <v>68</v>
      </c>
      <c r="B2565" s="10">
        <v>4110</v>
      </c>
      <c r="C2565" s="60">
        <v>5.6615337000000002E-2</v>
      </c>
      <c r="D2565" s="11">
        <v>0.41299999999999998</v>
      </c>
      <c r="E2565" s="11">
        <v>48.29</v>
      </c>
      <c r="F2565" s="11">
        <v>0.7</v>
      </c>
      <c r="G2565" s="11">
        <v>0.09</v>
      </c>
      <c r="H2565" s="10">
        <v>1</v>
      </c>
      <c r="I2565" s="11">
        <f t="shared" si="240"/>
        <v>0.7</v>
      </c>
      <c r="J2565" s="11">
        <f t="shared" si="241"/>
        <v>0.09</v>
      </c>
      <c r="K2565" s="11">
        <v>30.2</v>
      </c>
      <c r="L2565" s="10">
        <f t="shared" si="242"/>
        <v>9.4093604966707489E-2</v>
      </c>
      <c r="M2565">
        <f t="shared" si="243"/>
        <v>116</v>
      </c>
      <c r="N2565">
        <f t="shared" si="244"/>
        <v>0</v>
      </c>
      <c r="O2565">
        <f t="shared" si="245"/>
        <v>0</v>
      </c>
    </row>
    <row r="2566" spans="1:15">
      <c r="A2566" s="10" t="s">
        <v>68</v>
      </c>
      <c r="B2566" s="10">
        <v>4110</v>
      </c>
      <c r="C2566" s="60">
        <v>0.27369222700000001</v>
      </c>
      <c r="D2566" s="11">
        <v>0.41299999999999998</v>
      </c>
      <c r="E2566" s="11">
        <v>56.5</v>
      </c>
      <c r="F2566" s="11">
        <v>0.7</v>
      </c>
      <c r="G2566" s="11">
        <v>0.09</v>
      </c>
      <c r="H2566" s="10">
        <v>1</v>
      </c>
      <c r="I2566" s="11">
        <f t="shared" si="240"/>
        <v>0.7</v>
      </c>
      <c r="J2566" s="11">
        <f t="shared" si="241"/>
        <v>0.09</v>
      </c>
      <c r="K2566" s="11">
        <v>124.8</v>
      </c>
      <c r="L2566" s="10">
        <f t="shared" si="242"/>
        <v>0.5322059392442916</v>
      </c>
      <c r="M2566">
        <f t="shared" si="243"/>
        <v>656</v>
      </c>
      <c r="N2566">
        <f t="shared" si="244"/>
        <v>1</v>
      </c>
      <c r="O2566">
        <f t="shared" si="245"/>
        <v>0.1</v>
      </c>
    </row>
    <row r="2567" spans="1:15">
      <c r="A2567" s="10" t="s">
        <v>68</v>
      </c>
      <c r="B2567" s="10">
        <v>1920</v>
      </c>
      <c r="C2567" s="60">
        <v>42.893242643999997</v>
      </c>
      <c r="D2567" s="11">
        <v>0.193</v>
      </c>
      <c r="E2567" s="11">
        <v>48.29</v>
      </c>
      <c r="F2567" s="11">
        <v>1.2</v>
      </c>
      <c r="G2567" s="11">
        <v>7.5999999999999998E-2</v>
      </c>
      <c r="H2567" s="10">
        <v>1</v>
      </c>
      <c r="I2567" s="11">
        <f t="shared" si="240"/>
        <v>1.2</v>
      </c>
      <c r="J2567" s="11">
        <f t="shared" si="241"/>
        <v>7.5999999999999998E-2</v>
      </c>
      <c r="K2567" s="11">
        <v>32688.400000000001</v>
      </c>
      <c r="L2567" s="10">
        <f t="shared" si="242"/>
        <v>33.31364455373339</v>
      </c>
      <c r="M2567">
        <f t="shared" si="243"/>
        <v>41092</v>
      </c>
      <c r="N2567">
        <f t="shared" si="244"/>
        <v>109</v>
      </c>
      <c r="O2567">
        <f t="shared" si="245"/>
        <v>6.9</v>
      </c>
    </row>
    <row r="2568" spans="1:15">
      <c r="A2568" s="10" t="s">
        <v>68</v>
      </c>
      <c r="B2568" s="10">
        <v>2210</v>
      </c>
      <c r="C2568" s="60">
        <v>6.3295522489999998</v>
      </c>
      <c r="D2568" s="11">
        <v>0.251</v>
      </c>
      <c r="E2568" s="11">
        <v>48.29</v>
      </c>
      <c r="F2568" s="11">
        <v>1.92</v>
      </c>
      <c r="G2568" s="11">
        <v>0.50600000000000001</v>
      </c>
      <c r="H2568" s="10">
        <v>1</v>
      </c>
      <c r="I2568" s="11">
        <f t="shared" si="240"/>
        <v>1.92</v>
      </c>
      <c r="J2568" s="11">
        <f t="shared" si="241"/>
        <v>0.50600000000000001</v>
      </c>
      <c r="K2568" s="11">
        <v>2051.5</v>
      </c>
      <c r="L2568" s="10">
        <f t="shared" si="242"/>
        <v>6.3932644670130587</v>
      </c>
      <c r="M2568">
        <f t="shared" si="243"/>
        <v>7886</v>
      </c>
      <c r="N2568">
        <f t="shared" si="244"/>
        <v>33</v>
      </c>
      <c r="O2568">
        <f t="shared" si="245"/>
        <v>8.8000000000000007</v>
      </c>
    </row>
    <row r="2569" spans="1:15">
      <c r="A2569" s="10" t="s">
        <v>68</v>
      </c>
      <c r="B2569" s="10">
        <v>3300</v>
      </c>
      <c r="C2569" s="60">
        <v>35.627135484</v>
      </c>
      <c r="D2569" s="11">
        <v>0.4</v>
      </c>
      <c r="E2569" s="11">
        <v>48.29</v>
      </c>
      <c r="F2569" s="11">
        <v>1.2</v>
      </c>
      <c r="G2569" s="11">
        <v>6.4000000000000001E-2</v>
      </c>
      <c r="H2569" s="10">
        <v>1</v>
      </c>
      <c r="I2569" s="11">
        <f t="shared" si="240"/>
        <v>1.2</v>
      </c>
      <c r="J2569" s="11">
        <f t="shared" si="241"/>
        <v>6.4000000000000001E-2</v>
      </c>
      <c r="K2569" s="11">
        <v>56271.3</v>
      </c>
      <c r="L2569" s="10">
        <f t="shared" si="242"/>
        <v>57.347812417412008</v>
      </c>
      <c r="M2569">
        <f t="shared" si="243"/>
        <v>70737</v>
      </c>
      <c r="N2569">
        <f t="shared" si="244"/>
        <v>187</v>
      </c>
      <c r="O2569">
        <f t="shared" si="245"/>
        <v>10</v>
      </c>
    </row>
    <row r="2570" spans="1:15">
      <c r="A2570" s="10" t="s">
        <v>68</v>
      </c>
      <c r="B2570" s="10">
        <v>4430</v>
      </c>
      <c r="C2570" s="60">
        <v>7.6475452490000002</v>
      </c>
      <c r="D2570" s="11">
        <v>0.41299999999999998</v>
      </c>
      <c r="E2570" s="11">
        <v>48.29</v>
      </c>
      <c r="F2570" s="11">
        <v>0.7</v>
      </c>
      <c r="G2570" s="11">
        <v>0.09</v>
      </c>
      <c r="H2570" s="10">
        <v>1</v>
      </c>
      <c r="I2570" s="11">
        <f t="shared" si="240"/>
        <v>0.7</v>
      </c>
      <c r="J2570" s="11">
        <f t="shared" si="241"/>
        <v>0.09</v>
      </c>
      <c r="K2570" s="11">
        <v>12471.5</v>
      </c>
      <c r="L2570" s="10">
        <f t="shared" si="242"/>
        <v>12.710073625887391</v>
      </c>
      <c r="M2570">
        <f t="shared" si="243"/>
        <v>15678</v>
      </c>
      <c r="N2570">
        <f t="shared" si="244"/>
        <v>24</v>
      </c>
      <c r="O2570">
        <f t="shared" si="245"/>
        <v>3.1</v>
      </c>
    </row>
    <row r="2571" spans="1:15">
      <c r="A2571" s="10" t="s">
        <v>68</v>
      </c>
      <c r="B2571" s="10">
        <v>3300</v>
      </c>
      <c r="C2571" s="60">
        <v>6.0123352040000002</v>
      </c>
      <c r="D2571" s="11">
        <v>0.4</v>
      </c>
      <c r="E2571" s="11">
        <v>48.29</v>
      </c>
      <c r="F2571" s="11">
        <v>1.2</v>
      </c>
      <c r="G2571" s="11">
        <v>6.4000000000000001E-2</v>
      </c>
      <c r="H2571" s="10">
        <v>1</v>
      </c>
      <c r="I2571" s="11">
        <f t="shared" si="240"/>
        <v>1.2</v>
      </c>
      <c r="J2571" s="11">
        <f t="shared" si="241"/>
        <v>6.4000000000000001E-2</v>
      </c>
      <c r="K2571" s="11">
        <v>9496.2000000000007</v>
      </c>
      <c r="L2571" s="10">
        <f t="shared" si="242"/>
        <v>9.6778555667053343</v>
      </c>
      <c r="M2571">
        <f t="shared" si="243"/>
        <v>11937</v>
      </c>
      <c r="N2571">
        <f t="shared" si="244"/>
        <v>32</v>
      </c>
      <c r="O2571">
        <f t="shared" si="245"/>
        <v>1.7</v>
      </c>
    </row>
    <row r="2572" spans="1:15">
      <c r="A2572" s="10" t="s">
        <v>68</v>
      </c>
      <c r="B2572" s="10">
        <v>8320</v>
      </c>
      <c r="C2572" s="60">
        <v>5.8728772999999998E-2</v>
      </c>
      <c r="D2572" s="11">
        <v>0.21</v>
      </c>
      <c r="E2572" s="11">
        <v>48.29</v>
      </c>
      <c r="F2572" s="11">
        <v>1.25</v>
      </c>
      <c r="G2572" s="11">
        <v>7.5999999999999998E-2</v>
      </c>
      <c r="H2572" s="10">
        <v>1</v>
      </c>
      <c r="I2572" s="11">
        <f t="shared" si="240"/>
        <v>1.25</v>
      </c>
      <c r="J2572" s="11">
        <f t="shared" si="241"/>
        <v>7.5999999999999998E-2</v>
      </c>
      <c r="K2572" s="11">
        <v>48.7</v>
      </c>
      <c r="L2572" s="10">
        <f t="shared" si="242"/>
        <v>4.9630217842975E-2</v>
      </c>
      <c r="M2572">
        <f t="shared" si="243"/>
        <v>61</v>
      </c>
      <c r="N2572">
        <f t="shared" si="244"/>
        <v>0</v>
      </c>
      <c r="O2572">
        <f t="shared" si="245"/>
        <v>0</v>
      </c>
    </row>
    <row r="2573" spans="1:15">
      <c r="A2573" s="10" t="s">
        <v>68</v>
      </c>
      <c r="B2573" s="10">
        <v>3300</v>
      </c>
      <c r="C2573" s="60">
        <v>33.019347459999999</v>
      </c>
      <c r="D2573" s="11">
        <v>0.4</v>
      </c>
      <c r="E2573" s="11">
        <v>48.29</v>
      </c>
      <c r="F2573" s="11">
        <v>1.2</v>
      </c>
      <c r="G2573" s="11">
        <v>6.4000000000000001E-2</v>
      </c>
      <c r="H2573" s="10">
        <v>1</v>
      </c>
      <c r="I2573" s="11">
        <f t="shared" si="240"/>
        <v>1.2</v>
      </c>
      <c r="J2573" s="11">
        <f t="shared" si="241"/>
        <v>6.4000000000000001E-2</v>
      </c>
      <c r="K2573" s="11">
        <v>52199.8</v>
      </c>
      <c r="L2573" s="10">
        <f t="shared" si="242"/>
        <v>53.150142961446676</v>
      </c>
      <c r="M2573">
        <f t="shared" si="243"/>
        <v>65560</v>
      </c>
      <c r="N2573">
        <f t="shared" si="244"/>
        <v>173</v>
      </c>
      <c r="O2573">
        <f t="shared" si="245"/>
        <v>9.3000000000000007</v>
      </c>
    </row>
    <row r="2574" spans="1:15">
      <c r="A2574" s="10" t="s">
        <v>68</v>
      </c>
      <c r="B2574" s="10">
        <v>3200</v>
      </c>
      <c r="C2574" s="60">
        <v>12.567415978</v>
      </c>
      <c r="D2574" s="11">
        <v>0.4</v>
      </c>
      <c r="E2574" s="11">
        <v>48.29</v>
      </c>
      <c r="F2574" s="11">
        <v>1.2</v>
      </c>
      <c r="G2574" s="11">
        <v>6.4000000000000001E-2</v>
      </c>
      <c r="H2574" s="10">
        <v>1</v>
      </c>
      <c r="I2574" s="11">
        <f t="shared" si="240"/>
        <v>1.2</v>
      </c>
      <c r="J2574" s="11">
        <f t="shared" si="241"/>
        <v>6.4000000000000001E-2</v>
      </c>
      <c r="K2574" s="11">
        <v>6491.3</v>
      </c>
      <c r="L2574" s="10">
        <f t="shared" si="242"/>
        <v>20.229350585920667</v>
      </c>
      <c r="M2574">
        <f t="shared" si="243"/>
        <v>24952</v>
      </c>
      <c r="N2574">
        <f t="shared" si="244"/>
        <v>66</v>
      </c>
      <c r="O2574">
        <f t="shared" si="245"/>
        <v>3.5</v>
      </c>
    </row>
    <row r="2575" spans="1:15">
      <c r="A2575" s="10" t="s">
        <v>68</v>
      </c>
      <c r="B2575" s="10">
        <v>6410</v>
      </c>
      <c r="C2575" s="60">
        <v>2.3165299E-2</v>
      </c>
      <c r="D2575" s="11">
        <v>0.30299999999999999</v>
      </c>
      <c r="E2575" s="11">
        <v>56.5</v>
      </c>
      <c r="F2575" s="11">
        <v>0</v>
      </c>
      <c r="G2575" s="11">
        <v>0</v>
      </c>
      <c r="H2575" s="10">
        <v>1</v>
      </c>
      <c r="I2575" s="11">
        <f t="shared" si="240"/>
        <v>0</v>
      </c>
      <c r="J2575" s="11">
        <f t="shared" si="241"/>
        <v>0</v>
      </c>
      <c r="K2575" s="11">
        <v>7.7</v>
      </c>
      <c r="L2575" s="10">
        <f t="shared" si="242"/>
        <v>3.3048194685874999E-2</v>
      </c>
      <c r="M2575">
        <f t="shared" si="243"/>
        <v>41</v>
      </c>
      <c r="N2575">
        <f t="shared" si="244"/>
        <v>0</v>
      </c>
      <c r="O2575">
        <f t="shared" si="245"/>
        <v>0</v>
      </c>
    </row>
    <row r="2576" spans="1:15">
      <c r="A2576" s="10" t="s">
        <v>68</v>
      </c>
      <c r="B2576" s="10">
        <v>3100</v>
      </c>
      <c r="C2576" s="60">
        <v>2.422029464</v>
      </c>
      <c r="D2576" s="11">
        <v>0.41099999999999998</v>
      </c>
      <c r="E2576" s="11">
        <v>48.29</v>
      </c>
      <c r="F2576" s="11">
        <v>1.2</v>
      </c>
      <c r="G2576" s="11">
        <v>6.4000000000000001E-2</v>
      </c>
      <c r="H2576" s="10">
        <v>1</v>
      </c>
      <c r="I2576" s="11">
        <f t="shared" si="240"/>
        <v>1.2</v>
      </c>
      <c r="J2576" s="11">
        <f t="shared" si="241"/>
        <v>6.4000000000000001E-2</v>
      </c>
      <c r="K2576" s="11">
        <v>3930.7</v>
      </c>
      <c r="L2576" s="10">
        <f t="shared" si="242"/>
        <v>4.0058732464671793</v>
      </c>
      <c r="M2576">
        <f t="shared" si="243"/>
        <v>4941</v>
      </c>
      <c r="N2576">
        <f t="shared" si="244"/>
        <v>13</v>
      </c>
      <c r="O2576">
        <f t="shared" si="245"/>
        <v>0.7</v>
      </c>
    </row>
    <row r="2577" spans="1:15">
      <c r="A2577" s="10" t="s">
        <v>68</v>
      </c>
      <c r="B2577" s="10">
        <v>4110</v>
      </c>
      <c r="C2577" s="60">
        <v>0.20324008199999999</v>
      </c>
      <c r="D2577" s="11">
        <v>0.41299999999999998</v>
      </c>
      <c r="E2577" s="11">
        <v>56.5</v>
      </c>
      <c r="F2577" s="11">
        <v>0.7</v>
      </c>
      <c r="G2577" s="11">
        <v>0.09</v>
      </c>
      <c r="H2577" s="10">
        <v>1</v>
      </c>
      <c r="I2577" s="11">
        <f t="shared" si="240"/>
        <v>0.7</v>
      </c>
      <c r="J2577" s="11">
        <f t="shared" si="241"/>
        <v>0.09</v>
      </c>
      <c r="K2577" s="11">
        <v>92.6</v>
      </c>
      <c r="L2577" s="10">
        <f t="shared" si="242"/>
        <v>0.3952088077857499</v>
      </c>
      <c r="M2577">
        <f t="shared" si="243"/>
        <v>487</v>
      </c>
      <c r="N2577">
        <f t="shared" si="244"/>
        <v>1</v>
      </c>
      <c r="O2577">
        <f t="shared" si="245"/>
        <v>0.1</v>
      </c>
    </row>
    <row r="2578" spans="1:15">
      <c r="A2578" s="10" t="s">
        <v>68</v>
      </c>
      <c r="B2578" s="10">
        <v>6410</v>
      </c>
      <c r="C2578" s="60">
        <v>0.18688371500000001</v>
      </c>
      <c r="D2578" s="11">
        <v>0.30299999999999999</v>
      </c>
      <c r="E2578" s="11">
        <v>56.5</v>
      </c>
      <c r="F2578" s="11">
        <v>0</v>
      </c>
      <c r="G2578" s="11">
        <v>0</v>
      </c>
      <c r="H2578" s="10">
        <v>1</v>
      </c>
      <c r="I2578" s="11">
        <f t="shared" si="240"/>
        <v>0</v>
      </c>
      <c r="J2578" s="11">
        <f t="shared" si="241"/>
        <v>0</v>
      </c>
      <c r="K2578" s="11">
        <v>62.5</v>
      </c>
      <c r="L2578" s="10">
        <f t="shared" si="242"/>
        <v>0.26661297991187499</v>
      </c>
      <c r="M2578">
        <f t="shared" si="243"/>
        <v>329</v>
      </c>
      <c r="N2578">
        <f t="shared" si="244"/>
        <v>0</v>
      </c>
      <c r="O2578">
        <f t="shared" si="245"/>
        <v>0</v>
      </c>
    </row>
    <row r="2579" spans="1:15">
      <c r="A2579" s="10" t="s">
        <v>68</v>
      </c>
      <c r="B2579" s="10">
        <v>5300</v>
      </c>
      <c r="C2579" s="60">
        <v>0.48007948499999997</v>
      </c>
      <c r="D2579" s="11">
        <v>0.5</v>
      </c>
      <c r="E2579" s="11">
        <v>48.29</v>
      </c>
      <c r="F2579" s="11">
        <v>0.6</v>
      </c>
      <c r="G2579" s="11">
        <v>0.13500000000000001</v>
      </c>
      <c r="H2579" s="10">
        <v>1</v>
      </c>
      <c r="I2579" s="11">
        <f t="shared" si="240"/>
        <v>0.6</v>
      </c>
      <c r="J2579" s="11">
        <f t="shared" si="241"/>
        <v>0.13500000000000001</v>
      </c>
      <c r="K2579" s="11">
        <v>947.8</v>
      </c>
      <c r="L2579" s="10">
        <f t="shared" si="242"/>
        <v>0.96595993044374995</v>
      </c>
      <c r="M2579">
        <f t="shared" si="243"/>
        <v>1191</v>
      </c>
      <c r="N2579">
        <f t="shared" si="244"/>
        <v>2</v>
      </c>
      <c r="O2579">
        <f t="shared" si="245"/>
        <v>0.4</v>
      </c>
    </row>
    <row r="2580" spans="1:15">
      <c r="A2580" s="10" t="s">
        <v>68</v>
      </c>
      <c r="B2580" s="10">
        <v>6410</v>
      </c>
      <c r="C2580" s="60">
        <v>1.3626850660000001</v>
      </c>
      <c r="D2580" s="11">
        <v>0.30299999999999999</v>
      </c>
      <c r="E2580" s="11">
        <v>48.29</v>
      </c>
      <c r="F2580" s="11">
        <v>0</v>
      </c>
      <c r="G2580" s="11">
        <v>0</v>
      </c>
      <c r="H2580" s="10">
        <v>1</v>
      </c>
      <c r="I2580" s="11">
        <f t="shared" si="240"/>
        <v>0</v>
      </c>
      <c r="J2580" s="11">
        <f t="shared" si="241"/>
        <v>0</v>
      </c>
      <c r="K2580" s="11">
        <v>533.20000000000005</v>
      </c>
      <c r="L2580" s="10">
        <f t="shared" si="242"/>
        <v>1.6615525613877848</v>
      </c>
      <c r="M2580">
        <f t="shared" si="243"/>
        <v>2049</v>
      </c>
      <c r="N2580">
        <f t="shared" si="244"/>
        <v>0</v>
      </c>
      <c r="O2580">
        <f t="shared" si="245"/>
        <v>0</v>
      </c>
    </row>
    <row r="2581" spans="1:15">
      <c r="A2581" s="10" t="s">
        <v>68</v>
      </c>
      <c r="B2581" s="10">
        <v>4110</v>
      </c>
      <c r="C2581" s="60">
        <v>0.11792544000000001</v>
      </c>
      <c r="D2581" s="11">
        <v>0.41299999999999998</v>
      </c>
      <c r="E2581" s="11">
        <v>48.29</v>
      </c>
      <c r="F2581" s="11">
        <v>0.7</v>
      </c>
      <c r="G2581" s="11">
        <v>0.09</v>
      </c>
      <c r="H2581" s="10">
        <v>1</v>
      </c>
      <c r="I2581" s="11">
        <f t="shared" si="240"/>
        <v>0.7</v>
      </c>
      <c r="J2581" s="11">
        <f t="shared" si="241"/>
        <v>0.09</v>
      </c>
      <c r="K2581" s="11">
        <v>192.3</v>
      </c>
      <c r="L2581" s="10">
        <f t="shared" si="242"/>
        <v>0.19598982104240001</v>
      </c>
      <c r="M2581">
        <f t="shared" si="243"/>
        <v>242</v>
      </c>
      <c r="N2581">
        <f t="shared" si="244"/>
        <v>0</v>
      </c>
      <c r="O2581">
        <f t="shared" si="245"/>
        <v>0</v>
      </c>
    </row>
    <row r="2582" spans="1:15">
      <c r="A2582" s="10" t="s">
        <v>68</v>
      </c>
      <c r="B2582" s="10">
        <v>4110</v>
      </c>
      <c r="C2582" s="60">
        <v>5.9354836689999999</v>
      </c>
      <c r="D2582" s="11">
        <v>0.41299999999999998</v>
      </c>
      <c r="E2582" s="11">
        <v>48.29</v>
      </c>
      <c r="F2582" s="11">
        <v>0.7</v>
      </c>
      <c r="G2582" s="11">
        <v>0.09</v>
      </c>
      <c r="H2582" s="10">
        <v>1</v>
      </c>
      <c r="I2582" s="11">
        <f t="shared" si="240"/>
        <v>0.7</v>
      </c>
      <c r="J2582" s="11">
        <f t="shared" si="241"/>
        <v>0.09</v>
      </c>
      <c r="K2582" s="11">
        <v>9679.4</v>
      </c>
      <c r="L2582" s="10">
        <f t="shared" si="242"/>
        <v>9.8646600944410086</v>
      </c>
      <c r="M2582">
        <f t="shared" si="243"/>
        <v>12168</v>
      </c>
      <c r="N2582">
        <f t="shared" si="244"/>
        <v>19</v>
      </c>
      <c r="O2582">
        <f t="shared" si="245"/>
        <v>2.4</v>
      </c>
    </row>
    <row r="2583" spans="1:15">
      <c r="A2583" s="10" t="s">
        <v>68</v>
      </c>
      <c r="B2583" s="10">
        <v>6430</v>
      </c>
      <c r="C2583" s="60">
        <v>9.7566590000000009E-3</v>
      </c>
      <c r="D2583" s="11">
        <v>0.30299999999999999</v>
      </c>
      <c r="E2583" s="11">
        <v>48.29</v>
      </c>
      <c r="F2583" s="11">
        <v>0</v>
      </c>
      <c r="G2583" s="11">
        <v>0</v>
      </c>
      <c r="H2583" s="10">
        <v>1</v>
      </c>
      <c r="I2583" s="11">
        <f t="shared" si="240"/>
        <v>0</v>
      </c>
      <c r="J2583" s="11">
        <f t="shared" si="241"/>
        <v>0</v>
      </c>
      <c r="K2583" s="11">
        <v>11.7</v>
      </c>
      <c r="L2583" s="10">
        <f t="shared" si="242"/>
        <v>1.1896513843527501E-2</v>
      </c>
      <c r="M2583">
        <f t="shared" si="243"/>
        <v>15</v>
      </c>
      <c r="N2583">
        <f t="shared" si="244"/>
        <v>0</v>
      </c>
      <c r="O2583">
        <f t="shared" si="245"/>
        <v>0</v>
      </c>
    </row>
    <row r="2584" spans="1:15">
      <c r="A2584" s="10" t="s">
        <v>68</v>
      </c>
      <c r="B2584" s="10">
        <v>6430</v>
      </c>
      <c r="C2584" s="60">
        <v>1.9804929999999998E-3</v>
      </c>
      <c r="D2584" s="11">
        <v>0.30299999999999999</v>
      </c>
      <c r="E2584" s="11">
        <v>48.29</v>
      </c>
      <c r="F2584" s="11">
        <v>0</v>
      </c>
      <c r="G2584" s="11">
        <v>0</v>
      </c>
      <c r="H2584" s="10">
        <v>1</v>
      </c>
      <c r="I2584" s="11">
        <f t="shared" si="240"/>
        <v>0</v>
      </c>
      <c r="J2584" s="11">
        <f t="shared" si="241"/>
        <v>0</v>
      </c>
      <c r="K2584" s="11">
        <v>2.4</v>
      </c>
      <c r="L2584" s="10">
        <f t="shared" si="242"/>
        <v>2.4148596759924995E-3</v>
      </c>
      <c r="M2584">
        <f t="shared" si="243"/>
        <v>3</v>
      </c>
      <c r="N2584">
        <f t="shared" si="244"/>
        <v>0</v>
      </c>
      <c r="O2584">
        <f t="shared" si="245"/>
        <v>0</v>
      </c>
    </row>
    <row r="2585" spans="1:15">
      <c r="A2585" s="10" t="s">
        <v>68</v>
      </c>
      <c r="B2585" s="10">
        <v>4430</v>
      </c>
      <c r="C2585" s="60">
        <v>2.9101774530000002</v>
      </c>
      <c r="D2585" s="11">
        <v>0.41299999999999998</v>
      </c>
      <c r="E2585" s="11">
        <v>48.29</v>
      </c>
      <c r="F2585" s="11">
        <v>0.7</v>
      </c>
      <c r="G2585" s="11">
        <v>0.09</v>
      </c>
      <c r="H2585" s="10">
        <v>1</v>
      </c>
      <c r="I2585" s="11">
        <f t="shared" si="240"/>
        <v>0.7</v>
      </c>
      <c r="J2585" s="11">
        <f t="shared" si="241"/>
        <v>0.09</v>
      </c>
      <c r="K2585" s="11">
        <v>1552</v>
      </c>
      <c r="L2585" s="10">
        <f t="shared" si="242"/>
        <v>4.8366591484848174</v>
      </c>
      <c r="M2585">
        <f t="shared" si="243"/>
        <v>5966</v>
      </c>
      <c r="N2585">
        <f t="shared" si="244"/>
        <v>9</v>
      </c>
      <c r="O2585">
        <f t="shared" si="245"/>
        <v>1.2</v>
      </c>
    </row>
    <row r="2586" spans="1:15">
      <c r="A2586" s="10" t="s">
        <v>68</v>
      </c>
      <c r="B2586" s="10">
        <v>1180</v>
      </c>
      <c r="C2586" s="60">
        <v>4.5725469999999997E-3</v>
      </c>
      <c r="D2586" s="11">
        <v>0.39</v>
      </c>
      <c r="E2586" s="11">
        <v>48.29</v>
      </c>
      <c r="F2586" s="11">
        <v>1.05</v>
      </c>
      <c r="G2586" s="11">
        <v>0.22</v>
      </c>
      <c r="H2586" s="10">
        <v>1</v>
      </c>
      <c r="I2586" s="11">
        <f t="shared" si="240"/>
        <v>1.05</v>
      </c>
      <c r="J2586" s="11">
        <f t="shared" si="241"/>
        <v>0.22</v>
      </c>
      <c r="K2586" s="11">
        <v>7</v>
      </c>
      <c r="L2586" s="10">
        <f t="shared" si="242"/>
        <v>7.176269575475E-3</v>
      </c>
      <c r="M2586">
        <f t="shared" si="243"/>
        <v>9</v>
      </c>
      <c r="N2586">
        <f t="shared" si="244"/>
        <v>0</v>
      </c>
      <c r="O2586">
        <f t="shared" si="245"/>
        <v>0</v>
      </c>
    </row>
    <row r="2587" spans="1:15">
      <c r="A2587" s="10" t="s">
        <v>68</v>
      </c>
      <c r="B2587" s="10">
        <v>6410</v>
      </c>
      <c r="C2587" s="60">
        <v>3.5907664999999998E-2</v>
      </c>
      <c r="D2587" s="11">
        <v>0.30299999999999999</v>
      </c>
      <c r="E2587" s="11">
        <v>56.5</v>
      </c>
      <c r="F2587" s="11">
        <v>0</v>
      </c>
      <c r="G2587" s="11">
        <v>0</v>
      </c>
      <c r="H2587" s="10">
        <v>1</v>
      </c>
      <c r="I2587" s="11">
        <f t="shared" si="240"/>
        <v>0</v>
      </c>
      <c r="J2587" s="11">
        <f t="shared" si="241"/>
        <v>0</v>
      </c>
      <c r="K2587" s="11">
        <v>12</v>
      </c>
      <c r="L2587" s="10">
        <f t="shared" si="242"/>
        <v>5.1226772580624996E-2</v>
      </c>
      <c r="M2587">
        <f t="shared" si="243"/>
        <v>63</v>
      </c>
      <c r="N2587">
        <f t="shared" si="244"/>
        <v>0</v>
      </c>
      <c r="O2587">
        <f t="shared" si="245"/>
        <v>0</v>
      </c>
    </row>
    <row r="2588" spans="1:15">
      <c r="A2588" s="10" t="s">
        <v>68</v>
      </c>
      <c r="B2588" s="10">
        <v>1920</v>
      </c>
      <c r="C2588" s="60">
        <v>7.5424029999999996E-3</v>
      </c>
      <c r="D2588" s="11">
        <v>0.193</v>
      </c>
      <c r="E2588" s="11">
        <v>48.29</v>
      </c>
      <c r="F2588" s="11">
        <v>1.2</v>
      </c>
      <c r="G2588" s="11">
        <v>7.5999999999999998E-2</v>
      </c>
      <c r="H2588" s="10">
        <v>1</v>
      </c>
      <c r="I2588" s="11">
        <f t="shared" si="240"/>
        <v>1.2</v>
      </c>
      <c r="J2588" s="11">
        <f t="shared" si="241"/>
        <v>7.5999999999999998E-2</v>
      </c>
      <c r="K2588" s="11">
        <v>5.7</v>
      </c>
      <c r="L2588" s="10">
        <f t="shared" si="242"/>
        <v>5.8579141406591663E-3</v>
      </c>
      <c r="M2588">
        <f t="shared" si="243"/>
        <v>7</v>
      </c>
      <c r="N2588">
        <f t="shared" si="244"/>
        <v>0</v>
      </c>
      <c r="O2588">
        <f t="shared" si="245"/>
        <v>0</v>
      </c>
    </row>
    <row r="2589" spans="1:15">
      <c r="A2589" s="10" t="s">
        <v>68</v>
      </c>
      <c r="B2589" s="10">
        <v>6430</v>
      </c>
      <c r="C2589" s="60">
        <v>0.157311478</v>
      </c>
      <c r="D2589" s="11">
        <v>0.30299999999999999</v>
      </c>
      <c r="E2589" s="11">
        <v>48.29</v>
      </c>
      <c r="F2589" s="11">
        <v>0</v>
      </c>
      <c r="G2589" s="11">
        <v>0</v>
      </c>
      <c r="H2589" s="10">
        <v>1</v>
      </c>
      <c r="I2589" s="11">
        <f t="shared" si="240"/>
        <v>0</v>
      </c>
      <c r="J2589" s="11">
        <f t="shared" si="241"/>
        <v>0</v>
      </c>
      <c r="K2589" s="11">
        <v>188.2</v>
      </c>
      <c r="L2589" s="10">
        <f t="shared" si="242"/>
        <v>0.191813424633655</v>
      </c>
      <c r="M2589">
        <f t="shared" si="243"/>
        <v>237</v>
      </c>
      <c r="N2589">
        <f t="shared" si="244"/>
        <v>0</v>
      </c>
      <c r="O2589">
        <f t="shared" si="245"/>
        <v>0</v>
      </c>
    </row>
    <row r="2590" spans="1:15">
      <c r="A2590" s="10" t="s">
        <v>68</v>
      </c>
      <c r="B2590" s="10">
        <v>6430</v>
      </c>
      <c r="C2590" s="60">
        <v>0.13863906500000001</v>
      </c>
      <c r="D2590" s="11">
        <v>0.30299999999999999</v>
      </c>
      <c r="E2590" s="11">
        <v>48.29</v>
      </c>
      <c r="F2590" s="11">
        <v>0</v>
      </c>
      <c r="G2590" s="11">
        <v>0</v>
      </c>
      <c r="H2590" s="10">
        <v>1</v>
      </c>
      <c r="I2590" s="11">
        <f t="shared" si="240"/>
        <v>0</v>
      </c>
      <c r="J2590" s="11">
        <f t="shared" si="241"/>
        <v>0</v>
      </c>
      <c r="K2590" s="11">
        <v>165.9</v>
      </c>
      <c r="L2590" s="10">
        <f t="shared" si="242"/>
        <v>0.16904573133346248</v>
      </c>
      <c r="M2590">
        <f t="shared" si="243"/>
        <v>209</v>
      </c>
      <c r="N2590">
        <f t="shared" si="244"/>
        <v>0</v>
      </c>
      <c r="O2590">
        <f t="shared" si="245"/>
        <v>0</v>
      </c>
    </row>
    <row r="2591" spans="1:15">
      <c r="A2591" s="10" t="s">
        <v>68</v>
      </c>
      <c r="B2591" s="10">
        <v>6410</v>
      </c>
      <c r="C2591" s="60">
        <v>9.6857686999999998E-2</v>
      </c>
      <c r="D2591" s="11">
        <v>0.30299999999999999</v>
      </c>
      <c r="E2591" s="11">
        <v>56.5</v>
      </c>
      <c r="F2591" s="11">
        <v>0</v>
      </c>
      <c r="G2591" s="11">
        <v>0</v>
      </c>
      <c r="H2591" s="10">
        <v>1</v>
      </c>
      <c r="I2591" s="11">
        <f t="shared" si="240"/>
        <v>0</v>
      </c>
      <c r="J2591" s="11">
        <f t="shared" si="241"/>
        <v>0</v>
      </c>
      <c r="K2591" s="11">
        <v>32.4</v>
      </c>
      <c r="L2591" s="10">
        <f t="shared" si="242"/>
        <v>0.13817959771637497</v>
      </c>
      <c r="M2591">
        <f t="shared" si="243"/>
        <v>170</v>
      </c>
      <c r="N2591">
        <f t="shared" si="244"/>
        <v>0</v>
      </c>
      <c r="O2591">
        <f t="shared" si="245"/>
        <v>0</v>
      </c>
    </row>
    <row r="2592" spans="1:15">
      <c r="A2592" s="10" t="s">
        <v>68</v>
      </c>
      <c r="B2592" s="10">
        <v>1180</v>
      </c>
      <c r="C2592" s="60">
        <v>5.5416901999999997E-2</v>
      </c>
      <c r="D2592" s="11">
        <v>0.39</v>
      </c>
      <c r="E2592" s="11">
        <v>48.29</v>
      </c>
      <c r="F2592" s="11">
        <v>1.05</v>
      </c>
      <c r="G2592" s="11">
        <v>0.22</v>
      </c>
      <c r="H2592" s="10">
        <v>1</v>
      </c>
      <c r="I2592" s="11">
        <f t="shared" si="240"/>
        <v>1.05</v>
      </c>
      <c r="J2592" s="11">
        <f t="shared" si="241"/>
        <v>0.22</v>
      </c>
      <c r="K2592" s="11">
        <v>85.3</v>
      </c>
      <c r="L2592" s="10">
        <f t="shared" si="242"/>
        <v>8.6972671421350012E-2</v>
      </c>
      <c r="M2592">
        <f t="shared" si="243"/>
        <v>107</v>
      </c>
      <c r="N2592">
        <f t="shared" si="244"/>
        <v>0</v>
      </c>
      <c r="O2592">
        <f t="shared" si="245"/>
        <v>0.1</v>
      </c>
    </row>
    <row r="2593" spans="1:15">
      <c r="A2593" s="10" t="s">
        <v>68</v>
      </c>
      <c r="B2593" s="10">
        <v>6460</v>
      </c>
      <c r="C2593" s="60">
        <v>2.3539104000000002E-2</v>
      </c>
      <c r="D2593" s="11">
        <v>0.30299999999999999</v>
      </c>
      <c r="E2593" s="11">
        <v>48.29</v>
      </c>
      <c r="F2593" s="11">
        <v>0</v>
      </c>
      <c r="G2593" s="11">
        <v>0</v>
      </c>
      <c r="H2593" s="10">
        <v>1</v>
      </c>
      <c r="I2593" s="11">
        <f t="shared" si="240"/>
        <v>0</v>
      </c>
      <c r="J2593" s="11">
        <f t="shared" si="241"/>
        <v>0</v>
      </c>
      <c r="K2593" s="11">
        <v>28.2</v>
      </c>
      <c r="L2593" s="10">
        <f t="shared" si="242"/>
        <v>2.8701759137040001E-2</v>
      </c>
      <c r="M2593">
        <f t="shared" si="243"/>
        <v>35</v>
      </c>
      <c r="N2593">
        <f t="shared" si="244"/>
        <v>0</v>
      </c>
      <c r="O2593">
        <f t="shared" si="245"/>
        <v>0</v>
      </c>
    </row>
    <row r="2594" spans="1:15">
      <c r="A2594" s="10" t="s">
        <v>68</v>
      </c>
      <c r="B2594" s="10">
        <v>4110</v>
      </c>
      <c r="C2594" s="60">
        <v>31.919103166999999</v>
      </c>
      <c r="D2594" s="11">
        <v>0.41299999999999998</v>
      </c>
      <c r="E2594" s="11">
        <v>56.5</v>
      </c>
      <c r="F2594" s="11">
        <v>0.7</v>
      </c>
      <c r="G2594" s="11">
        <v>0.09</v>
      </c>
      <c r="H2594" s="10">
        <v>1</v>
      </c>
      <c r="I2594" s="11">
        <f t="shared" si="240"/>
        <v>0.7</v>
      </c>
      <c r="J2594" s="11">
        <f t="shared" si="241"/>
        <v>0.09</v>
      </c>
      <c r="K2594" s="11">
        <v>16511.3</v>
      </c>
      <c r="L2594" s="10">
        <f t="shared" si="242"/>
        <v>62.068026070863453</v>
      </c>
      <c r="M2594">
        <f t="shared" si="243"/>
        <v>76560</v>
      </c>
      <c r="N2594">
        <f t="shared" si="244"/>
        <v>118</v>
      </c>
      <c r="O2594">
        <f t="shared" si="245"/>
        <v>15.2</v>
      </c>
    </row>
    <row r="2595" spans="1:15">
      <c r="A2595" s="10" t="s">
        <v>68</v>
      </c>
      <c r="B2595" s="10">
        <v>6460</v>
      </c>
      <c r="C2595" s="60">
        <v>3.3691300000000001E-3</v>
      </c>
      <c r="D2595" s="11">
        <v>0.30299999999999999</v>
      </c>
      <c r="E2595" s="11">
        <v>48.29</v>
      </c>
      <c r="F2595" s="11">
        <v>0</v>
      </c>
      <c r="G2595" s="11">
        <v>0</v>
      </c>
      <c r="H2595" s="10">
        <v>1</v>
      </c>
      <c r="I2595" s="11">
        <f t="shared" si="240"/>
        <v>0</v>
      </c>
      <c r="J2595" s="11">
        <f t="shared" si="241"/>
        <v>0</v>
      </c>
      <c r="K2595" s="11">
        <v>4</v>
      </c>
      <c r="L2595" s="10">
        <f t="shared" si="242"/>
        <v>4.1080560144249999E-3</v>
      </c>
      <c r="M2595">
        <f t="shared" si="243"/>
        <v>5</v>
      </c>
      <c r="N2595">
        <f t="shared" si="244"/>
        <v>0</v>
      </c>
      <c r="O2595">
        <f t="shared" si="245"/>
        <v>0</v>
      </c>
    </row>
    <row r="2596" spans="1:15">
      <c r="A2596" s="10" t="s">
        <v>68</v>
      </c>
      <c r="B2596" s="10">
        <v>4340</v>
      </c>
      <c r="C2596" s="60">
        <v>2.9919936809999998</v>
      </c>
      <c r="D2596" s="11">
        <v>0.41299999999999998</v>
      </c>
      <c r="E2596" s="11">
        <v>48.29</v>
      </c>
      <c r="F2596" s="11">
        <v>0.7</v>
      </c>
      <c r="G2596" s="11">
        <v>0.09</v>
      </c>
      <c r="H2596" s="10">
        <v>1</v>
      </c>
      <c r="I2596" s="11">
        <f t="shared" si="240"/>
        <v>0.7</v>
      </c>
      <c r="J2596" s="11">
        <f t="shared" si="241"/>
        <v>0.09</v>
      </c>
      <c r="K2596" s="11">
        <v>1595.7</v>
      </c>
      <c r="L2596" s="10">
        <f t="shared" si="242"/>
        <v>4.9726361512764461</v>
      </c>
      <c r="M2596">
        <f t="shared" si="243"/>
        <v>6134</v>
      </c>
      <c r="N2596">
        <f t="shared" si="244"/>
        <v>9</v>
      </c>
      <c r="O2596">
        <f t="shared" si="245"/>
        <v>1.2</v>
      </c>
    </row>
    <row r="2597" spans="1:15">
      <c r="A2597" s="10" t="s">
        <v>68</v>
      </c>
      <c r="B2597" s="10">
        <v>8320</v>
      </c>
      <c r="C2597" s="60">
        <v>8.5747998000000006E-2</v>
      </c>
      <c r="D2597" s="11">
        <v>0.21</v>
      </c>
      <c r="E2597" s="11">
        <v>48.29</v>
      </c>
      <c r="F2597" s="11">
        <v>1.25</v>
      </c>
      <c r="G2597" s="11">
        <v>7.5999999999999998E-2</v>
      </c>
      <c r="H2597" s="10">
        <v>1</v>
      </c>
      <c r="I2597" s="11">
        <f t="shared" si="240"/>
        <v>1.25</v>
      </c>
      <c r="J2597" s="11">
        <f t="shared" si="241"/>
        <v>7.5999999999999998E-2</v>
      </c>
      <c r="K2597" s="11">
        <v>71.099999999999994</v>
      </c>
      <c r="L2597" s="10">
        <f t="shared" si="242"/>
        <v>7.2463489409850007E-2</v>
      </c>
      <c r="M2597">
        <f t="shared" si="243"/>
        <v>89</v>
      </c>
      <c r="N2597">
        <f t="shared" si="244"/>
        <v>0</v>
      </c>
      <c r="O2597">
        <f t="shared" si="245"/>
        <v>0</v>
      </c>
    </row>
    <row r="2598" spans="1:15">
      <c r="A2598" s="10" t="s">
        <v>68</v>
      </c>
      <c r="B2598" s="10">
        <v>3200</v>
      </c>
      <c r="C2598" s="60">
        <v>2.381055564</v>
      </c>
      <c r="D2598" s="11">
        <v>0.4</v>
      </c>
      <c r="E2598" s="11">
        <v>56.5</v>
      </c>
      <c r="F2598" s="11">
        <v>1.2</v>
      </c>
      <c r="G2598" s="11">
        <v>6.4000000000000001E-2</v>
      </c>
      <c r="H2598" s="10">
        <v>1</v>
      </c>
      <c r="I2598" s="11">
        <f t="shared" si="240"/>
        <v>1.2</v>
      </c>
      <c r="J2598" s="11">
        <f t="shared" si="241"/>
        <v>6.4000000000000001E-2</v>
      </c>
      <c r="K2598" s="11">
        <v>1051.0999999999999</v>
      </c>
      <c r="L2598" s="10">
        <f t="shared" si="242"/>
        <v>4.4843213121999996</v>
      </c>
      <c r="M2598">
        <f t="shared" si="243"/>
        <v>5531</v>
      </c>
      <c r="N2598">
        <f t="shared" si="244"/>
        <v>15</v>
      </c>
      <c r="O2598">
        <f t="shared" si="245"/>
        <v>0.8</v>
      </c>
    </row>
    <row r="2599" spans="1:15">
      <c r="A2599" s="10" t="s">
        <v>68</v>
      </c>
      <c r="B2599" s="10">
        <v>6410</v>
      </c>
      <c r="C2599" s="60">
        <v>0.771461332</v>
      </c>
      <c r="D2599" s="11">
        <v>0.30299999999999999</v>
      </c>
      <c r="E2599" s="11">
        <v>56.5</v>
      </c>
      <c r="F2599" s="11">
        <v>0</v>
      </c>
      <c r="G2599" s="11">
        <v>0</v>
      </c>
      <c r="H2599" s="10">
        <v>1</v>
      </c>
      <c r="I2599" s="11">
        <f t="shared" si="240"/>
        <v>0</v>
      </c>
      <c r="J2599" s="11">
        <f t="shared" si="241"/>
        <v>0</v>
      </c>
      <c r="K2599" s="11">
        <v>258</v>
      </c>
      <c r="L2599" s="10">
        <f t="shared" si="242"/>
        <v>1.1005860227644999</v>
      </c>
      <c r="M2599">
        <f t="shared" si="243"/>
        <v>1358</v>
      </c>
      <c r="N2599">
        <f t="shared" si="244"/>
        <v>0</v>
      </c>
      <c r="O2599">
        <f t="shared" si="245"/>
        <v>0</v>
      </c>
    </row>
    <row r="2600" spans="1:15">
      <c r="A2600" s="10" t="s">
        <v>68</v>
      </c>
      <c r="B2600" s="10">
        <v>2210</v>
      </c>
      <c r="C2600" s="60">
        <v>4.1202415920000002</v>
      </c>
      <c r="D2600" s="11">
        <v>0.26800000000000002</v>
      </c>
      <c r="E2600" s="11">
        <v>48.29</v>
      </c>
      <c r="F2600" s="11">
        <v>1.92</v>
      </c>
      <c r="G2600" s="11">
        <v>0.50600000000000001</v>
      </c>
      <c r="H2600" s="10">
        <v>1</v>
      </c>
      <c r="I2600" s="11">
        <f t="shared" si="240"/>
        <v>1.92</v>
      </c>
      <c r="J2600" s="11">
        <f t="shared" si="241"/>
        <v>0.50600000000000001</v>
      </c>
      <c r="K2600" s="11">
        <v>1425.9</v>
      </c>
      <c r="L2600" s="10">
        <f t="shared" si="242"/>
        <v>4.44358441800152</v>
      </c>
      <c r="M2600">
        <f t="shared" si="243"/>
        <v>5481</v>
      </c>
      <c r="N2600">
        <f t="shared" si="244"/>
        <v>23</v>
      </c>
      <c r="O2600">
        <f t="shared" si="245"/>
        <v>6.1</v>
      </c>
    </row>
    <row r="2601" spans="1:15">
      <c r="A2601" s="10" t="s">
        <v>68</v>
      </c>
      <c r="B2601" s="10">
        <v>2210</v>
      </c>
      <c r="C2601" s="60">
        <v>13.432780951</v>
      </c>
      <c r="D2601" s="11">
        <v>0.26800000000000002</v>
      </c>
      <c r="E2601" s="11">
        <v>56.5</v>
      </c>
      <c r="F2601" s="11">
        <v>1.92</v>
      </c>
      <c r="G2601" s="11">
        <v>0.50600000000000001</v>
      </c>
      <c r="H2601" s="10">
        <v>1</v>
      </c>
      <c r="I2601" s="11">
        <f t="shared" si="240"/>
        <v>1.92</v>
      </c>
      <c r="J2601" s="11">
        <f t="shared" si="241"/>
        <v>0.50600000000000001</v>
      </c>
      <c r="K2601" s="11">
        <v>3973.1</v>
      </c>
      <c r="L2601" s="10">
        <f t="shared" si="242"/>
        <v>16.949930763336834</v>
      </c>
      <c r="M2601">
        <f t="shared" si="243"/>
        <v>20907</v>
      </c>
      <c r="N2601">
        <f t="shared" si="244"/>
        <v>89</v>
      </c>
      <c r="O2601">
        <f t="shared" si="245"/>
        <v>23.3</v>
      </c>
    </row>
    <row r="2602" spans="1:15">
      <c r="A2602" s="10" t="s">
        <v>68</v>
      </c>
      <c r="B2602" s="10">
        <v>2210</v>
      </c>
      <c r="C2602" s="60">
        <v>0.91955003499999999</v>
      </c>
      <c r="D2602" s="11">
        <v>0.26800000000000002</v>
      </c>
      <c r="E2602" s="11">
        <v>56.5</v>
      </c>
      <c r="F2602" s="11">
        <v>1.92</v>
      </c>
      <c r="G2602" s="11">
        <v>0.50600000000000001</v>
      </c>
      <c r="H2602" s="10">
        <v>1</v>
      </c>
      <c r="I2602" s="11">
        <f t="shared" si="240"/>
        <v>1.92</v>
      </c>
      <c r="J2602" s="11">
        <f t="shared" si="241"/>
        <v>0.50600000000000001</v>
      </c>
      <c r="K2602" s="11">
        <v>272</v>
      </c>
      <c r="L2602" s="10">
        <f t="shared" si="242"/>
        <v>1.1603188858308335</v>
      </c>
      <c r="M2602">
        <f t="shared" si="243"/>
        <v>1431</v>
      </c>
      <c r="N2602">
        <f t="shared" si="244"/>
        <v>6</v>
      </c>
      <c r="O2602">
        <f t="shared" si="245"/>
        <v>1.6</v>
      </c>
    </row>
    <row r="2603" spans="1:15">
      <c r="A2603" s="10" t="s">
        <v>68</v>
      </c>
      <c r="B2603" s="10">
        <v>2210</v>
      </c>
      <c r="C2603" s="60">
        <v>0.43031360099999999</v>
      </c>
      <c r="D2603" s="11">
        <v>0.26800000000000002</v>
      </c>
      <c r="E2603" s="11">
        <v>56.5</v>
      </c>
      <c r="F2603" s="11">
        <v>1.92</v>
      </c>
      <c r="G2603" s="11">
        <v>0.50600000000000001</v>
      </c>
      <c r="H2603" s="10">
        <v>1</v>
      </c>
      <c r="I2603" s="11">
        <f t="shared" si="240"/>
        <v>1.92</v>
      </c>
      <c r="J2603" s="11">
        <f t="shared" si="241"/>
        <v>0.50600000000000001</v>
      </c>
      <c r="K2603" s="11">
        <v>127.3</v>
      </c>
      <c r="L2603" s="10">
        <f t="shared" si="242"/>
        <v>0.5429840455285001</v>
      </c>
      <c r="M2603">
        <f t="shared" si="243"/>
        <v>670</v>
      </c>
      <c r="N2603">
        <f t="shared" si="244"/>
        <v>3</v>
      </c>
      <c r="O2603">
        <f t="shared" si="245"/>
        <v>0.7</v>
      </c>
    </row>
    <row r="2604" spans="1:15">
      <c r="A2604" s="10" t="s">
        <v>68</v>
      </c>
      <c r="B2604" s="10">
        <v>5100</v>
      </c>
      <c r="C2604" s="60">
        <v>1.0756421380000001</v>
      </c>
      <c r="D2604" s="11">
        <v>1</v>
      </c>
      <c r="E2604" s="11">
        <v>48.29</v>
      </c>
      <c r="F2604" s="11">
        <v>0.6</v>
      </c>
      <c r="G2604" s="11">
        <v>0.05</v>
      </c>
      <c r="H2604" s="10">
        <v>1</v>
      </c>
      <c r="I2604" s="11">
        <f t="shared" si="240"/>
        <v>0.6</v>
      </c>
      <c r="J2604" s="11">
        <f t="shared" si="241"/>
        <v>0.05</v>
      </c>
      <c r="K2604" s="11">
        <v>4247.2</v>
      </c>
      <c r="L2604" s="10">
        <f t="shared" si="242"/>
        <v>4.3285632370016671</v>
      </c>
      <c r="M2604">
        <f t="shared" si="243"/>
        <v>5339</v>
      </c>
      <c r="N2604">
        <f t="shared" si="244"/>
        <v>7</v>
      </c>
      <c r="O2604">
        <f t="shared" si="245"/>
        <v>0.6</v>
      </c>
    </row>
    <row r="2605" spans="1:15">
      <c r="A2605" s="10" t="s">
        <v>68</v>
      </c>
      <c r="B2605" s="10">
        <v>3200</v>
      </c>
      <c r="C2605" s="60">
        <v>6.7934836999999998E-2</v>
      </c>
      <c r="D2605" s="11">
        <v>0.4</v>
      </c>
      <c r="E2605" s="11">
        <v>56.5</v>
      </c>
      <c r="F2605" s="11">
        <v>1.2</v>
      </c>
      <c r="G2605" s="11">
        <v>6.4000000000000001E-2</v>
      </c>
      <c r="H2605" s="10">
        <v>1</v>
      </c>
      <c r="I2605" s="11">
        <f t="shared" si="240"/>
        <v>1.2</v>
      </c>
      <c r="J2605" s="11">
        <f t="shared" si="241"/>
        <v>6.4000000000000001E-2</v>
      </c>
      <c r="K2605" s="11">
        <v>30</v>
      </c>
      <c r="L2605" s="10">
        <f t="shared" si="242"/>
        <v>0.12794394301666667</v>
      </c>
      <c r="M2605">
        <f t="shared" si="243"/>
        <v>158</v>
      </c>
      <c r="N2605">
        <f t="shared" si="244"/>
        <v>0</v>
      </c>
      <c r="O2605">
        <f t="shared" si="245"/>
        <v>0</v>
      </c>
    </row>
    <row r="2606" spans="1:15">
      <c r="A2606" s="10" t="s">
        <v>68</v>
      </c>
      <c r="B2606" s="10">
        <v>3100</v>
      </c>
      <c r="C2606" s="60">
        <v>8.8983059999999999E-3</v>
      </c>
      <c r="D2606" s="11">
        <v>0.41099999999999998</v>
      </c>
      <c r="E2606" s="11">
        <v>48.29</v>
      </c>
      <c r="F2606" s="11">
        <v>1.2</v>
      </c>
      <c r="G2606" s="11">
        <v>6.4000000000000001E-2</v>
      </c>
      <c r="H2606" s="10">
        <v>1</v>
      </c>
      <c r="I2606" s="11">
        <f t="shared" si="240"/>
        <v>1.2</v>
      </c>
      <c r="J2606" s="11">
        <f t="shared" si="241"/>
        <v>6.4000000000000001E-2</v>
      </c>
      <c r="K2606" s="11">
        <v>14.4</v>
      </c>
      <c r="L2606" s="10">
        <f t="shared" si="242"/>
        <v>1.4717197488344998E-2</v>
      </c>
      <c r="M2606">
        <f t="shared" si="243"/>
        <v>18</v>
      </c>
      <c r="N2606">
        <f t="shared" si="244"/>
        <v>0</v>
      </c>
      <c r="O2606">
        <f t="shared" si="245"/>
        <v>0</v>
      </c>
    </row>
    <row r="2607" spans="1:15">
      <c r="A2607" s="10" t="s">
        <v>68</v>
      </c>
      <c r="B2607" s="10">
        <v>4110</v>
      </c>
      <c r="C2607" s="60">
        <v>0.58676726499999998</v>
      </c>
      <c r="D2607" s="11">
        <v>0.41299999999999998</v>
      </c>
      <c r="E2607" s="11">
        <v>56.5</v>
      </c>
      <c r="F2607" s="11">
        <v>0.7</v>
      </c>
      <c r="G2607" s="11">
        <v>0.09</v>
      </c>
      <c r="H2607" s="10">
        <v>1</v>
      </c>
      <c r="I2607" s="11">
        <f t="shared" si="240"/>
        <v>0.7</v>
      </c>
      <c r="J2607" s="11">
        <f t="shared" si="241"/>
        <v>0.09</v>
      </c>
      <c r="K2607" s="11">
        <v>267.5</v>
      </c>
      <c r="L2607" s="10">
        <f t="shared" si="242"/>
        <v>1.1409933954285416</v>
      </c>
      <c r="M2607">
        <f t="shared" si="243"/>
        <v>1407</v>
      </c>
      <c r="N2607">
        <f t="shared" si="244"/>
        <v>2</v>
      </c>
      <c r="O2607">
        <f t="shared" si="245"/>
        <v>0.3</v>
      </c>
    </row>
    <row r="2608" spans="1:15">
      <c r="A2608" s="10" t="s">
        <v>68</v>
      </c>
      <c r="B2608" s="10">
        <v>3200</v>
      </c>
      <c r="C2608" s="60">
        <v>0.48485013999999999</v>
      </c>
      <c r="D2608" s="11">
        <v>0.4</v>
      </c>
      <c r="E2608" s="11">
        <v>56.5</v>
      </c>
      <c r="F2608" s="11">
        <v>1.2</v>
      </c>
      <c r="G2608" s="11">
        <v>6.4000000000000001E-2</v>
      </c>
      <c r="H2608" s="10">
        <v>1</v>
      </c>
      <c r="I2608" s="11">
        <f t="shared" si="240"/>
        <v>1.2</v>
      </c>
      <c r="J2608" s="11">
        <f t="shared" si="241"/>
        <v>6.4000000000000001E-2</v>
      </c>
      <c r="K2608" s="11">
        <v>214.1</v>
      </c>
      <c r="L2608" s="10">
        <f t="shared" si="242"/>
        <v>0.9131344303333333</v>
      </c>
      <c r="M2608">
        <f t="shared" si="243"/>
        <v>1126</v>
      </c>
      <c r="N2608">
        <f t="shared" si="244"/>
        <v>3</v>
      </c>
      <c r="O2608">
        <f t="shared" si="245"/>
        <v>0.2</v>
      </c>
    </row>
    <row r="2609" spans="1:15">
      <c r="A2609" s="10" t="s">
        <v>68</v>
      </c>
      <c r="B2609" s="10">
        <v>5100</v>
      </c>
      <c r="C2609" s="60">
        <v>9.5920265000000005E-2</v>
      </c>
      <c r="D2609" s="11">
        <v>1</v>
      </c>
      <c r="E2609" s="11">
        <v>48.29</v>
      </c>
      <c r="F2609" s="11">
        <v>0.6</v>
      </c>
      <c r="G2609" s="11">
        <v>0.05</v>
      </c>
      <c r="H2609" s="10">
        <v>1</v>
      </c>
      <c r="I2609" s="11">
        <f t="shared" si="240"/>
        <v>0.6</v>
      </c>
      <c r="J2609" s="11">
        <f t="shared" si="241"/>
        <v>0.05</v>
      </c>
      <c r="K2609" s="11">
        <v>378.7</v>
      </c>
      <c r="L2609" s="10">
        <f t="shared" si="242"/>
        <v>0.38599913307083339</v>
      </c>
      <c r="M2609">
        <f t="shared" si="243"/>
        <v>476</v>
      </c>
      <c r="N2609">
        <f t="shared" si="244"/>
        <v>1</v>
      </c>
      <c r="O2609">
        <f t="shared" si="245"/>
        <v>0.1</v>
      </c>
    </row>
    <row r="2610" spans="1:15">
      <c r="A2610" s="10" t="s">
        <v>68</v>
      </c>
      <c r="B2610" s="10">
        <v>4340</v>
      </c>
      <c r="C2610" s="60">
        <v>3.6960262840000002</v>
      </c>
      <c r="D2610" s="11">
        <v>0.41299999999999998</v>
      </c>
      <c r="E2610" s="11">
        <v>48.29</v>
      </c>
      <c r="F2610" s="11">
        <v>0.7</v>
      </c>
      <c r="G2610" s="11">
        <v>0.09</v>
      </c>
      <c r="H2610" s="10">
        <v>1</v>
      </c>
      <c r="I2610" s="11">
        <f t="shared" si="240"/>
        <v>0.7</v>
      </c>
      <c r="J2610" s="11">
        <f t="shared" si="241"/>
        <v>0.09</v>
      </c>
      <c r="K2610" s="11">
        <v>1971.1</v>
      </c>
      <c r="L2610" s="10">
        <f t="shared" si="242"/>
        <v>6.1427248435042223</v>
      </c>
      <c r="M2610">
        <f t="shared" si="243"/>
        <v>7577</v>
      </c>
      <c r="N2610">
        <f t="shared" si="244"/>
        <v>12</v>
      </c>
      <c r="O2610">
        <f t="shared" si="245"/>
        <v>1.5</v>
      </c>
    </row>
    <row r="2611" spans="1:15">
      <c r="A2611" s="10" t="s">
        <v>68</v>
      </c>
      <c r="B2611" s="10">
        <v>1920</v>
      </c>
      <c r="C2611" s="60">
        <v>1.322022E-3</v>
      </c>
      <c r="D2611" s="11">
        <v>0.193</v>
      </c>
      <c r="E2611" s="11">
        <v>48.29</v>
      </c>
      <c r="F2611" s="11">
        <v>1.2</v>
      </c>
      <c r="G2611" s="11">
        <v>7.5999999999999998E-2</v>
      </c>
      <c r="H2611" s="10">
        <v>1</v>
      </c>
      <c r="I2611" s="11">
        <f t="shared" si="240"/>
        <v>1.2</v>
      </c>
      <c r="J2611" s="11">
        <f t="shared" si="241"/>
        <v>7.5999999999999998E-2</v>
      </c>
      <c r="K2611" s="11">
        <v>1</v>
      </c>
      <c r="L2611" s="10">
        <f t="shared" si="242"/>
        <v>1.026767114945E-3</v>
      </c>
      <c r="M2611">
        <f t="shared" si="243"/>
        <v>1</v>
      </c>
      <c r="N2611">
        <f t="shared" si="244"/>
        <v>0</v>
      </c>
      <c r="O2611">
        <f t="shared" si="245"/>
        <v>0</v>
      </c>
    </row>
    <row r="2612" spans="1:15">
      <c r="A2612" s="10" t="s">
        <v>68</v>
      </c>
      <c r="B2612" s="10">
        <v>1180</v>
      </c>
      <c r="C2612" s="60">
        <v>0.109537122</v>
      </c>
      <c r="D2612" s="11">
        <v>0.39</v>
      </c>
      <c r="E2612" s="11">
        <v>48.29</v>
      </c>
      <c r="F2612" s="11">
        <v>1.05</v>
      </c>
      <c r="G2612" s="11">
        <v>0.22</v>
      </c>
      <c r="H2612" s="10">
        <v>1</v>
      </c>
      <c r="I2612" s="11">
        <f t="shared" si="240"/>
        <v>1.05</v>
      </c>
      <c r="J2612" s="11">
        <f t="shared" si="241"/>
        <v>0.22</v>
      </c>
      <c r="K2612" s="11">
        <v>168.7</v>
      </c>
      <c r="L2612" s="10">
        <f t="shared" si="242"/>
        <v>0.17191029769485</v>
      </c>
      <c r="M2612">
        <f t="shared" si="243"/>
        <v>212</v>
      </c>
      <c r="N2612">
        <f t="shared" si="244"/>
        <v>0</v>
      </c>
      <c r="O2612">
        <f t="shared" si="245"/>
        <v>0.1</v>
      </c>
    </row>
    <row r="2613" spans="1:15">
      <c r="A2613" s="10" t="s">
        <v>68</v>
      </c>
      <c r="B2613" s="10">
        <v>6430</v>
      </c>
      <c r="C2613" s="60">
        <v>0.127279957</v>
      </c>
      <c r="D2613" s="11">
        <v>0.30299999999999999</v>
      </c>
      <c r="E2613" s="11">
        <v>48.29</v>
      </c>
      <c r="F2613" s="11">
        <v>0</v>
      </c>
      <c r="G2613" s="11">
        <v>0</v>
      </c>
      <c r="H2613" s="10">
        <v>1</v>
      </c>
      <c r="I2613" s="11">
        <f t="shared" si="240"/>
        <v>0</v>
      </c>
      <c r="J2613" s="11">
        <f t="shared" si="241"/>
        <v>0</v>
      </c>
      <c r="K2613" s="11">
        <v>152.30000000000001</v>
      </c>
      <c r="L2613" s="10">
        <f t="shared" si="242"/>
        <v>0.15519531536913247</v>
      </c>
      <c r="M2613">
        <f t="shared" si="243"/>
        <v>191</v>
      </c>
      <c r="N2613">
        <f t="shared" si="244"/>
        <v>0</v>
      </c>
      <c r="O2613">
        <f t="shared" si="245"/>
        <v>0</v>
      </c>
    </row>
    <row r="2614" spans="1:15">
      <c r="A2614" s="10" t="s">
        <v>68</v>
      </c>
      <c r="B2614" s="10">
        <v>6430</v>
      </c>
      <c r="C2614" s="60">
        <v>7.1954929999999999E-3</v>
      </c>
      <c r="D2614" s="11">
        <v>0.30299999999999999</v>
      </c>
      <c r="E2614" s="11">
        <v>48.29</v>
      </c>
      <c r="F2614" s="11">
        <v>0</v>
      </c>
      <c r="G2614" s="11">
        <v>0</v>
      </c>
      <c r="H2614" s="10">
        <v>1</v>
      </c>
      <c r="I2614" s="11">
        <f t="shared" si="240"/>
        <v>0</v>
      </c>
      <c r="J2614" s="11">
        <f t="shared" si="241"/>
        <v>0</v>
      </c>
      <c r="K2614" s="11">
        <v>8.6</v>
      </c>
      <c r="L2614" s="10">
        <f t="shared" si="242"/>
        <v>8.7736265134924999E-3</v>
      </c>
      <c r="M2614">
        <f t="shared" si="243"/>
        <v>11</v>
      </c>
      <c r="N2614">
        <f t="shared" si="244"/>
        <v>0</v>
      </c>
      <c r="O2614">
        <f t="shared" si="245"/>
        <v>0</v>
      </c>
    </row>
    <row r="2615" spans="1:15">
      <c r="A2615" s="10" t="s">
        <v>68</v>
      </c>
      <c r="B2615" s="10">
        <v>3100</v>
      </c>
      <c r="C2615" s="60">
        <v>0.32082251099999998</v>
      </c>
      <c r="D2615" s="11">
        <v>0.41099999999999998</v>
      </c>
      <c r="E2615" s="11">
        <v>48.29</v>
      </c>
      <c r="F2615" s="11">
        <v>1.2</v>
      </c>
      <c r="G2615" s="11">
        <v>6.4000000000000001E-2</v>
      </c>
      <c r="H2615" s="10">
        <v>1</v>
      </c>
      <c r="I2615" s="11">
        <f t="shared" si="240"/>
        <v>1.2</v>
      </c>
      <c r="J2615" s="11">
        <f t="shared" si="241"/>
        <v>6.4000000000000001E-2</v>
      </c>
      <c r="K2615" s="11">
        <v>520.6</v>
      </c>
      <c r="L2615" s="10">
        <f t="shared" si="242"/>
        <v>0.53061877767450738</v>
      </c>
      <c r="M2615">
        <f t="shared" si="243"/>
        <v>655</v>
      </c>
      <c r="N2615">
        <f t="shared" si="244"/>
        <v>2</v>
      </c>
      <c r="O2615">
        <f t="shared" si="245"/>
        <v>0.1</v>
      </c>
    </row>
    <row r="2616" spans="1:15">
      <c r="A2616" s="10" t="s">
        <v>68</v>
      </c>
      <c r="B2616" s="10">
        <v>8320</v>
      </c>
      <c r="C2616" s="60">
        <v>0.11766889799999999</v>
      </c>
      <c r="D2616" s="11">
        <v>0.21</v>
      </c>
      <c r="E2616" s="11">
        <v>48.29</v>
      </c>
      <c r="F2616" s="11">
        <v>1.25</v>
      </c>
      <c r="G2616" s="11">
        <v>7.5999999999999998E-2</v>
      </c>
      <c r="H2616" s="10">
        <v>1</v>
      </c>
      <c r="I2616" s="11">
        <f t="shared" si="240"/>
        <v>1.25</v>
      </c>
      <c r="J2616" s="11">
        <f t="shared" si="241"/>
        <v>7.5999999999999998E-2</v>
      </c>
      <c r="K2616" s="11">
        <v>97.6</v>
      </c>
      <c r="L2616" s="10">
        <f t="shared" si="242"/>
        <v>9.9439043977349997E-2</v>
      </c>
      <c r="M2616">
        <f t="shared" si="243"/>
        <v>123</v>
      </c>
      <c r="N2616">
        <f t="shared" si="244"/>
        <v>0</v>
      </c>
      <c r="O2616">
        <f t="shared" si="245"/>
        <v>0</v>
      </c>
    </row>
    <row r="2617" spans="1:15">
      <c r="A2617" s="10" t="s">
        <v>68</v>
      </c>
      <c r="B2617" s="10">
        <v>3100</v>
      </c>
      <c r="C2617" s="60">
        <v>9.4380120000000008E-3</v>
      </c>
      <c r="D2617" s="11">
        <v>0.41099999999999998</v>
      </c>
      <c r="E2617" s="11">
        <v>48.29</v>
      </c>
      <c r="F2617" s="11">
        <v>1.2</v>
      </c>
      <c r="G2617" s="11">
        <v>6.4000000000000001E-2</v>
      </c>
      <c r="H2617" s="10">
        <v>1</v>
      </c>
      <c r="I2617" s="11">
        <f t="shared" si="240"/>
        <v>1.2</v>
      </c>
      <c r="J2617" s="11">
        <f t="shared" si="241"/>
        <v>6.4000000000000001E-2</v>
      </c>
      <c r="K2617" s="11">
        <v>15.3</v>
      </c>
      <c r="L2617" s="10">
        <f t="shared" si="242"/>
        <v>1.5609834782189998E-2</v>
      </c>
      <c r="M2617">
        <f t="shared" si="243"/>
        <v>19</v>
      </c>
      <c r="N2617">
        <f t="shared" si="244"/>
        <v>0</v>
      </c>
      <c r="O2617">
        <f t="shared" si="245"/>
        <v>0</v>
      </c>
    </row>
    <row r="2618" spans="1:15">
      <c r="A2618" s="10" t="s">
        <v>68</v>
      </c>
      <c r="B2618" s="10">
        <v>6410</v>
      </c>
      <c r="C2618" s="60">
        <v>3.4389370000000002E-2</v>
      </c>
      <c r="D2618" s="11">
        <v>0.30299999999999999</v>
      </c>
      <c r="E2618" s="11">
        <v>56.5</v>
      </c>
      <c r="F2618" s="11">
        <v>0</v>
      </c>
      <c r="G2618" s="11">
        <v>0</v>
      </c>
      <c r="H2618" s="10">
        <v>1</v>
      </c>
      <c r="I2618" s="11">
        <f t="shared" si="240"/>
        <v>0</v>
      </c>
      <c r="J2618" s="11">
        <f t="shared" si="241"/>
        <v>0</v>
      </c>
      <c r="K2618" s="11">
        <v>175.7</v>
      </c>
      <c r="L2618" s="10">
        <f t="shared" si="242"/>
        <v>4.9060734976249999E-2</v>
      </c>
      <c r="M2618">
        <f t="shared" si="243"/>
        <v>61</v>
      </c>
      <c r="N2618">
        <f t="shared" si="244"/>
        <v>0</v>
      </c>
      <c r="O2618">
        <f t="shared" si="245"/>
        <v>0</v>
      </c>
    </row>
    <row r="2619" spans="1:15">
      <c r="A2619" s="10" t="s">
        <v>68</v>
      </c>
      <c r="B2619" s="10">
        <v>2210</v>
      </c>
      <c r="C2619" s="60">
        <v>0.17043840399999999</v>
      </c>
      <c r="D2619" s="11">
        <v>0.28499999999999998</v>
      </c>
      <c r="E2619" s="11">
        <v>48.29</v>
      </c>
      <c r="F2619" s="11">
        <v>1.92</v>
      </c>
      <c r="G2619" s="11">
        <v>0.50600000000000001</v>
      </c>
      <c r="H2619" s="10">
        <v>1</v>
      </c>
      <c r="I2619" s="11">
        <f t="shared" si="240"/>
        <v>1.92</v>
      </c>
      <c r="J2619" s="11">
        <f t="shared" si="241"/>
        <v>0.50600000000000001</v>
      </c>
      <c r="K2619" s="11">
        <v>62.7</v>
      </c>
      <c r="L2619" s="10">
        <f t="shared" si="242"/>
        <v>0.19547367506754998</v>
      </c>
      <c r="M2619">
        <f t="shared" si="243"/>
        <v>241</v>
      </c>
      <c r="N2619">
        <f t="shared" si="244"/>
        <v>1</v>
      </c>
      <c r="O2619">
        <f t="shared" si="245"/>
        <v>0.3</v>
      </c>
    </row>
    <row r="2620" spans="1:15">
      <c r="A2620" s="10" t="s">
        <v>68</v>
      </c>
      <c r="B2620" s="10">
        <v>1180</v>
      </c>
      <c r="C2620" s="60">
        <v>8.3304100000000006E-2</v>
      </c>
      <c r="D2620" s="11">
        <v>0.39</v>
      </c>
      <c r="E2620" s="11">
        <v>48.29</v>
      </c>
      <c r="F2620" s="11">
        <v>1.05</v>
      </c>
      <c r="G2620" s="11">
        <v>0.22</v>
      </c>
      <c r="H2620" s="10">
        <v>1</v>
      </c>
      <c r="I2620" s="11">
        <f t="shared" si="240"/>
        <v>1.05</v>
      </c>
      <c r="J2620" s="11">
        <f t="shared" si="241"/>
        <v>0.22</v>
      </c>
      <c r="K2620" s="11">
        <v>128.30000000000001</v>
      </c>
      <c r="L2620" s="10">
        <f t="shared" si="242"/>
        <v>0.13073953714250003</v>
      </c>
      <c r="M2620">
        <f t="shared" si="243"/>
        <v>161</v>
      </c>
      <c r="N2620">
        <f t="shared" si="244"/>
        <v>0</v>
      </c>
      <c r="O2620">
        <f t="shared" si="245"/>
        <v>0.1</v>
      </c>
    </row>
    <row r="2621" spans="1:15">
      <c r="A2621" s="10" t="s">
        <v>68</v>
      </c>
      <c r="B2621" s="10">
        <v>3200</v>
      </c>
      <c r="C2621" s="60">
        <v>4.4652641810000002</v>
      </c>
      <c r="D2621" s="11">
        <v>0.4</v>
      </c>
      <c r="E2621" s="11">
        <v>56.5</v>
      </c>
      <c r="F2621" s="11">
        <v>1.2</v>
      </c>
      <c r="G2621" s="11">
        <v>6.4000000000000001E-2</v>
      </c>
      <c r="H2621" s="10">
        <v>1</v>
      </c>
      <c r="I2621" s="11">
        <f t="shared" si="240"/>
        <v>1.2</v>
      </c>
      <c r="J2621" s="11">
        <f t="shared" si="241"/>
        <v>6.4000000000000001E-2</v>
      </c>
      <c r="K2621" s="11">
        <v>2083.3000000000002</v>
      </c>
      <c r="L2621" s="10">
        <f t="shared" si="242"/>
        <v>8.4095808742166671</v>
      </c>
      <c r="M2621">
        <f t="shared" si="243"/>
        <v>10373</v>
      </c>
      <c r="N2621">
        <f t="shared" si="244"/>
        <v>27</v>
      </c>
      <c r="O2621">
        <f t="shared" si="245"/>
        <v>1.5</v>
      </c>
    </row>
    <row r="2622" spans="1:15">
      <c r="A2622" s="10" t="s">
        <v>68</v>
      </c>
      <c r="B2622" s="10">
        <v>3200</v>
      </c>
      <c r="C2622" s="60">
        <v>0.796554125</v>
      </c>
      <c r="D2622" s="11">
        <v>0.4</v>
      </c>
      <c r="E2622" s="11">
        <v>56.5</v>
      </c>
      <c r="F2622" s="11">
        <v>1.2</v>
      </c>
      <c r="G2622" s="11">
        <v>6.4000000000000001E-2</v>
      </c>
      <c r="H2622" s="10">
        <v>1</v>
      </c>
      <c r="I2622" s="11">
        <f t="shared" si="240"/>
        <v>1.2</v>
      </c>
      <c r="J2622" s="11">
        <f t="shared" si="241"/>
        <v>6.4000000000000001E-2</v>
      </c>
      <c r="K2622" s="11">
        <v>5076.3</v>
      </c>
      <c r="L2622" s="10">
        <f t="shared" si="242"/>
        <v>1.5001769354166667</v>
      </c>
      <c r="M2622">
        <f t="shared" si="243"/>
        <v>1850</v>
      </c>
      <c r="N2622">
        <f t="shared" si="244"/>
        <v>5</v>
      </c>
      <c r="O2622">
        <f t="shared" si="245"/>
        <v>0.3</v>
      </c>
    </row>
    <row r="2623" spans="1:15">
      <c r="A2623" s="10" t="s">
        <v>68</v>
      </c>
      <c r="B2623" s="10">
        <v>6410</v>
      </c>
      <c r="C2623" s="60">
        <v>0.644505832</v>
      </c>
      <c r="D2623" s="11">
        <v>0.30299999999999999</v>
      </c>
      <c r="E2623" s="11">
        <v>48.29</v>
      </c>
      <c r="F2623" s="11">
        <v>0</v>
      </c>
      <c r="G2623" s="11">
        <v>0</v>
      </c>
      <c r="H2623" s="10">
        <v>1</v>
      </c>
      <c r="I2623" s="11">
        <f t="shared" si="240"/>
        <v>0</v>
      </c>
      <c r="J2623" s="11">
        <f t="shared" si="241"/>
        <v>0</v>
      </c>
      <c r="K2623" s="11">
        <v>771.1</v>
      </c>
      <c r="L2623" s="10">
        <f t="shared" si="242"/>
        <v>0.78586046233882001</v>
      </c>
      <c r="M2623">
        <f t="shared" si="243"/>
        <v>969</v>
      </c>
      <c r="N2623">
        <f t="shared" si="244"/>
        <v>0</v>
      </c>
      <c r="O2623">
        <f t="shared" si="245"/>
        <v>0</v>
      </c>
    </row>
    <row r="2624" spans="1:15">
      <c r="A2624" s="10" t="s">
        <v>68</v>
      </c>
      <c r="B2624" s="10">
        <v>1180</v>
      </c>
      <c r="C2624" s="60">
        <v>1.8612844E-2</v>
      </c>
      <c r="D2624" s="11">
        <v>0.39</v>
      </c>
      <c r="E2624" s="11">
        <v>48.29</v>
      </c>
      <c r="F2624" s="11">
        <v>1.05</v>
      </c>
      <c r="G2624" s="11">
        <v>0.22</v>
      </c>
      <c r="H2624" s="10">
        <v>1</v>
      </c>
      <c r="I2624" s="11">
        <f t="shared" si="240"/>
        <v>1.05</v>
      </c>
      <c r="J2624" s="11">
        <f t="shared" si="241"/>
        <v>0.22</v>
      </c>
      <c r="K2624" s="11">
        <v>28.7</v>
      </c>
      <c r="L2624" s="10">
        <f t="shared" si="242"/>
        <v>2.9211462694700003E-2</v>
      </c>
      <c r="M2624">
        <f t="shared" si="243"/>
        <v>36</v>
      </c>
      <c r="N2624">
        <f t="shared" si="244"/>
        <v>0</v>
      </c>
      <c r="O2624">
        <f t="shared" si="245"/>
        <v>0</v>
      </c>
    </row>
    <row r="2625" spans="1:15">
      <c r="A2625" s="10" t="s">
        <v>68</v>
      </c>
      <c r="B2625" s="10">
        <v>2210</v>
      </c>
      <c r="C2625" s="60">
        <v>38.771492021999997</v>
      </c>
      <c r="D2625" s="11">
        <v>0.28499999999999998</v>
      </c>
      <c r="E2625" s="11">
        <v>56.5</v>
      </c>
      <c r="F2625" s="11">
        <v>1.92</v>
      </c>
      <c r="G2625" s="11">
        <v>0.50600000000000001</v>
      </c>
      <c r="H2625" s="10">
        <v>1</v>
      </c>
      <c r="I2625" s="11">
        <f t="shared" si="240"/>
        <v>1.92</v>
      </c>
      <c r="J2625" s="11">
        <f t="shared" si="241"/>
        <v>0.50600000000000001</v>
      </c>
      <c r="K2625" s="11">
        <v>12195.3</v>
      </c>
      <c r="L2625" s="10">
        <f t="shared" si="242"/>
        <v>52.026495857021246</v>
      </c>
      <c r="M2625">
        <f t="shared" si="243"/>
        <v>64174</v>
      </c>
      <c r="N2625">
        <f t="shared" si="244"/>
        <v>272</v>
      </c>
      <c r="O2625">
        <f t="shared" si="245"/>
        <v>71.599999999999994</v>
      </c>
    </row>
    <row r="2626" spans="1:15">
      <c r="A2626" s="10" t="s">
        <v>68</v>
      </c>
      <c r="B2626" s="10">
        <v>1920</v>
      </c>
      <c r="C2626" s="60">
        <v>1.4521688E-2</v>
      </c>
      <c r="D2626" s="11">
        <v>0.193</v>
      </c>
      <c r="E2626" s="11">
        <v>48.29</v>
      </c>
      <c r="F2626" s="11">
        <v>1.2</v>
      </c>
      <c r="G2626" s="11">
        <v>7.5999999999999998E-2</v>
      </c>
      <c r="H2626" s="10">
        <v>1</v>
      </c>
      <c r="I2626" s="11">
        <f t="shared" si="240"/>
        <v>1.2</v>
      </c>
      <c r="J2626" s="11">
        <f t="shared" si="241"/>
        <v>7.5999999999999998E-2</v>
      </c>
      <c r="K2626" s="11">
        <v>11.1</v>
      </c>
      <c r="L2626" s="10">
        <f t="shared" si="242"/>
        <v>1.1278474709113332E-2</v>
      </c>
      <c r="M2626">
        <f t="shared" si="243"/>
        <v>14</v>
      </c>
      <c r="N2626">
        <f t="shared" si="244"/>
        <v>0</v>
      </c>
      <c r="O2626">
        <f t="shared" si="245"/>
        <v>0</v>
      </c>
    </row>
    <row r="2627" spans="1:15">
      <c r="A2627" s="10" t="s">
        <v>68</v>
      </c>
      <c r="B2627" s="10">
        <v>4110</v>
      </c>
      <c r="C2627" s="60">
        <v>2.2574453540000001</v>
      </c>
      <c r="D2627" s="11">
        <v>0.41299999999999998</v>
      </c>
      <c r="E2627" s="11">
        <v>48.29</v>
      </c>
      <c r="F2627" s="11">
        <v>0.7</v>
      </c>
      <c r="G2627" s="11">
        <v>0.09</v>
      </c>
      <c r="H2627" s="10">
        <v>1</v>
      </c>
      <c r="I2627" s="11">
        <f t="shared" ref="I2627:I2690" si="246">F2627</f>
        <v>0.7</v>
      </c>
      <c r="J2627" s="11">
        <f t="shared" ref="J2627:J2690" si="247">G2627</f>
        <v>0.09</v>
      </c>
      <c r="K2627" s="11">
        <v>3681.4</v>
      </c>
      <c r="L2627" s="10">
        <f t="shared" ref="L2627:L2690" si="248">E2627*D2627*C2627/12</f>
        <v>3.7518309106453813</v>
      </c>
      <c r="M2627">
        <f t="shared" ref="M2627:M2690" si="249">ROUND(E2627*D2627*C2627*102.79,0)</f>
        <v>4628</v>
      </c>
      <c r="N2627">
        <f t="shared" ref="N2627:N2690" si="250">ROUND(I2627*M2627*0.002205,0)</f>
        <v>7</v>
      </c>
      <c r="O2627">
        <f t="shared" ref="O2627:O2690" si="251">ROUND(J2627*M2627*0.002205,1)</f>
        <v>0.9</v>
      </c>
    </row>
    <row r="2628" spans="1:15">
      <c r="A2628" s="10" t="s">
        <v>68</v>
      </c>
      <c r="B2628" s="10">
        <v>6410</v>
      </c>
      <c r="C2628" s="60">
        <v>0.106556126</v>
      </c>
      <c r="D2628" s="11">
        <v>0.30299999999999999</v>
      </c>
      <c r="E2628" s="11">
        <v>56.5</v>
      </c>
      <c r="F2628" s="11">
        <v>0</v>
      </c>
      <c r="G2628" s="11">
        <v>0</v>
      </c>
      <c r="H2628" s="10">
        <v>1</v>
      </c>
      <c r="I2628" s="11">
        <f t="shared" si="246"/>
        <v>0</v>
      </c>
      <c r="J2628" s="11">
        <f t="shared" si="247"/>
        <v>0</v>
      </c>
      <c r="K2628" s="11">
        <v>35.6</v>
      </c>
      <c r="L2628" s="10">
        <f t="shared" si="248"/>
        <v>0.15201563325474998</v>
      </c>
      <c r="M2628">
        <f t="shared" si="249"/>
        <v>188</v>
      </c>
      <c r="N2628">
        <f t="shared" si="250"/>
        <v>0</v>
      </c>
      <c r="O2628">
        <f t="shared" si="251"/>
        <v>0</v>
      </c>
    </row>
    <row r="2629" spans="1:15">
      <c r="A2629" s="10" t="s">
        <v>68</v>
      </c>
      <c r="B2629" s="10">
        <v>3100</v>
      </c>
      <c r="C2629" s="60">
        <v>0.34915557400000002</v>
      </c>
      <c r="D2629" s="11">
        <v>0.41099999999999998</v>
      </c>
      <c r="E2629" s="11">
        <v>48.29</v>
      </c>
      <c r="F2629" s="11">
        <v>1.2</v>
      </c>
      <c r="G2629" s="11">
        <v>6.4000000000000001E-2</v>
      </c>
      <c r="H2629" s="10">
        <v>1</v>
      </c>
      <c r="I2629" s="11">
        <f t="shared" si="246"/>
        <v>1.2</v>
      </c>
      <c r="J2629" s="11">
        <f t="shared" si="247"/>
        <v>6.4000000000000001E-2</v>
      </c>
      <c r="K2629" s="11">
        <v>566.6</v>
      </c>
      <c r="L2629" s="10">
        <f t="shared" si="248"/>
        <v>0.57747975139475494</v>
      </c>
      <c r="M2629">
        <f t="shared" si="249"/>
        <v>712</v>
      </c>
      <c r="N2629">
        <f t="shared" si="250"/>
        <v>2</v>
      </c>
      <c r="O2629">
        <f t="shared" si="251"/>
        <v>0.1</v>
      </c>
    </row>
    <row r="2630" spans="1:15">
      <c r="A2630" s="10" t="s">
        <v>68</v>
      </c>
      <c r="B2630" s="10">
        <v>3200</v>
      </c>
      <c r="C2630" s="60">
        <v>4.6242794820000004</v>
      </c>
      <c r="D2630" s="11">
        <v>0.4</v>
      </c>
      <c r="E2630" s="11">
        <v>56.5</v>
      </c>
      <c r="F2630" s="11">
        <v>1.2</v>
      </c>
      <c r="G2630" s="11">
        <v>6.4000000000000001E-2</v>
      </c>
      <c r="H2630" s="10">
        <v>1</v>
      </c>
      <c r="I2630" s="11">
        <f t="shared" si="246"/>
        <v>1.2</v>
      </c>
      <c r="J2630" s="11">
        <f t="shared" si="247"/>
        <v>6.4000000000000001E-2</v>
      </c>
      <c r="K2630" s="11">
        <v>2041.4</v>
      </c>
      <c r="L2630" s="10">
        <f t="shared" si="248"/>
        <v>8.7090596911000002</v>
      </c>
      <c r="M2630">
        <f t="shared" si="249"/>
        <v>10742</v>
      </c>
      <c r="N2630">
        <f t="shared" si="250"/>
        <v>28</v>
      </c>
      <c r="O2630">
        <f t="shared" si="251"/>
        <v>1.5</v>
      </c>
    </row>
    <row r="2631" spans="1:15">
      <c r="A2631" s="10" t="s">
        <v>68</v>
      </c>
      <c r="B2631" s="10">
        <v>6410</v>
      </c>
      <c r="C2631" s="60">
        <v>0.25721630499999998</v>
      </c>
      <c r="D2631" s="11">
        <v>0.30299999999999999</v>
      </c>
      <c r="E2631" s="11">
        <v>48.29</v>
      </c>
      <c r="F2631" s="11">
        <v>0</v>
      </c>
      <c r="G2631" s="11">
        <v>0</v>
      </c>
      <c r="H2631" s="10">
        <v>1</v>
      </c>
      <c r="I2631" s="11">
        <f t="shared" si="246"/>
        <v>0</v>
      </c>
      <c r="J2631" s="11">
        <f t="shared" si="247"/>
        <v>0</v>
      </c>
      <c r="K2631" s="11">
        <v>307.7</v>
      </c>
      <c r="L2631" s="10">
        <f t="shared" si="248"/>
        <v>0.31362962805336247</v>
      </c>
      <c r="M2631">
        <f t="shared" si="249"/>
        <v>387</v>
      </c>
      <c r="N2631">
        <f t="shared" si="250"/>
        <v>0</v>
      </c>
      <c r="O2631">
        <f t="shared" si="251"/>
        <v>0</v>
      </c>
    </row>
    <row r="2632" spans="1:15">
      <c r="A2632" s="10" t="s">
        <v>68</v>
      </c>
      <c r="B2632" s="10">
        <v>3200</v>
      </c>
      <c r="C2632" s="60">
        <v>5.375497159</v>
      </c>
      <c r="D2632" s="11">
        <v>0.4</v>
      </c>
      <c r="E2632" s="11">
        <v>48.29</v>
      </c>
      <c r="F2632" s="11">
        <v>1.2</v>
      </c>
      <c r="G2632" s="11">
        <v>6.4000000000000001E-2</v>
      </c>
      <c r="H2632" s="10">
        <v>1</v>
      </c>
      <c r="I2632" s="11">
        <f t="shared" si="246"/>
        <v>1.2</v>
      </c>
      <c r="J2632" s="11">
        <f t="shared" si="247"/>
        <v>6.4000000000000001E-2</v>
      </c>
      <c r="K2632" s="11">
        <v>2776.6</v>
      </c>
      <c r="L2632" s="10">
        <f t="shared" si="248"/>
        <v>8.6527585936036679</v>
      </c>
      <c r="M2632">
        <f t="shared" si="249"/>
        <v>10673</v>
      </c>
      <c r="N2632">
        <f t="shared" si="250"/>
        <v>28</v>
      </c>
      <c r="O2632">
        <f t="shared" si="251"/>
        <v>1.5</v>
      </c>
    </row>
    <row r="2633" spans="1:15">
      <c r="A2633" s="10" t="s">
        <v>68</v>
      </c>
      <c r="B2633" s="10">
        <v>1920</v>
      </c>
      <c r="C2633" s="60">
        <v>0.20937357700000001</v>
      </c>
      <c r="D2633" s="11">
        <v>0.193</v>
      </c>
      <c r="E2633" s="11">
        <v>48.29</v>
      </c>
      <c r="F2633" s="11">
        <v>1.2</v>
      </c>
      <c r="G2633" s="11">
        <v>7.5999999999999998E-2</v>
      </c>
      <c r="H2633" s="10">
        <v>1</v>
      </c>
      <c r="I2633" s="11">
        <f t="shared" si="246"/>
        <v>1.2</v>
      </c>
      <c r="J2633" s="11">
        <f t="shared" si="247"/>
        <v>7.5999999999999998E-2</v>
      </c>
      <c r="K2633" s="11">
        <v>159.6</v>
      </c>
      <c r="L2633" s="10">
        <f t="shared" si="248"/>
        <v>0.16261295470272416</v>
      </c>
      <c r="M2633">
        <f t="shared" si="249"/>
        <v>201</v>
      </c>
      <c r="N2633">
        <f t="shared" si="250"/>
        <v>1</v>
      </c>
      <c r="O2633">
        <f t="shared" si="251"/>
        <v>0</v>
      </c>
    </row>
    <row r="2634" spans="1:15">
      <c r="A2634" s="10" t="s">
        <v>68</v>
      </c>
      <c r="B2634" s="10">
        <v>5100</v>
      </c>
      <c r="C2634" s="60">
        <v>0.18186071100000001</v>
      </c>
      <c r="D2634" s="11">
        <v>1</v>
      </c>
      <c r="E2634" s="11">
        <v>48.29</v>
      </c>
      <c r="F2634" s="11">
        <v>0.6</v>
      </c>
      <c r="G2634" s="11">
        <v>0.05</v>
      </c>
      <c r="H2634" s="10">
        <v>1</v>
      </c>
      <c r="I2634" s="11">
        <f t="shared" si="246"/>
        <v>0.6</v>
      </c>
      <c r="J2634" s="11">
        <f t="shared" si="247"/>
        <v>0.05</v>
      </c>
      <c r="K2634" s="11">
        <v>718</v>
      </c>
      <c r="L2634" s="10">
        <f t="shared" si="248"/>
        <v>0.73183781118250002</v>
      </c>
      <c r="M2634">
        <f t="shared" si="249"/>
        <v>903</v>
      </c>
      <c r="N2634">
        <f t="shared" si="250"/>
        <v>1</v>
      </c>
      <c r="O2634">
        <f t="shared" si="251"/>
        <v>0.1</v>
      </c>
    </row>
    <row r="2635" spans="1:15">
      <c r="A2635" s="10" t="s">
        <v>68</v>
      </c>
      <c r="B2635" s="10">
        <v>6430</v>
      </c>
      <c r="C2635" s="60">
        <v>3.8747787539999998</v>
      </c>
      <c r="D2635" s="11">
        <v>0.30299999999999999</v>
      </c>
      <c r="E2635" s="11">
        <v>48.29</v>
      </c>
      <c r="F2635" s="11">
        <v>0</v>
      </c>
      <c r="G2635" s="11">
        <v>0</v>
      </c>
      <c r="H2635" s="10">
        <v>1</v>
      </c>
      <c r="I2635" s="11">
        <f t="shared" si="246"/>
        <v>0</v>
      </c>
      <c r="J2635" s="11">
        <f t="shared" si="247"/>
        <v>0</v>
      </c>
      <c r="K2635" s="11">
        <v>4635.8999999999996</v>
      </c>
      <c r="L2635" s="10">
        <f t="shared" si="248"/>
        <v>4.7246049172741644</v>
      </c>
      <c r="M2635">
        <f t="shared" si="249"/>
        <v>5828</v>
      </c>
      <c r="N2635">
        <f t="shared" si="250"/>
        <v>0</v>
      </c>
      <c r="O2635">
        <f t="shared" si="251"/>
        <v>0</v>
      </c>
    </row>
    <row r="2636" spans="1:15">
      <c r="A2636" s="10" t="s">
        <v>68</v>
      </c>
      <c r="B2636" s="10">
        <v>6410</v>
      </c>
      <c r="C2636" s="60">
        <v>4.268951E-3</v>
      </c>
      <c r="D2636" s="11">
        <v>0.30299999999999999</v>
      </c>
      <c r="E2636" s="11">
        <v>56.5</v>
      </c>
      <c r="F2636" s="11">
        <v>0</v>
      </c>
      <c r="G2636" s="11">
        <v>0</v>
      </c>
      <c r="H2636" s="10">
        <v>1</v>
      </c>
      <c r="I2636" s="11">
        <f t="shared" si="246"/>
        <v>0</v>
      </c>
      <c r="J2636" s="11">
        <f t="shared" si="247"/>
        <v>0</v>
      </c>
      <c r="K2636" s="11">
        <v>1.4</v>
      </c>
      <c r="L2636" s="10">
        <f t="shared" si="248"/>
        <v>6.0901922203749998E-3</v>
      </c>
      <c r="M2636">
        <f t="shared" si="249"/>
        <v>8</v>
      </c>
      <c r="N2636">
        <f t="shared" si="250"/>
        <v>0</v>
      </c>
      <c r="O2636">
        <f t="shared" si="251"/>
        <v>0</v>
      </c>
    </row>
    <row r="2637" spans="1:15">
      <c r="A2637" s="10" t="s">
        <v>68</v>
      </c>
      <c r="B2637" s="10">
        <v>2210</v>
      </c>
      <c r="C2637" s="60">
        <v>0.69837450199999995</v>
      </c>
      <c r="D2637" s="11">
        <v>0.26800000000000002</v>
      </c>
      <c r="E2637" s="11">
        <v>56.5</v>
      </c>
      <c r="F2637" s="11">
        <v>1.92</v>
      </c>
      <c r="G2637" s="11">
        <v>0.50600000000000001</v>
      </c>
      <c r="H2637" s="10">
        <v>1</v>
      </c>
      <c r="I2637" s="11">
        <f t="shared" si="246"/>
        <v>1.92</v>
      </c>
      <c r="J2637" s="11">
        <f t="shared" si="247"/>
        <v>0.50600000000000001</v>
      </c>
      <c r="K2637" s="11">
        <v>206.6</v>
      </c>
      <c r="L2637" s="10">
        <f t="shared" si="248"/>
        <v>0.88123222577366667</v>
      </c>
      <c r="M2637">
        <f t="shared" si="249"/>
        <v>1087</v>
      </c>
      <c r="N2637">
        <f t="shared" si="250"/>
        <v>5</v>
      </c>
      <c r="O2637">
        <f t="shared" si="251"/>
        <v>1.2</v>
      </c>
    </row>
    <row r="2638" spans="1:15">
      <c r="A2638" s="10" t="s">
        <v>68</v>
      </c>
      <c r="B2638" s="10">
        <v>3100</v>
      </c>
      <c r="C2638" s="60">
        <v>0.143121897</v>
      </c>
      <c r="D2638" s="11">
        <v>0.41099999999999998</v>
      </c>
      <c r="E2638" s="11">
        <v>48.29</v>
      </c>
      <c r="F2638" s="11">
        <v>1.2</v>
      </c>
      <c r="G2638" s="11">
        <v>6.4000000000000001E-2</v>
      </c>
      <c r="H2638" s="10">
        <v>1</v>
      </c>
      <c r="I2638" s="11">
        <f t="shared" si="246"/>
        <v>1.2</v>
      </c>
      <c r="J2638" s="11">
        <f t="shared" si="247"/>
        <v>6.4000000000000001E-2</v>
      </c>
      <c r="K2638" s="11">
        <v>232.3</v>
      </c>
      <c r="L2638" s="10">
        <f t="shared" si="248"/>
        <v>0.23671395690995248</v>
      </c>
      <c r="M2638">
        <f t="shared" si="249"/>
        <v>292</v>
      </c>
      <c r="N2638">
        <f t="shared" si="250"/>
        <v>1</v>
      </c>
      <c r="O2638">
        <f t="shared" si="251"/>
        <v>0</v>
      </c>
    </row>
    <row r="2639" spans="1:15">
      <c r="A2639" s="10" t="s">
        <v>68</v>
      </c>
      <c r="B2639" s="10">
        <v>3100</v>
      </c>
      <c r="C2639" s="60">
        <v>0.189776167</v>
      </c>
      <c r="D2639" s="11">
        <v>0.41099999999999998</v>
      </c>
      <c r="E2639" s="11">
        <v>48.29</v>
      </c>
      <c r="F2639" s="11">
        <v>1.2</v>
      </c>
      <c r="G2639" s="11">
        <v>6.4000000000000001E-2</v>
      </c>
      <c r="H2639" s="10">
        <v>1</v>
      </c>
      <c r="I2639" s="11">
        <f t="shared" si="246"/>
        <v>1.2</v>
      </c>
      <c r="J2639" s="11">
        <f t="shared" si="247"/>
        <v>6.4000000000000001E-2</v>
      </c>
      <c r="K2639" s="11">
        <v>308</v>
      </c>
      <c r="L2639" s="10">
        <f t="shared" si="248"/>
        <v>0.31387697032672746</v>
      </c>
      <c r="M2639">
        <f t="shared" si="249"/>
        <v>387</v>
      </c>
      <c r="N2639">
        <f t="shared" si="250"/>
        <v>1</v>
      </c>
      <c r="O2639">
        <f t="shared" si="251"/>
        <v>0.1</v>
      </c>
    </row>
    <row r="2640" spans="1:15">
      <c r="A2640" s="10" t="s">
        <v>68</v>
      </c>
      <c r="B2640" s="10">
        <v>1920</v>
      </c>
      <c r="C2640" s="60">
        <v>0.76241087600000002</v>
      </c>
      <c r="D2640" s="11">
        <v>0.193</v>
      </c>
      <c r="E2640" s="11">
        <v>48.29</v>
      </c>
      <c r="F2640" s="11">
        <v>1.2</v>
      </c>
      <c r="G2640" s="11">
        <v>7.5999999999999998E-2</v>
      </c>
      <c r="H2640" s="10">
        <v>1</v>
      </c>
      <c r="I2640" s="11">
        <f t="shared" si="246"/>
        <v>1.2</v>
      </c>
      <c r="J2640" s="11">
        <f t="shared" si="247"/>
        <v>7.5999999999999998E-2</v>
      </c>
      <c r="K2640" s="11">
        <v>581</v>
      </c>
      <c r="L2640" s="10">
        <f t="shared" si="248"/>
        <v>0.59213720766614331</v>
      </c>
      <c r="M2640">
        <f t="shared" si="249"/>
        <v>730</v>
      </c>
      <c r="N2640">
        <f t="shared" si="250"/>
        <v>2</v>
      </c>
      <c r="O2640">
        <f t="shared" si="251"/>
        <v>0.1</v>
      </c>
    </row>
    <row r="2641" spans="1:15">
      <c r="A2641" s="10" t="s">
        <v>68</v>
      </c>
      <c r="B2641" s="10">
        <v>8320</v>
      </c>
      <c r="C2641" s="60">
        <v>7.6185000000000003E-3</v>
      </c>
      <c r="D2641" s="11">
        <v>0.21</v>
      </c>
      <c r="E2641" s="11">
        <v>48.29</v>
      </c>
      <c r="F2641" s="11">
        <v>1.25</v>
      </c>
      <c r="G2641" s="11">
        <v>7.5999999999999998E-2</v>
      </c>
      <c r="H2641" s="10">
        <v>1</v>
      </c>
      <c r="I2641" s="11">
        <f t="shared" si="246"/>
        <v>1.25</v>
      </c>
      <c r="J2641" s="11">
        <f t="shared" si="247"/>
        <v>7.5999999999999998E-2</v>
      </c>
      <c r="K2641" s="11">
        <v>6.3</v>
      </c>
      <c r="L2641" s="10">
        <f t="shared" si="248"/>
        <v>6.4382038875000006E-3</v>
      </c>
      <c r="M2641">
        <f t="shared" si="249"/>
        <v>8</v>
      </c>
      <c r="N2641">
        <f t="shared" si="250"/>
        <v>0</v>
      </c>
      <c r="O2641">
        <f t="shared" si="251"/>
        <v>0</v>
      </c>
    </row>
    <row r="2642" spans="1:15">
      <c r="A2642" s="10" t="s">
        <v>68</v>
      </c>
      <c r="B2642" s="10">
        <v>2430</v>
      </c>
      <c r="C2642" s="60">
        <v>3.941446703</v>
      </c>
      <c r="D2642" s="11">
        <v>0.26800000000000002</v>
      </c>
      <c r="E2642" s="11">
        <v>56.5</v>
      </c>
      <c r="F2642" s="11">
        <v>2.2999999999999998</v>
      </c>
      <c r="G2642" s="11">
        <v>0.56499999999999995</v>
      </c>
      <c r="H2642" s="10">
        <v>1</v>
      </c>
      <c r="I2642" s="11">
        <f t="shared" si="246"/>
        <v>2.2999999999999998</v>
      </c>
      <c r="J2642" s="11">
        <f t="shared" si="247"/>
        <v>0.56499999999999995</v>
      </c>
      <c r="K2642" s="11">
        <v>1165.8</v>
      </c>
      <c r="L2642" s="10">
        <f t="shared" si="248"/>
        <v>4.973448831402167</v>
      </c>
      <c r="M2642">
        <f t="shared" si="249"/>
        <v>6135</v>
      </c>
      <c r="N2642">
        <f t="shared" si="250"/>
        <v>31</v>
      </c>
      <c r="O2642">
        <f t="shared" si="251"/>
        <v>7.6</v>
      </c>
    </row>
    <row r="2643" spans="1:15">
      <c r="A2643" s="10" t="s">
        <v>68</v>
      </c>
      <c r="B2643" s="10">
        <v>3200</v>
      </c>
      <c r="C2643" s="60">
        <v>0.24640853800000001</v>
      </c>
      <c r="D2643" s="11">
        <v>0.4</v>
      </c>
      <c r="E2643" s="11">
        <v>56.5</v>
      </c>
      <c r="F2643" s="11">
        <v>1.2</v>
      </c>
      <c r="G2643" s="11">
        <v>6.4000000000000001E-2</v>
      </c>
      <c r="H2643" s="10">
        <v>1</v>
      </c>
      <c r="I2643" s="11">
        <f t="shared" si="246"/>
        <v>1.2</v>
      </c>
      <c r="J2643" s="11">
        <f t="shared" si="247"/>
        <v>6.4000000000000001E-2</v>
      </c>
      <c r="K2643" s="11">
        <v>108.8</v>
      </c>
      <c r="L2643" s="10">
        <f t="shared" si="248"/>
        <v>0.46406941323333339</v>
      </c>
      <c r="M2643">
        <f t="shared" si="249"/>
        <v>572</v>
      </c>
      <c r="N2643">
        <f t="shared" si="250"/>
        <v>2</v>
      </c>
      <c r="O2643">
        <f t="shared" si="251"/>
        <v>0.1</v>
      </c>
    </row>
    <row r="2644" spans="1:15">
      <c r="A2644" s="10" t="s">
        <v>68</v>
      </c>
      <c r="B2644" s="10">
        <v>1100</v>
      </c>
      <c r="C2644" s="60">
        <v>6.2927056999999995E-2</v>
      </c>
      <c r="D2644" s="11">
        <v>0.34200000000000003</v>
      </c>
      <c r="E2644" s="11">
        <v>56.5</v>
      </c>
      <c r="F2644" s="11">
        <v>1.85</v>
      </c>
      <c r="G2644" s="11">
        <v>0.22</v>
      </c>
      <c r="H2644" s="10">
        <v>1</v>
      </c>
      <c r="I2644" s="11">
        <f t="shared" si="246"/>
        <v>1.85</v>
      </c>
      <c r="J2644" s="11">
        <f t="shared" si="247"/>
        <v>0.22</v>
      </c>
      <c r="K2644" s="11">
        <v>23.8</v>
      </c>
      <c r="L2644" s="10">
        <f t="shared" si="248"/>
        <v>0.10132829353424999</v>
      </c>
      <c r="M2644">
        <f t="shared" si="249"/>
        <v>125</v>
      </c>
      <c r="N2644">
        <f t="shared" si="250"/>
        <v>1</v>
      </c>
      <c r="O2644">
        <f t="shared" si="251"/>
        <v>0.1</v>
      </c>
    </row>
    <row r="2645" spans="1:15">
      <c r="A2645" s="10" t="s">
        <v>68</v>
      </c>
      <c r="B2645" s="10">
        <v>1920</v>
      </c>
      <c r="C2645" s="60">
        <v>0.74990012399999995</v>
      </c>
      <c r="D2645" s="11">
        <v>0.193</v>
      </c>
      <c r="E2645" s="11">
        <v>48.29</v>
      </c>
      <c r="F2645" s="11">
        <v>1.2</v>
      </c>
      <c r="G2645" s="11">
        <v>7.5999999999999998E-2</v>
      </c>
      <c r="H2645" s="10">
        <v>1</v>
      </c>
      <c r="I2645" s="11">
        <f t="shared" si="246"/>
        <v>1.2</v>
      </c>
      <c r="J2645" s="11">
        <f t="shared" si="247"/>
        <v>7.5999999999999998E-2</v>
      </c>
      <c r="K2645" s="11">
        <v>571.5</v>
      </c>
      <c r="L2645" s="10">
        <f t="shared" si="248"/>
        <v>0.58242055488968991</v>
      </c>
      <c r="M2645">
        <f t="shared" si="249"/>
        <v>718</v>
      </c>
      <c r="N2645">
        <f t="shared" si="250"/>
        <v>2</v>
      </c>
      <c r="O2645">
        <f t="shared" si="251"/>
        <v>0.1</v>
      </c>
    </row>
    <row r="2646" spans="1:15">
      <c r="A2646" s="10" t="s">
        <v>68</v>
      </c>
      <c r="B2646" s="10">
        <v>1920</v>
      </c>
      <c r="C2646" s="60">
        <v>4.7787789999999997E-2</v>
      </c>
      <c r="D2646" s="11">
        <v>0.193</v>
      </c>
      <c r="E2646" s="11">
        <v>48.29</v>
      </c>
      <c r="F2646" s="11">
        <v>1.2</v>
      </c>
      <c r="G2646" s="11">
        <v>7.5999999999999998E-2</v>
      </c>
      <c r="H2646" s="10">
        <v>1</v>
      </c>
      <c r="I2646" s="11">
        <f t="shared" si="246"/>
        <v>1.2</v>
      </c>
      <c r="J2646" s="11">
        <f t="shared" si="247"/>
        <v>7.5999999999999998E-2</v>
      </c>
      <c r="K2646" s="11">
        <v>36.4</v>
      </c>
      <c r="L2646" s="10">
        <f t="shared" si="248"/>
        <v>3.7115064097191661E-2</v>
      </c>
      <c r="M2646">
        <f t="shared" si="249"/>
        <v>46</v>
      </c>
      <c r="N2646">
        <f t="shared" si="250"/>
        <v>0</v>
      </c>
      <c r="O2646">
        <f t="shared" si="251"/>
        <v>0</v>
      </c>
    </row>
    <row r="2647" spans="1:15">
      <c r="A2647" s="10" t="s">
        <v>68</v>
      </c>
      <c r="B2647" s="10">
        <v>1100</v>
      </c>
      <c r="C2647" s="60">
        <v>1.991878681</v>
      </c>
      <c r="D2647" s="11">
        <v>0.34200000000000003</v>
      </c>
      <c r="E2647" s="11">
        <v>56.5</v>
      </c>
      <c r="F2647" s="11">
        <v>1.85</v>
      </c>
      <c r="G2647" s="11">
        <v>0.22</v>
      </c>
      <c r="H2647" s="10">
        <v>1</v>
      </c>
      <c r="I2647" s="11">
        <f t="shared" si="246"/>
        <v>1.85</v>
      </c>
      <c r="J2647" s="11">
        <f t="shared" si="247"/>
        <v>0.22</v>
      </c>
      <c r="K2647" s="11">
        <v>751.8</v>
      </c>
      <c r="L2647" s="10">
        <f t="shared" si="248"/>
        <v>3.20742264608025</v>
      </c>
      <c r="M2647">
        <f t="shared" si="249"/>
        <v>3956</v>
      </c>
      <c r="N2647">
        <f t="shared" si="250"/>
        <v>16</v>
      </c>
      <c r="O2647">
        <f t="shared" si="251"/>
        <v>1.9</v>
      </c>
    </row>
    <row r="2648" spans="1:15">
      <c r="A2648" s="10" t="s">
        <v>68</v>
      </c>
      <c r="B2648" s="10">
        <v>1920</v>
      </c>
      <c r="C2648" s="60">
        <v>1.1378118E-2</v>
      </c>
      <c r="D2648" s="11">
        <v>0.193</v>
      </c>
      <c r="E2648" s="11">
        <v>48.29</v>
      </c>
      <c r="F2648" s="11">
        <v>1.2</v>
      </c>
      <c r="G2648" s="11">
        <v>7.5999999999999998E-2</v>
      </c>
      <c r="H2648" s="10">
        <v>1</v>
      </c>
      <c r="I2648" s="11">
        <f t="shared" si="246"/>
        <v>1.2</v>
      </c>
      <c r="J2648" s="11">
        <f t="shared" si="247"/>
        <v>7.5999999999999998E-2</v>
      </c>
      <c r="K2648" s="11">
        <v>8.6999999999999993</v>
      </c>
      <c r="L2648" s="10">
        <f t="shared" si="248"/>
        <v>8.8369765347049989E-3</v>
      </c>
      <c r="M2648">
        <f t="shared" si="249"/>
        <v>11</v>
      </c>
      <c r="N2648">
        <f t="shared" si="250"/>
        <v>0</v>
      </c>
      <c r="O2648">
        <f t="shared" si="251"/>
        <v>0</v>
      </c>
    </row>
    <row r="2649" spans="1:15">
      <c r="A2649" s="10" t="s">
        <v>68</v>
      </c>
      <c r="B2649" s="10">
        <v>6410</v>
      </c>
      <c r="C2649" s="60">
        <v>2.5965345960000001</v>
      </c>
      <c r="D2649" s="11">
        <v>0.30299999999999999</v>
      </c>
      <c r="E2649" s="11">
        <v>48.29</v>
      </c>
      <c r="F2649" s="11">
        <v>0</v>
      </c>
      <c r="G2649" s="11">
        <v>0</v>
      </c>
      <c r="H2649" s="10">
        <v>1</v>
      </c>
      <c r="I2649" s="11">
        <f t="shared" si="246"/>
        <v>0</v>
      </c>
      <c r="J2649" s="11">
        <f t="shared" si="247"/>
        <v>0</v>
      </c>
      <c r="K2649" s="11">
        <v>3106.6</v>
      </c>
      <c r="L2649" s="10">
        <f t="shared" si="248"/>
        <v>3.1660130549312098</v>
      </c>
      <c r="M2649">
        <f t="shared" si="249"/>
        <v>3905</v>
      </c>
      <c r="N2649">
        <f t="shared" si="250"/>
        <v>0</v>
      </c>
      <c r="O2649">
        <f t="shared" si="251"/>
        <v>0</v>
      </c>
    </row>
    <row r="2650" spans="1:15">
      <c r="A2650" s="10" t="s">
        <v>68</v>
      </c>
      <c r="B2650" s="10">
        <v>3100</v>
      </c>
      <c r="C2650" s="60">
        <v>0.359215652</v>
      </c>
      <c r="D2650" s="11">
        <v>0.41099999999999998</v>
      </c>
      <c r="E2650" s="11">
        <v>48.29</v>
      </c>
      <c r="F2650" s="11">
        <v>1.2</v>
      </c>
      <c r="G2650" s="11">
        <v>6.4000000000000001E-2</v>
      </c>
      <c r="H2650" s="10">
        <v>1</v>
      </c>
      <c r="I2650" s="11">
        <f t="shared" si="246"/>
        <v>1.2</v>
      </c>
      <c r="J2650" s="11">
        <f t="shared" si="247"/>
        <v>6.4000000000000001E-2</v>
      </c>
      <c r="K2650" s="11">
        <v>582.9</v>
      </c>
      <c r="L2650" s="10">
        <f t="shared" si="248"/>
        <v>0.59411844135148995</v>
      </c>
      <c r="M2650">
        <f t="shared" si="249"/>
        <v>733</v>
      </c>
      <c r="N2650">
        <f t="shared" si="250"/>
        <v>2</v>
      </c>
      <c r="O2650">
        <f t="shared" si="251"/>
        <v>0.1</v>
      </c>
    </row>
    <row r="2651" spans="1:15">
      <c r="A2651" s="10" t="s">
        <v>68</v>
      </c>
      <c r="B2651" s="10">
        <v>6430</v>
      </c>
      <c r="C2651" s="60">
        <v>1.1072791E-2</v>
      </c>
      <c r="D2651" s="11">
        <v>0.30299999999999999</v>
      </c>
      <c r="E2651" s="11">
        <v>48.29</v>
      </c>
      <c r="F2651" s="11">
        <v>0</v>
      </c>
      <c r="G2651" s="11">
        <v>0</v>
      </c>
      <c r="H2651" s="10">
        <v>1</v>
      </c>
      <c r="I2651" s="11">
        <f t="shared" si="246"/>
        <v>0</v>
      </c>
      <c r="J2651" s="11">
        <f t="shared" si="247"/>
        <v>0</v>
      </c>
      <c r="K2651" s="11">
        <v>13.3</v>
      </c>
      <c r="L2651" s="10">
        <f t="shared" si="248"/>
        <v>1.35013032040975E-2</v>
      </c>
      <c r="M2651">
        <f t="shared" si="249"/>
        <v>17</v>
      </c>
      <c r="N2651">
        <f t="shared" si="250"/>
        <v>0</v>
      </c>
      <c r="O2651">
        <f t="shared" si="251"/>
        <v>0</v>
      </c>
    </row>
    <row r="2652" spans="1:15">
      <c r="A2652" s="10" t="s">
        <v>68</v>
      </c>
      <c r="B2652" s="10">
        <v>2210</v>
      </c>
      <c r="C2652" s="60">
        <v>121.884409401</v>
      </c>
      <c r="D2652" s="11">
        <v>0.26800000000000002</v>
      </c>
      <c r="E2652" s="11">
        <v>48.29</v>
      </c>
      <c r="F2652" s="11">
        <v>1.92</v>
      </c>
      <c r="G2652" s="11">
        <v>0.50600000000000001</v>
      </c>
      <c r="H2652" s="10">
        <v>1</v>
      </c>
      <c r="I2652" s="11">
        <f t="shared" si="246"/>
        <v>1.92</v>
      </c>
      <c r="J2652" s="11">
        <f t="shared" si="247"/>
        <v>0.50600000000000001</v>
      </c>
      <c r="K2652" s="11">
        <v>43215.7</v>
      </c>
      <c r="L2652" s="10">
        <f t="shared" si="248"/>
        <v>131.44949156942582</v>
      </c>
      <c r="M2652">
        <f t="shared" si="249"/>
        <v>162140</v>
      </c>
      <c r="N2652">
        <f t="shared" si="250"/>
        <v>686</v>
      </c>
      <c r="O2652">
        <f t="shared" si="251"/>
        <v>180.9</v>
      </c>
    </row>
    <row r="2653" spans="1:15">
      <c r="A2653" s="10" t="s">
        <v>68</v>
      </c>
      <c r="B2653" s="10">
        <v>1180</v>
      </c>
      <c r="C2653" s="60">
        <v>0.18803360799999999</v>
      </c>
      <c r="D2653" s="11">
        <v>0.39</v>
      </c>
      <c r="E2653" s="11">
        <v>48.29</v>
      </c>
      <c r="F2653" s="11">
        <v>1.05</v>
      </c>
      <c r="G2653" s="11">
        <v>0.22</v>
      </c>
      <c r="H2653" s="10">
        <v>1</v>
      </c>
      <c r="I2653" s="11">
        <f t="shared" si="246"/>
        <v>1.05</v>
      </c>
      <c r="J2653" s="11">
        <f t="shared" si="247"/>
        <v>0.22</v>
      </c>
      <c r="K2653" s="11">
        <v>289.60000000000002</v>
      </c>
      <c r="L2653" s="10">
        <f t="shared" si="248"/>
        <v>0.29510464523539998</v>
      </c>
      <c r="M2653">
        <f t="shared" si="249"/>
        <v>364</v>
      </c>
      <c r="N2653">
        <f t="shared" si="250"/>
        <v>1</v>
      </c>
      <c r="O2653">
        <f t="shared" si="251"/>
        <v>0.2</v>
      </c>
    </row>
    <row r="2654" spans="1:15">
      <c r="A2654" s="10" t="s">
        <v>68</v>
      </c>
      <c r="B2654" s="10">
        <v>8320</v>
      </c>
      <c r="C2654" s="60">
        <v>3.6093410999999999E-2</v>
      </c>
      <c r="D2654" s="11">
        <v>0.21</v>
      </c>
      <c r="E2654" s="11">
        <v>48.29</v>
      </c>
      <c r="F2654" s="11">
        <v>1.25</v>
      </c>
      <c r="G2654" s="11">
        <v>7.5999999999999998E-2</v>
      </c>
      <c r="H2654" s="10">
        <v>1</v>
      </c>
      <c r="I2654" s="11">
        <f t="shared" si="246"/>
        <v>1.25</v>
      </c>
      <c r="J2654" s="11">
        <f t="shared" si="247"/>
        <v>7.5999999999999998E-2</v>
      </c>
      <c r="K2654" s="11">
        <v>29.9</v>
      </c>
      <c r="L2654" s="10">
        <f t="shared" si="248"/>
        <v>3.0501639300825001E-2</v>
      </c>
      <c r="M2654">
        <f t="shared" si="249"/>
        <v>38</v>
      </c>
      <c r="N2654">
        <f t="shared" si="250"/>
        <v>0</v>
      </c>
      <c r="O2654">
        <f t="shared" si="251"/>
        <v>0</v>
      </c>
    </row>
    <row r="2655" spans="1:15">
      <c r="A2655" s="10" t="s">
        <v>68</v>
      </c>
      <c r="B2655" s="10">
        <v>3100</v>
      </c>
      <c r="C2655" s="60">
        <v>0.61657632100000004</v>
      </c>
      <c r="D2655" s="11">
        <v>0.41099999999999998</v>
      </c>
      <c r="E2655" s="11">
        <v>48.29</v>
      </c>
      <c r="F2655" s="11">
        <v>1.2</v>
      </c>
      <c r="G2655" s="11">
        <v>6.4000000000000001E-2</v>
      </c>
      <c r="H2655" s="10">
        <v>1</v>
      </c>
      <c r="I2655" s="11">
        <f t="shared" si="246"/>
        <v>1.2</v>
      </c>
      <c r="J2655" s="11">
        <f t="shared" si="247"/>
        <v>6.4000000000000001E-2</v>
      </c>
      <c r="K2655" s="11">
        <v>1000.7</v>
      </c>
      <c r="L2655" s="10">
        <f t="shared" si="248"/>
        <v>1.0197756160323326</v>
      </c>
      <c r="M2655">
        <f t="shared" si="249"/>
        <v>1258</v>
      </c>
      <c r="N2655">
        <f t="shared" si="250"/>
        <v>3</v>
      </c>
      <c r="O2655">
        <f t="shared" si="251"/>
        <v>0.2</v>
      </c>
    </row>
    <row r="2656" spans="1:15">
      <c r="A2656" s="10" t="s">
        <v>68</v>
      </c>
      <c r="B2656" s="10">
        <v>5100</v>
      </c>
      <c r="C2656" s="60">
        <v>1.1224046E-2</v>
      </c>
      <c r="D2656" s="11">
        <v>1</v>
      </c>
      <c r="E2656" s="11">
        <v>48.29</v>
      </c>
      <c r="F2656" s="11">
        <v>0.6</v>
      </c>
      <c r="G2656" s="11">
        <v>0.05</v>
      </c>
      <c r="H2656" s="10">
        <v>1</v>
      </c>
      <c r="I2656" s="11">
        <f t="shared" si="246"/>
        <v>0.6</v>
      </c>
      <c r="J2656" s="11">
        <f t="shared" si="247"/>
        <v>0.05</v>
      </c>
      <c r="K2656" s="11">
        <v>44.3</v>
      </c>
      <c r="L2656" s="10">
        <f t="shared" si="248"/>
        <v>4.5167431778333329E-2</v>
      </c>
      <c r="M2656">
        <f t="shared" si="249"/>
        <v>56</v>
      </c>
      <c r="N2656">
        <f t="shared" si="250"/>
        <v>0</v>
      </c>
      <c r="O2656">
        <f t="shared" si="251"/>
        <v>0</v>
      </c>
    </row>
    <row r="2657" spans="1:15">
      <c r="A2657" s="10" t="s">
        <v>68</v>
      </c>
      <c r="B2657" s="10">
        <v>1920</v>
      </c>
      <c r="C2657" s="60">
        <v>1.3438080999999999E-2</v>
      </c>
      <c r="D2657" s="11">
        <v>0.193</v>
      </c>
      <c r="E2657" s="11">
        <v>48.29</v>
      </c>
      <c r="F2657" s="11">
        <v>1.2</v>
      </c>
      <c r="G2657" s="11">
        <v>7.5999999999999998E-2</v>
      </c>
      <c r="H2657" s="10">
        <v>1</v>
      </c>
      <c r="I2657" s="11">
        <f t="shared" si="246"/>
        <v>1.2</v>
      </c>
      <c r="J2657" s="11">
        <f t="shared" si="247"/>
        <v>7.5999999999999998E-2</v>
      </c>
      <c r="K2657" s="11">
        <v>10.199999999999999</v>
      </c>
      <c r="L2657" s="10">
        <f t="shared" si="248"/>
        <v>1.0436875981464165E-2</v>
      </c>
      <c r="M2657">
        <f t="shared" si="249"/>
        <v>13</v>
      </c>
      <c r="N2657">
        <f t="shared" si="250"/>
        <v>0</v>
      </c>
      <c r="O2657">
        <f t="shared" si="251"/>
        <v>0</v>
      </c>
    </row>
    <row r="2658" spans="1:15">
      <c r="A2658" s="10" t="s">
        <v>68</v>
      </c>
      <c r="B2658" s="10">
        <v>1180</v>
      </c>
      <c r="C2658" s="60">
        <v>0.109048938</v>
      </c>
      <c r="D2658" s="11">
        <v>0.39</v>
      </c>
      <c r="E2658" s="11">
        <v>48.29</v>
      </c>
      <c r="F2658" s="11">
        <v>1.05</v>
      </c>
      <c r="G2658" s="11">
        <v>0.22</v>
      </c>
      <c r="H2658" s="10">
        <v>1</v>
      </c>
      <c r="I2658" s="11">
        <f t="shared" si="246"/>
        <v>1.05</v>
      </c>
      <c r="J2658" s="11">
        <f t="shared" si="247"/>
        <v>0.22</v>
      </c>
      <c r="K2658" s="11">
        <v>167.9</v>
      </c>
      <c r="L2658" s="10">
        <f t="shared" si="248"/>
        <v>0.17114412952065003</v>
      </c>
      <c r="M2658">
        <f t="shared" si="249"/>
        <v>211</v>
      </c>
      <c r="N2658">
        <f t="shared" si="250"/>
        <v>0</v>
      </c>
      <c r="O2658">
        <f t="shared" si="251"/>
        <v>0.1</v>
      </c>
    </row>
    <row r="2659" spans="1:15">
      <c r="A2659" s="10" t="s">
        <v>68</v>
      </c>
      <c r="B2659" s="10">
        <v>1180</v>
      </c>
      <c r="C2659" s="60">
        <v>8.7179862999999996E-2</v>
      </c>
      <c r="D2659" s="11">
        <v>0.39</v>
      </c>
      <c r="E2659" s="11">
        <v>48.29</v>
      </c>
      <c r="F2659" s="11">
        <v>1.05</v>
      </c>
      <c r="G2659" s="11">
        <v>0.22</v>
      </c>
      <c r="H2659" s="10">
        <v>1</v>
      </c>
      <c r="I2659" s="11">
        <f t="shared" si="246"/>
        <v>1.05</v>
      </c>
      <c r="J2659" s="11">
        <f t="shared" si="247"/>
        <v>0.22</v>
      </c>
      <c r="K2659" s="11">
        <v>134.30000000000001</v>
      </c>
      <c r="L2659" s="10">
        <f t="shared" si="248"/>
        <v>0.13682225648877502</v>
      </c>
      <c r="M2659">
        <f t="shared" si="249"/>
        <v>169</v>
      </c>
      <c r="N2659">
        <f t="shared" si="250"/>
        <v>0</v>
      </c>
      <c r="O2659">
        <f t="shared" si="251"/>
        <v>0.1</v>
      </c>
    </row>
    <row r="2660" spans="1:15">
      <c r="A2660" s="10" t="s">
        <v>68</v>
      </c>
      <c r="B2660" s="10">
        <v>1180</v>
      </c>
      <c r="C2660" s="60">
        <v>0.36621440999999999</v>
      </c>
      <c r="D2660" s="11">
        <v>0.39</v>
      </c>
      <c r="E2660" s="11">
        <v>48.29</v>
      </c>
      <c r="F2660" s="11">
        <v>1.05</v>
      </c>
      <c r="G2660" s="11">
        <v>0.22</v>
      </c>
      <c r="H2660" s="10">
        <v>1</v>
      </c>
      <c r="I2660" s="11">
        <f t="shared" si="246"/>
        <v>1.05</v>
      </c>
      <c r="J2660" s="11">
        <f t="shared" si="247"/>
        <v>0.22</v>
      </c>
      <c r="K2660" s="11">
        <v>564</v>
      </c>
      <c r="L2660" s="10">
        <f t="shared" si="248"/>
        <v>0.57474605041424998</v>
      </c>
      <c r="M2660">
        <f t="shared" si="249"/>
        <v>709</v>
      </c>
      <c r="N2660">
        <f t="shared" si="250"/>
        <v>2</v>
      </c>
      <c r="O2660">
        <f t="shared" si="251"/>
        <v>0.3</v>
      </c>
    </row>
    <row r="2661" spans="1:15">
      <c r="A2661" s="10" t="s">
        <v>68</v>
      </c>
      <c r="B2661" s="10">
        <v>2210</v>
      </c>
      <c r="C2661" s="60">
        <v>1.621447783</v>
      </c>
      <c r="D2661" s="11">
        <v>0.26800000000000002</v>
      </c>
      <c r="E2661" s="11">
        <v>48.29</v>
      </c>
      <c r="F2661" s="11">
        <v>1.92</v>
      </c>
      <c r="G2661" s="11">
        <v>0.50600000000000001</v>
      </c>
      <c r="H2661" s="10">
        <v>1</v>
      </c>
      <c r="I2661" s="11">
        <f t="shared" si="246"/>
        <v>1.92</v>
      </c>
      <c r="J2661" s="11">
        <f t="shared" si="247"/>
        <v>0.50600000000000001</v>
      </c>
      <c r="K2661" s="11">
        <v>561.1</v>
      </c>
      <c r="L2661" s="10">
        <f t="shared" si="248"/>
        <v>1.7486936001838966</v>
      </c>
      <c r="M2661">
        <f t="shared" si="249"/>
        <v>2157</v>
      </c>
      <c r="N2661">
        <f t="shared" si="250"/>
        <v>9</v>
      </c>
      <c r="O2661">
        <f t="shared" si="251"/>
        <v>2.4</v>
      </c>
    </row>
    <row r="2662" spans="1:15">
      <c r="A2662" s="10" t="s">
        <v>68</v>
      </c>
      <c r="B2662" s="10">
        <v>2210</v>
      </c>
      <c r="C2662" s="60">
        <v>0.118198082</v>
      </c>
      <c r="D2662" s="11">
        <v>0.26800000000000002</v>
      </c>
      <c r="E2662" s="11">
        <v>56.5</v>
      </c>
      <c r="F2662" s="11">
        <v>1.92</v>
      </c>
      <c r="G2662" s="11">
        <v>0.50600000000000001</v>
      </c>
      <c r="H2662" s="10">
        <v>1</v>
      </c>
      <c r="I2662" s="11">
        <f t="shared" si="246"/>
        <v>1.92</v>
      </c>
      <c r="J2662" s="11">
        <f t="shared" si="247"/>
        <v>0.50600000000000001</v>
      </c>
      <c r="K2662" s="11">
        <v>35</v>
      </c>
      <c r="L2662" s="10">
        <f t="shared" si="248"/>
        <v>0.14914627980366668</v>
      </c>
      <c r="M2662">
        <f t="shared" si="249"/>
        <v>184</v>
      </c>
      <c r="N2662">
        <f t="shared" si="250"/>
        <v>1</v>
      </c>
      <c r="O2662">
        <f t="shared" si="251"/>
        <v>0.2</v>
      </c>
    </row>
    <row r="2663" spans="1:15">
      <c r="A2663" s="10" t="s">
        <v>68</v>
      </c>
      <c r="B2663" s="10">
        <v>2430</v>
      </c>
      <c r="C2663" s="60">
        <v>7.1765228E-2</v>
      </c>
      <c r="D2663" s="11">
        <v>0.26800000000000002</v>
      </c>
      <c r="E2663" s="11">
        <v>56.5</v>
      </c>
      <c r="F2663" s="11">
        <v>2.2999999999999998</v>
      </c>
      <c r="G2663" s="11">
        <v>0.56499999999999995</v>
      </c>
      <c r="H2663" s="10">
        <v>1</v>
      </c>
      <c r="I2663" s="11">
        <f t="shared" si="246"/>
        <v>2.2999999999999998</v>
      </c>
      <c r="J2663" s="11">
        <f t="shared" si="247"/>
        <v>0.56499999999999995</v>
      </c>
      <c r="K2663" s="11">
        <v>21.2</v>
      </c>
      <c r="L2663" s="10">
        <f t="shared" si="248"/>
        <v>9.0555756864666673E-2</v>
      </c>
      <c r="M2663">
        <f t="shared" si="249"/>
        <v>112</v>
      </c>
      <c r="N2663">
        <f t="shared" si="250"/>
        <v>1</v>
      </c>
      <c r="O2663">
        <f t="shared" si="251"/>
        <v>0.1</v>
      </c>
    </row>
    <row r="2664" spans="1:15">
      <c r="A2664" s="10" t="s">
        <v>68</v>
      </c>
      <c r="B2664" s="10">
        <v>4430</v>
      </c>
      <c r="C2664" s="60">
        <v>0.1123277</v>
      </c>
      <c r="D2664" s="11">
        <v>0.41299999999999998</v>
      </c>
      <c r="E2664" s="11">
        <v>48.29</v>
      </c>
      <c r="F2664" s="11">
        <v>0.7</v>
      </c>
      <c r="G2664" s="11">
        <v>0.09</v>
      </c>
      <c r="H2664" s="10">
        <v>1</v>
      </c>
      <c r="I2664" s="11">
        <f t="shared" si="246"/>
        <v>0.7</v>
      </c>
      <c r="J2664" s="11">
        <f t="shared" si="247"/>
        <v>0.09</v>
      </c>
      <c r="K2664" s="11">
        <v>183.2</v>
      </c>
      <c r="L2664" s="10">
        <f t="shared" si="248"/>
        <v>0.18668648445241665</v>
      </c>
      <c r="M2664">
        <f t="shared" si="249"/>
        <v>230</v>
      </c>
      <c r="N2664">
        <f t="shared" si="250"/>
        <v>0</v>
      </c>
      <c r="O2664">
        <f t="shared" si="251"/>
        <v>0</v>
      </c>
    </row>
    <row r="2665" spans="1:15">
      <c r="A2665" s="10" t="s">
        <v>68</v>
      </c>
      <c r="B2665" s="10">
        <v>8320</v>
      </c>
      <c r="C2665" s="60">
        <v>8.5652279999999997E-2</v>
      </c>
      <c r="D2665" s="11">
        <v>0.21</v>
      </c>
      <c r="E2665" s="11">
        <v>48.29</v>
      </c>
      <c r="F2665" s="11">
        <v>1.25</v>
      </c>
      <c r="G2665" s="11">
        <v>7.5999999999999998E-2</v>
      </c>
      <c r="H2665" s="10">
        <v>1</v>
      </c>
      <c r="I2665" s="11">
        <f t="shared" si="246"/>
        <v>1.25</v>
      </c>
      <c r="J2665" s="11">
        <f t="shared" si="247"/>
        <v>7.5999999999999998E-2</v>
      </c>
      <c r="K2665" s="11">
        <v>71</v>
      </c>
      <c r="L2665" s="10">
        <f t="shared" si="248"/>
        <v>7.2382600520999998E-2</v>
      </c>
      <c r="M2665">
        <f t="shared" si="249"/>
        <v>89</v>
      </c>
      <c r="N2665">
        <f t="shared" si="250"/>
        <v>0</v>
      </c>
      <c r="O2665">
        <f t="shared" si="251"/>
        <v>0</v>
      </c>
    </row>
    <row r="2666" spans="1:15">
      <c r="A2666" s="10" t="s">
        <v>68</v>
      </c>
      <c r="B2666" s="10">
        <v>6410</v>
      </c>
      <c r="C2666" s="60">
        <v>3.0564369000000001E-2</v>
      </c>
      <c r="D2666" s="11">
        <v>0.30299999999999999</v>
      </c>
      <c r="E2666" s="11">
        <v>56.5</v>
      </c>
      <c r="F2666" s="11">
        <v>0</v>
      </c>
      <c r="G2666" s="11">
        <v>0</v>
      </c>
      <c r="H2666" s="10">
        <v>1</v>
      </c>
      <c r="I2666" s="11">
        <f t="shared" si="246"/>
        <v>0</v>
      </c>
      <c r="J2666" s="11">
        <f t="shared" si="247"/>
        <v>0</v>
      </c>
      <c r="K2666" s="11">
        <v>10.199999999999999</v>
      </c>
      <c r="L2666" s="10">
        <f t="shared" si="248"/>
        <v>4.3603892924625E-2</v>
      </c>
      <c r="M2666">
        <f t="shared" si="249"/>
        <v>54</v>
      </c>
      <c r="N2666">
        <f t="shared" si="250"/>
        <v>0</v>
      </c>
      <c r="O2666">
        <f t="shared" si="251"/>
        <v>0</v>
      </c>
    </row>
    <row r="2667" spans="1:15">
      <c r="A2667" s="10" t="s">
        <v>68</v>
      </c>
      <c r="B2667" s="10">
        <v>3100</v>
      </c>
      <c r="C2667" s="60">
        <v>3.4275818E-2</v>
      </c>
      <c r="D2667" s="11">
        <v>0.41099999999999998</v>
      </c>
      <c r="E2667" s="11">
        <v>48.29</v>
      </c>
      <c r="F2667" s="11">
        <v>1.2</v>
      </c>
      <c r="G2667" s="11">
        <v>6.4000000000000001E-2</v>
      </c>
      <c r="H2667" s="10">
        <v>1</v>
      </c>
      <c r="I2667" s="11">
        <f t="shared" si="246"/>
        <v>1.2</v>
      </c>
      <c r="J2667" s="11">
        <f t="shared" si="247"/>
        <v>6.4000000000000001E-2</v>
      </c>
      <c r="K2667" s="11">
        <v>55.6</v>
      </c>
      <c r="L2667" s="10">
        <f t="shared" si="248"/>
        <v>5.668988935428499E-2</v>
      </c>
      <c r="M2667">
        <f t="shared" si="249"/>
        <v>70</v>
      </c>
      <c r="N2667">
        <f t="shared" si="250"/>
        <v>0</v>
      </c>
      <c r="O2667">
        <f t="shared" si="251"/>
        <v>0</v>
      </c>
    </row>
    <row r="2668" spans="1:15">
      <c r="A2668" s="10" t="s">
        <v>68</v>
      </c>
      <c r="B2668" s="10">
        <v>2430</v>
      </c>
      <c r="C2668" s="60">
        <v>7.5764881000000006E-2</v>
      </c>
      <c r="D2668" s="11">
        <v>0.26800000000000002</v>
      </c>
      <c r="E2668" s="11">
        <v>56.5</v>
      </c>
      <c r="F2668" s="11">
        <v>2.2999999999999998</v>
      </c>
      <c r="G2668" s="11">
        <v>0.56499999999999995</v>
      </c>
      <c r="H2668" s="10">
        <v>1</v>
      </c>
      <c r="I2668" s="11">
        <f t="shared" si="246"/>
        <v>2.2999999999999998</v>
      </c>
      <c r="J2668" s="11">
        <f t="shared" si="247"/>
        <v>0.56499999999999995</v>
      </c>
      <c r="K2668" s="11">
        <v>22.4</v>
      </c>
      <c r="L2668" s="10">
        <f t="shared" si="248"/>
        <v>9.560265234183335E-2</v>
      </c>
      <c r="M2668">
        <f t="shared" si="249"/>
        <v>118</v>
      </c>
      <c r="N2668">
        <f t="shared" si="250"/>
        <v>1</v>
      </c>
      <c r="O2668">
        <f t="shared" si="251"/>
        <v>0.1</v>
      </c>
    </row>
    <row r="2669" spans="1:15">
      <c r="A2669" s="10" t="s">
        <v>68</v>
      </c>
      <c r="B2669" s="10">
        <v>4430</v>
      </c>
      <c r="C2669" s="60">
        <v>24.042211473999998</v>
      </c>
      <c r="D2669" s="11">
        <v>0.41299999999999998</v>
      </c>
      <c r="E2669" s="11">
        <v>48.29</v>
      </c>
      <c r="F2669" s="11">
        <v>0.7</v>
      </c>
      <c r="G2669" s="11">
        <v>0.09</v>
      </c>
      <c r="H2669" s="10">
        <v>1</v>
      </c>
      <c r="I2669" s="11">
        <f t="shared" si="246"/>
        <v>0.7</v>
      </c>
      <c r="J2669" s="11">
        <f t="shared" si="247"/>
        <v>0.09</v>
      </c>
      <c r="K2669" s="11">
        <v>39207.699999999997</v>
      </c>
      <c r="L2669" s="10">
        <f t="shared" si="248"/>
        <v>39.957694660734738</v>
      </c>
      <c r="M2669">
        <f t="shared" si="249"/>
        <v>49287</v>
      </c>
      <c r="N2669">
        <f t="shared" si="250"/>
        <v>76</v>
      </c>
      <c r="O2669">
        <f t="shared" si="251"/>
        <v>9.8000000000000007</v>
      </c>
    </row>
    <row r="2670" spans="1:15">
      <c r="A2670" s="10" t="s">
        <v>68</v>
      </c>
      <c r="B2670" s="10">
        <v>2430</v>
      </c>
      <c r="C2670" s="60">
        <v>0.44210980799999999</v>
      </c>
      <c r="D2670" s="11">
        <v>0.26800000000000002</v>
      </c>
      <c r="E2670" s="11">
        <v>56.5</v>
      </c>
      <c r="F2670" s="11">
        <v>2.2999999999999998</v>
      </c>
      <c r="G2670" s="11">
        <v>0.56499999999999995</v>
      </c>
      <c r="H2670" s="10">
        <v>1</v>
      </c>
      <c r="I2670" s="11">
        <f t="shared" si="246"/>
        <v>2.2999999999999998</v>
      </c>
      <c r="J2670" s="11">
        <f t="shared" si="247"/>
        <v>0.56499999999999995</v>
      </c>
      <c r="K2670" s="11">
        <v>130.80000000000001</v>
      </c>
      <c r="L2670" s="10">
        <f t="shared" si="248"/>
        <v>0.55786889272800011</v>
      </c>
      <c r="M2670">
        <f t="shared" si="249"/>
        <v>688</v>
      </c>
      <c r="N2670">
        <f t="shared" si="250"/>
        <v>3</v>
      </c>
      <c r="O2670">
        <f t="shared" si="251"/>
        <v>0.9</v>
      </c>
    </row>
    <row r="2671" spans="1:15">
      <c r="A2671" s="10" t="s">
        <v>68</v>
      </c>
      <c r="B2671" s="10">
        <v>1180</v>
      </c>
      <c r="C2671" s="60">
        <v>9.1499803000000005E-2</v>
      </c>
      <c r="D2671" s="11">
        <v>0.39</v>
      </c>
      <c r="E2671" s="11">
        <v>48.29</v>
      </c>
      <c r="F2671" s="11">
        <v>1.05</v>
      </c>
      <c r="G2671" s="11">
        <v>0.22</v>
      </c>
      <c r="H2671" s="10">
        <v>1</v>
      </c>
      <c r="I2671" s="11">
        <f t="shared" si="246"/>
        <v>1.05</v>
      </c>
      <c r="J2671" s="11">
        <f t="shared" si="247"/>
        <v>0.22</v>
      </c>
      <c r="K2671" s="11">
        <v>140.9</v>
      </c>
      <c r="L2671" s="10">
        <f t="shared" si="248"/>
        <v>0.14360207832327501</v>
      </c>
      <c r="M2671">
        <f t="shared" si="249"/>
        <v>177</v>
      </c>
      <c r="N2671">
        <f t="shared" si="250"/>
        <v>0</v>
      </c>
      <c r="O2671">
        <f t="shared" si="251"/>
        <v>0.1</v>
      </c>
    </row>
    <row r="2672" spans="1:15">
      <c r="A2672" s="10" t="s">
        <v>68</v>
      </c>
      <c r="B2672" s="10">
        <v>2430</v>
      </c>
      <c r="C2672" s="60">
        <v>2.7188632479999999</v>
      </c>
      <c r="D2672" s="11">
        <v>0.26800000000000002</v>
      </c>
      <c r="E2672" s="11">
        <v>56.5</v>
      </c>
      <c r="F2672" s="11">
        <v>2.2999999999999998</v>
      </c>
      <c r="G2672" s="11">
        <v>0.56499999999999995</v>
      </c>
      <c r="H2672" s="10">
        <v>1</v>
      </c>
      <c r="I2672" s="11">
        <f t="shared" si="246"/>
        <v>2.2999999999999998</v>
      </c>
      <c r="J2672" s="11">
        <f t="shared" si="247"/>
        <v>0.56499999999999995</v>
      </c>
      <c r="K2672" s="11">
        <v>804.2</v>
      </c>
      <c r="L2672" s="10">
        <f t="shared" si="248"/>
        <v>3.4307522751013337</v>
      </c>
      <c r="M2672">
        <f t="shared" si="249"/>
        <v>4232</v>
      </c>
      <c r="N2672">
        <f t="shared" si="250"/>
        <v>21</v>
      </c>
      <c r="O2672">
        <f t="shared" si="251"/>
        <v>5.3</v>
      </c>
    </row>
    <row r="2673" spans="1:15">
      <c r="A2673" s="10" t="s">
        <v>68</v>
      </c>
      <c r="B2673" s="10">
        <v>6410</v>
      </c>
      <c r="C2673" s="60">
        <v>0.17826129499999999</v>
      </c>
      <c r="D2673" s="11">
        <v>0.30299999999999999</v>
      </c>
      <c r="E2673" s="11">
        <v>56.5</v>
      </c>
      <c r="F2673" s="11">
        <v>0</v>
      </c>
      <c r="G2673" s="11">
        <v>0</v>
      </c>
      <c r="H2673" s="10">
        <v>1</v>
      </c>
      <c r="I2673" s="11">
        <f t="shared" si="246"/>
        <v>0</v>
      </c>
      <c r="J2673" s="11">
        <f t="shared" si="247"/>
        <v>0</v>
      </c>
      <c r="K2673" s="11">
        <v>59.6</v>
      </c>
      <c r="L2673" s="10">
        <f t="shared" si="248"/>
        <v>0.25431201997937497</v>
      </c>
      <c r="M2673">
        <f t="shared" si="249"/>
        <v>314</v>
      </c>
      <c r="N2673">
        <f t="shared" si="250"/>
        <v>0</v>
      </c>
      <c r="O2673">
        <f t="shared" si="251"/>
        <v>0</v>
      </c>
    </row>
    <row r="2674" spans="1:15">
      <c r="A2674" s="10" t="s">
        <v>68</v>
      </c>
      <c r="B2674" s="10">
        <v>4110</v>
      </c>
      <c r="C2674" s="60">
        <v>0.104519504</v>
      </c>
      <c r="D2674" s="11">
        <v>0.41299999999999998</v>
      </c>
      <c r="E2674" s="11">
        <v>56.5</v>
      </c>
      <c r="F2674" s="11">
        <v>0.7</v>
      </c>
      <c r="G2674" s="11">
        <v>0.09</v>
      </c>
      <c r="H2674" s="10">
        <v>1</v>
      </c>
      <c r="I2674" s="11">
        <f t="shared" si="246"/>
        <v>0.7</v>
      </c>
      <c r="J2674" s="11">
        <f t="shared" si="247"/>
        <v>0.09</v>
      </c>
      <c r="K2674" s="11">
        <v>47.6</v>
      </c>
      <c r="L2674" s="10">
        <f t="shared" si="248"/>
        <v>0.20324253050733332</v>
      </c>
      <c r="M2674">
        <f t="shared" si="249"/>
        <v>251</v>
      </c>
      <c r="N2674">
        <f t="shared" si="250"/>
        <v>0</v>
      </c>
      <c r="O2674">
        <f t="shared" si="251"/>
        <v>0</v>
      </c>
    </row>
    <row r="2675" spans="1:15">
      <c r="A2675" s="10" t="s">
        <v>68</v>
      </c>
      <c r="B2675" s="10">
        <v>6410</v>
      </c>
      <c r="C2675" s="60">
        <v>1.3836253E-2</v>
      </c>
      <c r="D2675" s="11">
        <v>0.30299999999999999</v>
      </c>
      <c r="E2675" s="11">
        <v>48.29</v>
      </c>
      <c r="F2675" s="11">
        <v>0</v>
      </c>
      <c r="G2675" s="11">
        <v>0</v>
      </c>
      <c r="H2675" s="10">
        <v>1</v>
      </c>
      <c r="I2675" s="11">
        <f t="shared" si="246"/>
        <v>0</v>
      </c>
      <c r="J2675" s="11">
        <f t="shared" si="247"/>
        <v>0</v>
      </c>
      <c r="K2675" s="11">
        <v>16.600000000000001</v>
      </c>
      <c r="L2675" s="10">
        <f t="shared" si="248"/>
        <v>1.68708545985925E-2</v>
      </c>
      <c r="M2675">
        <f t="shared" si="249"/>
        <v>21</v>
      </c>
      <c r="N2675">
        <f t="shared" si="250"/>
        <v>0</v>
      </c>
      <c r="O2675">
        <f t="shared" si="251"/>
        <v>0</v>
      </c>
    </row>
    <row r="2676" spans="1:15">
      <c r="A2676" s="10" t="s">
        <v>68</v>
      </c>
      <c r="B2676" s="10">
        <v>4110</v>
      </c>
      <c r="C2676" s="60">
        <v>10.524682839</v>
      </c>
      <c r="D2676" s="11">
        <v>0.41299999999999998</v>
      </c>
      <c r="E2676" s="11">
        <v>56.5</v>
      </c>
      <c r="F2676" s="11">
        <v>0.7</v>
      </c>
      <c r="G2676" s="11">
        <v>0.09</v>
      </c>
      <c r="H2676" s="10">
        <v>1</v>
      </c>
      <c r="I2676" s="11">
        <f t="shared" si="246"/>
        <v>0.7</v>
      </c>
      <c r="J2676" s="11">
        <f t="shared" si="247"/>
        <v>0.09</v>
      </c>
      <c r="K2676" s="11">
        <v>4797.3</v>
      </c>
      <c r="L2676" s="10">
        <f t="shared" si="248"/>
        <v>20.465684308887123</v>
      </c>
      <c r="M2676">
        <f t="shared" si="249"/>
        <v>25244</v>
      </c>
      <c r="N2676">
        <f t="shared" si="250"/>
        <v>39</v>
      </c>
      <c r="O2676">
        <f t="shared" si="251"/>
        <v>5</v>
      </c>
    </row>
    <row r="2677" spans="1:15">
      <c r="A2677" s="10" t="s">
        <v>68</v>
      </c>
      <c r="B2677" s="10">
        <v>1920</v>
      </c>
      <c r="C2677" s="60">
        <v>0.226429201</v>
      </c>
      <c r="D2677" s="11">
        <v>0.23400000000000001</v>
      </c>
      <c r="E2677" s="11">
        <v>48.29</v>
      </c>
      <c r="F2677" s="11">
        <v>1.2</v>
      </c>
      <c r="G2677" s="11">
        <v>7.5999999999999998E-2</v>
      </c>
      <c r="H2677" s="10">
        <v>1</v>
      </c>
      <c r="I2677" s="11">
        <f t="shared" si="246"/>
        <v>1.2</v>
      </c>
      <c r="J2677" s="11">
        <f t="shared" si="247"/>
        <v>7.5999999999999998E-2</v>
      </c>
      <c r="K2677" s="11">
        <v>209.2</v>
      </c>
      <c r="L2677" s="10">
        <f t="shared" si="248"/>
        <v>0.21321818926765501</v>
      </c>
      <c r="M2677">
        <f t="shared" si="249"/>
        <v>263</v>
      </c>
      <c r="N2677">
        <f t="shared" si="250"/>
        <v>1</v>
      </c>
      <c r="O2677">
        <f t="shared" si="251"/>
        <v>0</v>
      </c>
    </row>
    <row r="2678" spans="1:15">
      <c r="A2678" s="10" t="s">
        <v>68</v>
      </c>
      <c r="B2678" s="10">
        <v>1180</v>
      </c>
      <c r="C2678" s="60">
        <v>0.10910405200000001</v>
      </c>
      <c r="D2678" s="11">
        <v>0.39</v>
      </c>
      <c r="E2678" s="11">
        <v>48.29</v>
      </c>
      <c r="F2678" s="11">
        <v>1.05</v>
      </c>
      <c r="G2678" s="11">
        <v>0.22</v>
      </c>
      <c r="H2678" s="10">
        <v>1</v>
      </c>
      <c r="I2678" s="11">
        <f t="shared" si="246"/>
        <v>1.05</v>
      </c>
      <c r="J2678" s="11">
        <f t="shared" si="247"/>
        <v>0.22</v>
      </c>
      <c r="K2678" s="11">
        <v>168</v>
      </c>
      <c r="L2678" s="10">
        <f t="shared" si="248"/>
        <v>0.17123062681010004</v>
      </c>
      <c r="M2678">
        <f t="shared" si="249"/>
        <v>211</v>
      </c>
      <c r="N2678">
        <f t="shared" si="250"/>
        <v>0</v>
      </c>
      <c r="O2678">
        <f t="shared" si="251"/>
        <v>0.1</v>
      </c>
    </row>
    <row r="2679" spans="1:15">
      <c r="A2679" s="10" t="s">
        <v>68</v>
      </c>
      <c r="B2679" s="10">
        <v>4430</v>
      </c>
      <c r="C2679" s="60">
        <v>2.498600567</v>
      </c>
      <c r="D2679" s="11">
        <v>0.41299999999999998</v>
      </c>
      <c r="E2679" s="11">
        <v>48.29</v>
      </c>
      <c r="F2679" s="11">
        <v>0.7</v>
      </c>
      <c r="G2679" s="11">
        <v>0.09</v>
      </c>
      <c r="H2679" s="10">
        <v>1</v>
      </c>
      <c r="I2679" s="11">
        <f t="shared" si="246"/>
        <v>0.7</v>
      </c>
      <c r="J2679" s="11">
        <f t="shared" si="247"/>
        <v>0.09</v>
      </c>
      <c r="K2679" s="11">
        <v>1332.5</v>
      </c>
      <c r="L2679" s="10">
        <f t="shared" si="248"/>
        <v>4.1526262525097986</v>
      </c>
      <c r="M2679">
        <f t="shared" si="249"/>
        <v>5122</v>
      </c>
      <c r="N2679">
        <f t="shared" si="250"/>
        <v>8</v>
      </c>
      <c r="O2679">
        <f t="shared" si="251"/>
        <v>1</v>
      </c>
    </row>
    <row r="2680" spans="1:15">
      <c r="A2680" s="10" t="s">
        <v>68</v>
      </c>
      <c r="B2680" s="10">
        <v>1920</v>
      </c>
      <c r="C2680" s="60">
        <v>2.1568167040000001</v>
      </c>
      <c r="D2680" s="11">
        <v>0.193</v>
      </c>
      <c r="E2680" s="11">
        <v>48.29</v>
      </c>
      <c r="F2680" s="11">
        <v>1.2</v>
      </c>
      <c r="G2680" s="11">
        <v>7.5999999999999998E-2</v>
      </c>
      <c r="H2680" s="10">
        <v>1</v>
      </c>
      <c r="I2680" s="11">
        <f t="shared" si="246"/>
        <v>1.2</v>
      </c>
      <c r="J2680" s="11">
        <f t="shared" si="247"/>
        <v>7.5999999999999998E-2</v>
      </c>
      <c r="K2680" s="11">
        <v>1643.7</v>
      </c>
      <c r="L2680" s="10">
        <f t="shared" si="248"/>
        <v>1.6751222480649066</v>
      </c>
      <c r="M2680">
        <f t="shared" si="249"/>
        <v>2066</v>
      </c>
      <c r="N2680">
        <f t="shared" si="250"/>
        <v>5</v>
      </c>
      <c r="O2680">
        <f t="shared" si="251"/>
        <v>0.3</v>
      </c>
    </row>
    <row r="2681" spans="1:15">
      <c r="A2681" s="10" t="s">
        <v>68</v>
      </c>
      <c r="B2681" s="10">
        <v>7400</v>
      </c>
      <c r="C2681" s="60">
        <v>3.1090921950000001</v>
      </c>
      <c r="D2681" s="11">
        <v>0.223</v>
      </c>
      <c r="E2681" s="11">
        <v>48.29</v>
      </c>
      <c r="F2681" s="11">
        <v>1.38</v>
      </c>
      <c r="G2681" s="11">
        <v>0.109</v>
      </c>
      <c r="H2681" s="10">
        <v>1</v>
      </c>
      <c r="I2681" s="11">
        <f t="shared" si="246"/>
        <v>1.38</v>
      </c>
      <c r="J2681" s="11">
        <f t="shared" si="247"/>
        <v>0.109</v>
      </c>
      <c r="K2681" s="11">
        <v>895.3</v>
      </c>
      <c r="L2681" s="10">
        <f t="shared" si="248"/>
        <v>2.7900656539608875</v>
      </c>
      <c r="M2681">
        <f t="shared" si="249"/>
        <v>3441</v>
      </c>
      <c r="N2681">
        <f t="shared" si="250"/>
        <v>10</v>
      </c>
      <c r="O2681">
        <f t="shared" si="251"/>
        <v>0.8</v>
      </c>
    </row>
    <row r="2682" spans="1:15">
      <c r="A2682" s="10" t="s">
        <v>68</v>
      </c>
      <c r="B2682" s="10">
        <v>7400</v>
      </c>
      <c r="C2682" s="60">
        <v>2.030605612</v>
      </c>
      <c r="D2682" s="11">
        <v>0.223</v>
      </c>
      <c r="E2682" s="11">
        <v>48.29</v>
      </c>
      <c r="F2682" s="11">
        <v>1.38</v>
      </c>
      <c r="G2682" s="11">
        <v>0.109</v>
      </c>
      <c r="H2682" s="10">
        <v>1</v>
      </c>
      <c r="I2682" s="11">
        <f t="shared" si="246"/>
        <v>1.38</v>
      </c>
      <c r="J2682" s="11">
        <f t="shared" si="247"/>
        <v>0.109</v>
      </c>
      <c r="K2682" s="11">
        <v>584.70000000000005</v>
      </c>
      <c r="L2682" s="10">
        <f t="shared" si="248"/>
        <v>1.8222434779813366</v>
      </c>
      <c r="M2682">
        <f t="shared" si="249"/>
        <v>2248</v>
      </c>
      <c r="N2682">
        <f t="shared" si="250"/>
        <v>7</v>
      </c>
      <c r="O2682">
        <f t="shared" si="251"/>
        <v>0.5</v>
      </c>
    </row>
    <row r="2683" spans="1:15">
      <c r="A2683" s="10" t="s">
        <v>68</v>
      </c>
      <c r="B2683" s="10">
        <v>1920</v>
      </c>
      <c r="C2683" s="60">
        <v>3.0515008909999999</v>
      </c>
      <c r="D2683" s="11">
        <v>0.193</v>
      </c>
      <c r="E2683" s="11">
        <v>48.29</v>
      </c>
      <c r="F2683" s="11">
        <v>1.2</v>
      </c>
      <c r="G2683" s="11">
        <v>7.5999999999999998E-2</v>
      </c>
      <c r="H2683" s="10">
        <v>1</v>
      </c>
      <c r="I2683" s="11">
        <f t="shared" si="246"/>
        <v>1.2</v>
      </c>
      <c r="J2683" s="11">
        <f t="shared" si="247"/>
        <v>7.5999999999999998E-2</v>
      </c>
      <c r="K2683" s="11">
        <v>2325.5</v>
      </c>
      <c r="L2683" s="10">
        <f t="shared" si="248"/>
        <v>2.3699913965911059</v>
      </c>
      <c r="M2683">
        <f t="shared" si="249"/>
        <v>2923</v>
      </c>
      <c r="N2683">
        <f t="shared" si="250"/>
        <v>8</v>
      </c>
      <c r="O2683">
        <f t="shared" si="251"/>
        <v>0.5</v>
      </c>
    </row>
    <row r="2684" spans="1:15">
      <c r="A2684" s="10" t="s">
        <v>68</v>
      </c>
      <c r="B2684" s="10">
        <v>3200</v>
      </c>
      <c r="C2684" s="60">
        <v>6.8683829999999996E-3</v>
      </c>
      <c r="D2684" s="11">
        <v>0.4</v>
      </c>
      <c r="E2684" s="11">
        <v>48.29</v>
      </c>
      <c r="F2684" s="11">
        <v>1.2</v>
      </c>
      <c r="G2684" s="11">
        <v>6.4000000000000001E-2</v>
      </c>
      <c r="H2684" s="10">
        <v>1</v>
      </c>
      <c r="I2684" s="11">
        <f t="shared" si="246"/>
        <v>1.2</v>
      </c>
      <c r="J2684" s="11">
        <f t="shared" si="247"/>
        <v>6.4000000000000001E-2</v>
      </c>
      <c r="K2684" s="11">
        <v>10.8</v>
      </c>
      <c r="L2684" s="10">
        <f t="shared" si="248"/>
        <v>1.1055807169000001E-2</v>
      </c>
      <c r="M2684">
        <f t="shared" si="249"/>
        <v>14</v>
      </c>
      <c r="N2684">
        <f t="shared" si="250"/>
        <v>0</v>
      </c>
      <c r="O2684">
        <f t="shared" si="251"/>
        <v>0</v>
      </c>
    </row>
    <row r="2685" spans="1:15">
      <c r="A2685" s="10" t="s">
        <v>68</v>
      </c>
      <c r="B2685" s="10">
        <v>6410</v>
      </c>
      <c r="C2685" s="60">
        <v>2.0213754449999999</v>
      </c>
      <c r="D2685" s="11">
        <v>0.30299999999999999</v>
      </c>
      <c r="E2685" s="11">
        <v>56.5</v>
      </c>
      <c r="F2685" s="11">
        <v>0</v>
      </c>
      <c r="G2685" s="11">
        <v>0</v>
      </c>
      <c r="H2685" s="10">
        <v>1</v>
      </c>
      <c r="I2685" s="11">
        <f t="shared" si="246"/>
        <v>0</v>
      </c>
      <c r="J2685" s="11">
        <f t="shared" si="247"/>
        <v>0</v>
      </c>
      <c r="K2685" s="11">
        <v>676</v>
      </c>
      <c r="L2685" s="10">
        <f t="shared" si="248"/>
        <v>2.8837447442231245</v>
      </c>
      <c r="M2685">
        <f t="shared" si="249"/>
        <v>3557</v>
      </c>
      <c r="N2685">
        <f t="shared" si="250"/>
        <v>0</v>
      </c>
      <c r="O2685">
        <f t="shared" si="251"/>
        <v>0</v>
      </c>
    </row>
    <row r="2686" spans="1:15">
      <c r="A2686" s="10" t="s">
        <v>68</v>
      </c>
      <c r="B2686" s="10">
        <v>5100</v>
      </c>
      <c r="C2686" s="60">
        <v>0.139112133</v>
      </c>
      <c r="D2686" s="11">
        <v>1</v>
      </c>
      <c r="E2686" s="11">
        <v>48.29</v>
      </c>
      <c r="F2686" s="11">
        <v>0.6</v>
      </c>
      <c r="G2686" s="11">
        <v>0.05</v>
      </c>
      <c r="H2686" s="10">
        <v>1</v>
      </c>
      <c r="I2686" s="11">
        <f t="shared" si="246"/>
        <v>0.6</v>
      </c>
      <c r="J2686" s="11">
        <f t="shared" si="247"/>
        <v>0.05</v>
      </c>
      <c r="K2686" s="11">
        <v>549.29999999999995</v>
      </c>
      <c r="L2686" s="10">
        <f t="shared" si="248"/>
        <v>0.55981040854749997</v>
      </c>
      <c r="M2686">
        <f t="shared" si="249"/>
        <v>691</v>
      </c>
      <c r="N2686">
        <f t="shared" si="250"/>
        <v>1</v>
      </c>
      <c r="O2686">
        <f t="shared" si="251"/>
        <v>0.1</v>
      </c>
    </row>
    <row r="2687" spans="1:15">
      <c r="A2687" s="10" t="s">
        <v>68</v>
      </c>
      <c r="B2687" s="10">
        <v>3200</v>
      </c>
      <c r="C2687" s="60">
        <v>0.19006635499999999</v>
      </c>
      <c r="D2687" s="11">
        <v>0.4</v>
      </c>
      <c r="E2687" s="11">
        <v>48.29</v>
      </c>
      <c r="F2687" s="11">
        <v>1.2</v>
      </c>
      <c r="G2687" s="11">
        <v>6.4000000000000001E-2</v>
      </c>
      <c r="H2687" s="10">
        <v>1</v>
      </c>
      <c r="I2687" s="11">
        <f t="shared" si="246"/>
        <v>1.2</v>
      </c>
      <c r="J2687" s="11">
        <f t="shared" si="247"/>
        <v>6.4000000000000001E-2</v>
      </c>
      <c r="K2687" s="11">
        <v>300.2</v>
      </c>
      <c r="L2687" s="10">
        <f t="shared" si="248"/>
        <v>0.30594347609833333</v>
      </c>
      <c r="M2687">
        <f t="shared" si="249"/>
        <v>377</v>
      </c>
      <c r="N2687">
        <f t="shared" si="250"/>
        <v>1</v>
      </c>
      <c r="O2687">
        <f t="shared" si="251"/>
        <v>0.1</v>
      </c>
    </row>
    <row r="2688" spans="1:15">
      <c r="A2688" s="10" t="s">
        <v>68</v>
      </c>
      <c r="B2688" s="10">
        <v>6250</v>
      </c>
      <c r="C2688" s="60">
        <v>0.85776251100000001</v>
      </c>
      <c r="D2688" s="11">
        <v>0.30299999999999999</v>
      </c>
      <c r="E2688" s="11">
        <v>48.29</v>
      </c>
      <c r="F2688" s="11">
        <v>0</v>
      </c>
      <c r="G2688" s="11">
        <v>0</v>
      </c>
      <c r="H2688" s="10">
        <v>1</v>
      </c>
      <c r="I2688" s="11">
        <f t="shared" si="246"/>
        <v>0</v>
      </c>
      <c r="J2688" s="11">
        <f t="shared" si="247"/>
        <v>0</v>
      </c>
      <c r="K2688" s="11">
        <v>1026.3</v>
      </c>
      <c r="L2688" s="10">
        <f t="shared" si="248"/>
        <v>1.0458891293187975</v>
      </c>
      <c r="M2688">
        <f t="shared" si="249"/>
        <v>1290</v>
      </c>
      <c r="N2688">
        <f t="shared" si="250"/>
        <v>0</v>
      </c>
      <c r="O2688">
        <f t="shared" si="251"/>
        <v>0</v>
      </c>
    </row>
    <row r="2689" spans="1:15">
      <c r="A2689" s="10" t="s">
        <v>68</v>
      </c>
      <c r="B2689" s="10">
        <v>6430</v>
      </c>
      <c r="C2689" s="60">
        <v>1.682136716</v>
      </c>
      <c r="D2689" s="11">
        <v>0.30299999999999999</v>
      </c>
      <c r="E2689" s="11">
        <v>48.29</v>
      </c>
      <c r="F2689" s="11">
        <v>0</v>
      </c>
      <c r="G2689" s="11">
        <v>0</v>
      </c>
      <c r="H2689" s="10">
        <v>1</v>
      </c>
      <c r="I2689" s="11">
        <f t="shared" si="246"/>
        <v>0</v>
      </c>
      <c r="J2689" s="11">
        <f t="shared" si="247"/>
        <v>0</v>
      </c>
      <c r="K2689" s="11">
        <v>2012.6</v>
      </c>
      <c r="L2689" s="10">
        <f t="shared" si="248"/>
        <v>2.0510671458949097</v>
      </c>
      <c r="M2689">
        <f t="shared" si="249"/>
        <v>2530</v>
      </c>
      <c r="N2689">
        <f t="shared" si="250"/>
        <v>0</v>
      </c>
      <c r="O2689">
        <f t="shared" si="251"/>
        <v>0</v>
      </c>
    </row>
    <row r="2690" spans="1:15">
      <c r="A2690" s="10" t="s">
        <v>68</v>
      </c>
      <c r="B2690" s="10">
        <v>4110</v>
      </c>
      <c r="C2690" s="60">
        <v>0.18078355099999999</v>
      </c>
      <c r="D2690" s="11">
        <v>0.41299999999999998</v>
      </c>
      <c r="E2690" s="11">
        <v>56.5</v>
      </c>
      <c r="F2690" s="11">
        <v>0.7</v>
      </c>
      <c r="G2690" s="11">
        <v>0.09</v>
      </c>
      <c r="H2690" s="10">
        <v>1</v>
      </c>
      <c r="I2690" s="11">
        <f t="shared" si="246"/>
        <v>0.7</v>
      </c>
      <c r="J2690" s="11">
        <f t="shared" si="247"/>
        <v>0.09</v>
      </c>
      <c r="K2690" s="11">
        <v>82.4</v>
      </c>
      <c r="L2690" s="10">
        <f t="shared" si="248"/>
        <v>0.3515411475674583</v>
      </c>
      <c r="M2690">
        <f t="shared" si="249"/>
        <v>434</v>
      </c>
      <c r="N2690">
        <f t="shared" si="250"/>
        <v>1</v>
      </c>
      <c r="O2690">
        <f t="shared" si="251"/>
        <v>0.1</v>
      </c>
    </row>
    <row r="2691" spans="1:15">
      <c r="A2691" s="10" t="s">
        <v>68</v>
      </c>
      <c r="B2691" s="10">
        <v>4430</v>
      </c>
      <c r="C2691" s="60">
        <v>1.0118581929999999</v>
      </c>
      <c r="D2691" s="11">
        <v>0.41299999999999998</v>
      </c>
      <c r="E2691" s="11">
        <v>48.29</v>
      </c>
      <c r="F2691" s="11">
        <v>0.7</v>
      </c>
      <c r="G2691" s="11">
        <v>0.09</v>
      </c>
      <c r="H2691" s="10">
        <v>1</v>
      </c>
      <c r="I2691" s="11">
        <f t="shared" ref="I2691:I2754" si="252">F2691</f>
        <v>0.7</v>
      </c>
      <c r="J2691" s="11">
        <f t="shared" ref="J2691:J2754" si="253">G2691</f>
        <v>0.09</v>
      </c>
      <c r="K2691" s="11">
        <v>539.6</v>
      </c>
      <c r="L2691" s="10">
        <f t="shared" ref="L2691:L2754" si="254">E2691*D2691*C2691/12</f>
        <v>1.6816889228173004</v>
      </c>
      <c r="M2691">
        <f t="shared" ref="M2691:M2754" si="255">ROUND(E2691*D2691*C2691*102.79,0)</f>
        <v>2074</v>
      </c>
      <c r="N2691">
        <f t="shared" ref="N2691:N2754" si="256">ROUND(I2691*M2691*0.002205,0)</f>
        <v>3</v>
      </c>
      <c r="O2691">
        <f t="shared" ref="O2691:O2754" si="257">ROUND(J2691*M2691*0.002205,1)</f>
        <v>0.4</v>
      </c>
    </row>
    <row r="2692" spans="1:15">
      <c r="A2692" s="10" t="s">
        <v>68</v>
      </c>
      <c r="B2692" s="10">
        <v>6430</v>
      </c>
      <c r="C2692" s="60">
        <v>3.7727196999999997E-2</v>
      </c>
      <c r="D2692" s="11">
        <v>0.30299999999999999</v>
      </c>
      <c r="E2692" s="11">
        <v>48.29</v>
      </c>
      <c r="F2692" s="11">
        <v>0</v>
      </c>
      <c r="G2692" s="11">
        <v>0</v>
      </c>
      <c r="H2692" s="10">
        <v>1</v>
      </c>
      <c r="I2692" s="11">
        <f t="shared" si="252"/>
        <v>0</v>
      </c>
      <c r="J2692" s="11">
        <f t="shared" si="253"/>
        <v>0</v>
      </c>
      <c r="K2692" s="11">
        <v>45.1</v>
      </c>
      <c r="L2692" s="10">
        <f t="shared" si="254"/>
        <v>4.6001620164032496E-2</v>
      </c>
      <c r="M2692">
        <f t="shared" si="255"/>
        <v>57</v>
      </c>
      <c r="N2692">
        <f t="shared" si="256"/>
        <v>0</v>
      </c>
      <c r="O2692">
        <f t="shared" si="257"/>
        <v>0</v>
      </c>
    </row>
    <row r="2693" spans="1:15">
      <c r="A2693" s="10" t="s">
        <v>68</v>
      </c>
      <c r="B2693" s="10">
        <v>6430</v>
      </c>
      <c r="C2693" s="60">
        <v>5.4050199360000004</v>
      </c>
      <c r="D2693" s="11">
        <v>0.30299999999999999</v>
      </c>
      <c r="E2693" s="11">
        <v>48.29</v>
      </c>
      <c r="F2693" s="11">
        <v>0</v>
      </c>
      <c r="G2693" s="11">
        <v>0</v>
      </c>
      <c r="H2693" s="10">
        <v>1</v>
      </c>
      <c r="I2693" s="11">
        <f t="shared" si="252"/>
        <v>0</v>
      </c>
      <c r="J2693" s="11">
        <f t="shared" si="253"/>
        <v>0</v>
      </c>
      <c r="K2693" s="11">
        <v>6466.8</v>
      </c>
      <c r="L2693" s="10">
        <f t="shared" si="254"/>
        <v>6.5904624209133607</v>
      </c>
      <c r="M2693">
        <f t="shared" si="255"/>
        <v>8129</v>
      </c>
      <c r="N2693">
        <f t="shared" si="256"/>
        <v>0</v>
      </c>
      <c r="O2693">
        <f t="shared" si="257"/>
        <v>0</v>
      </c>
    </row>
    <row r="2694" spans="1:15">
      <c r="A2694" s="10" t="s">
        <v>68</v>
      </c>
      <c r="B2694" s="10">
        <v>4110</v>
      </c>
      <c r="C2694" s="60">
        <v>8.3415241000000001E-2</v>
      </c>
      <c r="D2694" s="11">
        <v>0.41299999999999998</v>
      </c>
      <c r="E2694" s="11">
        <v>56.5</v>
      </c>
      <c r="F2694" s="11">
        <v>0.7</v>
      </c>
      <c r="G2694" s="11">
        <v>0.09</v>
      </c>
      <c r="H2694" s="10">
        <v>1</v>
      </c>
      <c r="I2694" s="11">
        <f t="shared" si="252"/>
        <v>0.7</v>
      </c>
      <c r="J2694" s="11">
        <f t="shared" si="253"/>
        <v>0.09</v>
      </c>
      <c r="K2694" s="11">
        <v>39.6</v>
      </c>
      <c r="L2694" s="10">
        <f t="shared" si="254"/>
        <v>0.16220441175954167</v>
      </c>
      <c r="M2694">
        <f t="shared" si="255"/>
        <v>200</v>
      </c>
      <c r="N2694">
        <f t="shared" si="256"/>
        <v>0</v>
      </c>
      <c r="O2694">
        <f t="shared" si="257"/>
        <v>0</v>
      </c>
    </row>
    <row r="2695" spans="1:15">
      <c r="A2695" s="10" t="s">
        <v>68</v>
      </c>
      <c r="B2695" s="10">
        <v>1920</v>
      </c>
      <c r="C2695" s="60">
        <v>2.7432160000000001E-3</v>
      </c>
      <c r="D2695" s="11">
        <v>0.193</v>
      </c>
      <c r="E2695" s="11">
        <v>48.29</v>
      </c>
      <c r="F2695" s="11">
        <v>1.2</v>
      </c>
      <c r="G2695" s="11">
        <v>7.5999999999999998E-2</v>
      </c>
      <c r="H2695" s="10">
        <v>1</v>
      </c>
      <c r="I2695" s="11">
        <f t="shared" si="252"/>
        <v>1.2</v>
      </c>
      <c r="J2695" s="11">
        <f t="shared" si="253"/>
        <v>7.5999999999999998E-2</v>
      </c>
      <c r="K2695" s="11">
        <v>2.1</v>
      </c>
      <c r="L2695" s="10">
        <f t="shared" si="254"/>
        <v>2.130557568626667E-3</v>
      </c>
      <c r="M2695">
        <f t="shared" si="255"/>
        <v>3</v>
      </c>
      <c r="N2695">
        <f t="shared" si="256"/>
        <v>0</v>
      </c>
      <c r="O2695">
        <f t="shared" si="257"/>
        <v>0</v>
      </c>
    </row>
    <row r="2696" spans="1:15">
      <c r="A2696" s="10" t="s">
        <v>68</v>
      </c>
      <c r="B2696" s="10">
        <v>1920</v>
      </c>
      <c r="C2696" s="60">
        <v>1.9648656289999999</v>
      </c>
      <c r="D2696" s="11">
        <v>0.193</v>
      </c>
      <c r="E2696" s="11">
        <v>48.29</v>
      </c>
      <c r="F2696" s="11">
        <v>1.2</v>
      </c>
      <c r="G2696" s="11">
        <v>7.5999999999999998E-2</v>
      </c>
      <c r="H2696" s="10">
        <v>1</v>
      </c>
      <c r="I2696" s="11">
        <f t="shared" si="252"/>
        <v>1.2</v>
      </c>
      <c r="J2696" s="11">
        <f t="shared" si="253"/>
        <v>7.5999999999999998E-2</v>
      </c>
      <c r="K2696" s="11">
        <v>1497.4</v>
      </c>
      <c r="L2696" s="10">
        <f t="shared" si="254"/>
        <v>1.5260407263592608</v>
      </c>
      <c r="M2696">
        <f t="shared" si="255"/>
        <v>1882</v>
      </c>
      <c r="N2696">
        <f t="shared" si="256"/>
        <v>5</v>
      </c>
      <c r="O2696">
        <f t="shared" si="257"/>
        <v>0.3</v>
      </c>
    </row>
    <row r="2697" spans="1:15">
      <c r="A2697" s="10" t="s">
        <v>68</v>
      </c>
      <c r="B2697" s="10">
        <v>1180</v>
      </c>
      <c r="C2697" s="60">
        <v>0.774957067</v>
      </c>
      <c r="D2697" s="11">
        <v>0.39</v>
      </c>
      <c r="E2697" s="11">
        <v>48.29</v>
      </c>
      <c r="F2697" s="11">
        <v>1.05</v>
      </c>
      <c r="G2697" s="11">
        <v>0.22</v>
      </c>
      <c r="H2697" s="10">
        <v>1</v>
      </c>
      <c r="I2697" s="11">
        <f t="shared" si="252"/>
        <v>1.05</v>
      </c>
      <c r="J2697" s="11">
        <f t="shared" si="253"/>
        <v>0.22</v>
      </c>
      <c r="K2697" s="11">
        <v>1193.4000000000001</v>
      </c>
      <c r="L2697" s="10">
        <f t="shared" si="254"/>
        <v>1.2162369948764751</v>
      </c>
      <c r="M2697">
        <f t="shared" si="255"/>
        <v>1500</v>
      </c>
      <c r="N2697">
        <f t="shared" si="256"/>
        <v>3</v>
      </c>
      <c r="O2697">
        <f t="shared" si="257"/>
        <v>0.7</v>
      </c>
    </row>
    <row r="2698" spans="1:15">
      <c r="A2698" s="10" t="s">
        <v>68</v>
      </c>
      <c r="B2698" s="10">
        <v>3200</v>
      </c>
      <c r="C2698" s="60">
        <v>0.45543732300000001</v>
      </c>
      <c r="D2698" s="11">
        <v>0.4</v>
      </c>
      <c r="E2698" s="11">
        <v>48.29</v>
      </c>
      <c r="F2698" s="11">
        <v>1.2</v>
      </c>
      <c r="G2698" s="11">
        <v>6.4000000000000001E-2</v>
      </c>
      <c r="H2698" s="10">
        <v>1</v>
      </c>
      <c r="I2698" s="11">
        <f t="shared" si="252"/>
        <v>1.2</v>
      </c>
      <c r="J2698" s="11">
        <f t="shared" si="253"/>
        <v>6.4000000000000001E-2</v>
      </c>
      <c r="K2698" s="11">
        <v>235.3</v>
      </c>
      <c r="L2698" s="10">
        <f t="shared" si="254"/>
        <v>0.73310227758900004</v>
      </c>
      <c r="M2698">
        <f t="shared" si="255"/>
        <v>904</v>
      </c>
      <c r="N2698">
        <f t="shared" si="256"/>
        <v>2</v>
      </c>
      <c r="O2698">
        <f t="shared" si="257"/>
        <v>0.1</v>
      </c>
    </row>
    <row r="2699" spans="1:15">
      <c r="A2699" s="10" t="s">
        <v>68</v>
      </c>
      <c r="B2699" s="10">
        <v>7400</v>
      </c>
      <c r="C2699" s="60">
        <v>0.123212128</v>
      </c>
      <c r="D2699" s="11">
        <v>0.223</v>
      </c>
      <c r="E2699" s="11">
        <v>48.29</v>
      </c>
      <c r="F2699" s="11">
        <v>1.38</v>
      </c>
      <c r="G2699" s="11">
        <v>0.109</v>
      </c>
      <c r="H2699" s="10">
        <v>1</v>
      </c>
      <c r="I2699" s="11">
        <f t="shared" si="252"/>
        <v>1.38</v>
      </c>
      <c r="J2699" s="11">
        <f t="shared" si="253"/>
        <v>0.109</v>
      </c>
      <c r="K2699" s="11">
        <v>35.5</v>
      </c>
      <c r="L2699" s="10">
        <f t="shared" si="254"/>
        <v>0.11056922886914668</v>
      </c>
      <c r="M2699">
        <f t="shared" si="255"/>
        <v>136</v>
      </c>
      <c r="N2699">
        <f t="shared" si="256"/>
        <v>0</v>
      </c>
      <c r="O2699">
        <f t="shared" si="257"/>
        <v>0</v>
      </c>
    </row>
    <row r="2700" spans="1:15">
      <c r="A2700" s="10" t="s">
        <v>68</v>
      </c>
      <c r="B2700" s="10">
        <v>1100</v>
      </c>
      <c r="C2700" s="60">
        <v>9.6761350000000006E-3</v>
      </c>
      <c r="D2700" s="11">
        <v>0.34200000000000003</v>
      </c>
      <c r="E2700" s="11">
        <v>56.5</v>
      </c>
      <c r="F2700" s="11">
        <v>1.85</v>
      </c>
      <c r="G2700" s="11">
        <v>0.22</v>
      </c>
      <c r="H2700" s="10">
        <v>1</v>
      </c>
      <c r="I2700" s="11">
        <f t="shared" si="252"/>
        <v>1.85</v>
      </c>
      <c r="J2700" s="11">
        <f t="shared" si="253"/>
        <v>0.22</v>
      </c>
      <c r="K2700" s="11">
        <v>3.7</v>
      </c>
      <c r="L2700" s="10">
        <f t="shared" si="254"/>
        <v>1.5580996383750002E-2</v>
      </c>
      <c r="M2700">
        <f t="shared" si="255"/>
        <v>19</v>
      </c>
      <c r="N2700">
        <f t="shared" si="256"/>
        <v>0</v>
      </c>
      <c r="O2700">
        <f t="shared" si="257"/>
        <v>0</v>
      </c>
    </row>
    <row r="2701" spans="1:15">
      <c r="A2701" s="10" t="s">
        <v>68</v>
      </c>
      <c r="B2701" s="10">
        <v>4110</v>
      </c>
      <c r="C2701" s="60">
        <v>4.9760877629999998</v>
      </c>
      <c r="D2701" s="11">
        <v>0.41299999999999998</v>
      </c>
      <c r="E2701" s="11">
        <v>48.29</v>
      </c>
      <c r="F2701" s="11">
        <v>0.7</v>
      </c>
      <c r="G2701" s="11">
        <v>0.09</v>
      </c>
      <c r="H2701" s="10">
        <v>1</v>
      </c>
      <c r="I2701" s="11">
        <f t="shared" si="252"/>
        <v>0.7</v>
      </c>
      <c r="J2701" s="11">
        <f t="shared" si="253"/>
        <v>0.09</v>
      </c>
      <c r="K2701" s="11">
        <v>9409.2000000000007</v>
      </c>
      <c r="L2701" s="10">
        <f t="shared" si="254"/>
        <v>8.2701624870905412</v>
      </c>
      <c r="M2701">
        <f t="shared" si="255"/>
        <v>10201</v>
      </c>
      <c r="N2701">
        <f t="shared" si="256"/>
        <v>16</v>
      </c>
      <c r="O2701">
        <f t="shared" si="257"/>
        <v>2</v>
      </c>
    </row>
    <row r="2702" spans="1:15">
      <c r="A2702" s="10" t="s">
        <v>68</v>
      </c>
      <c r="B2702" s="10">
        <v>1920</v>
      </c>
      <c r="C2702" s="60">
        <v>13.95168526</v>
      </c>
      <c r="D2702" s="11">
        <v>0.193</v>
      </c>
      <c r="E2702" s="11">
        <v>48.29</v>
      </c>
      <c r="F2702" s="11">
        <v>1.2</v>
      </c>
      <c r="G2702" s="11">
        <v>7.5999999999999998E-2</v>
      </c>
      <c r="H2702" s="10">
        <v>1</v>
      </c>
      <c r="I2702" s="11">
        <f t="shared" si="252"/>
        <v>1.2</v>
      </c>
      <c r="J2702" s="11">
        <f t="shared" si="253"/>
        <v>7.5999999999999998E-2</v>
      </c>
      <c r="K2702" s="11">
        <v>10632.4</v>
      </c>
      <c r="L2702" s="10">
        <f t="shared" si="254"/>
        <v>10.835774006053517</v>
      </c>
      <c r="M2702">
        <f t="shared" si="255"/>
        <v>13366</v>
      </c>
      <c r="N2702">
        <f t="shared" si="256"/>
        <v>35</v>
      </c>
      <c r="O2702">
        <f t="shared" si="257"/>
        <v>2.2000000000000002</v>
      </c>
    </row>
    <row r="2703" spans="1:15">
      <c r="A2703" s="10" t="s">
        <v>68</v>
      </c>
      <c r="B2703" s="10">
        <v>3300</v>
      </c>
      <c r="C2703" s="60">
        <v>6.8243812000000001E-2</v>
      </c>
      <c r="D2703" s="11">
        <v>0.4</v>
      </c>
      <c r="E2703" s="11">
        <v>48.29</v>
      </c>
      <c r="F2703" s="11">
        <v>1.2</v>
      </c>
      <c r="G2703" s="11">
        <v>6.4000000000000001E-2</v>
      </c>
      <c r="H2703" s="10">
        <v>1</v>
      </c>
      <c r="I2703" s="11">
        <f t="shared" si="252"/>
        <v>1.2</v>
      </c>
      <c r="J2703" s="11">
        <f t="shared" si="253"/>
        <v>6.4000000000000001E-2</v>
      </c>
      <c r="K2703" s="11">
        <v>107.8</v>
      </c>
      <c r="L2703" s="10">
        <f t="shared" si="254"/>
        <v>0.10984978938266669</v>
      </c>
      <c r="M2703">
        <f t="shared" si="255"/>
        <v>135</v>
      </c>
      <c r="N2703">
        <f t="shared" si="256"/>
        <v>0</v>
      </c>
      <c r="O2703">
        <f t="shared" si="257"/>
        <v>0</v>
      </c>
    </row>
    <row r="2704" spans="1:15">
      <c r="A2704" s="10" t="s">
        <v>68</v>
      </c>
      <c r="B2704" s="10">
        <v>1920</v>
      </c>
      <c r="C2704" s="60">
        <v>2.6459562970000001</v>
      </c>
      <c r="D2704" s="11">
        <v>0.193</v>
      </c>
      <c r="E2704" s="11">
        <v>48.29</v>
      </c>
      <c r="F2704" s="11">
        <v>1.2</v>
      </c>
      <c r="G2704" s="11">
        <v>7.5999999999999998E-2</v>
      </c>
      <c r="H2704" s="10">
        <v>1</v>
      </c>
      <c r="I2704" s="11">
        <f t="shared" si="252"/>
        <v>1.2</v>
      </c>
      <c r="J2704" s="11">
        <f t="shared" si="253"/>
        <v>7.5999999999999998E-2</v>
      </c>
      <c r="K2704" s="11">
        <v>2016.5</v>
      </c>
      <c r="L2704" s="10">
        <f t="shared" si="254"/>
        <v>2.055019442445924</v>
      </c>
      <c r="M2704">
        <f t="shared" si="255"/>
        <v>2535</v>
      </c>
      <c r="N2704">
        <f t="shared" si="256"/>
        <v>7</v>
      </c>
      <c r="O2704">
        <f t="shared" si="257"/>
        <v>0.4</v>
      </c>
    </row>
    <row r="2705" spans="1:15">
      <c r="A2705" s="10" t="s">
        <v>68</v>
      </c>
      <c r="B2705" s="10">
        <v>6460</v>
      </c>
      <c r="C2705" s="60">
        <v>8.9350335000000003E-2</v>
      </c>
      <c r="D2705" s="11">
        <v>0.30299999999999999</v>
      </c>
      <c r="E2705" s="11">
        <v>48.29</v>
      </c>
      <c r="F2705" s="11">
        <v>0</v>
      </c>
      <c r="G2705" s="11">
        <v>0</v>
      </c>
      <c r="H2705" s="10">
        <v>1</v>
      </c>
      <c r="I2705" s="11">
        <f t="shared" si="252"/>
        <v>0</v>
      </c>
      <c r="J2705" s="11">
        <f t="shared" si="253"/>
        <v>0</v>
      </c>
      <c r="K2705" s="11">
        <v>106.9</v>
      </c>
      <c r="L2705" s="10">
        <f t="shared" si="254"/>
        <v>0.10894687384803749</v>
      </c>
      <c r="M2705">
        <f t="shared" si="255"/>
        <v>134</v>
      </c>
      <c r="N2705">
        <f t="shared" si="256"/>
        <v>0</v>
      </c>
      <c r="O2705">
        <f t="shared" si="257"/>
        <v>0</v>
      </c>
    </row>
    <row r="2706" spans="1:15">
      <c r="A2706" s="10" t="s">
        <v>68</v>
      </c>
      <c r="B2706" s="10">
        <v>6460</v>
      </c>
      <c r="C2706" s="60">
        <v>0.57750748200000002</v>
      </c>
      <c r="D2706" s="11">
        <v>0.30299999999999999</v>
      </c>
      <c r="E2706" s="11">
        <v>48.29</v>
      </c>
      <c r="F2706" s="11">
        <v>0</v>
      </c>
      <c r="G2706" s="11">
        <v>0</v>
      </c>
      <c r="H2706" s="10">
        <v>1</v>
      </c>
      <c r="I2706" s="11">
        <f t="shared" si="252"/>
        <v>0</v>
      </c>
      <c r="J2706" s="11">
        <f t="shared" si="253"/>
        <v>0</v>
      </c>
      <c r="K2706" s="11">
        <v>691</v>
      </c>
      <c r="L2706" s="10">
        <f t="shared" si="254"/>
        <v>0.70416786672094489</v>
      </c>
      <c r="M2706">
        <f t="shared" si="255"/>
        <v>869</v>
      </c>
      <c r="N2706">
        <f t="shared" si="256"/>
        <v>0</v>
      </c>
      <c r="O2706">
        <f t="shared" si="257"/>
        <v>0</v>
      </c>
    </row>
    <row r="2707" spans="1:15">
      <c r="A2707" s="10" t="s">
        <v>68</v>
      </c>
      <c r="B2707" s="10">
        <v>5100</v>
      </c>
      <c r="C2707" s="60">
        <v>0.322352892</v>
      </c>
      <c r="D2707" s="11">
        <v>1</v>
      </c>
      <c r="E2707" s="11">
        <v>48.29</v>
      </c>
      <c r="F2707" s="11">
        <v>0.6</v>
      </c>
      <c r="G2707" s="11">
        <v>0.05</v>
      </c>
      <c r="H2707" s="10">
        <v>1</v>
      </c>
      <c r="I2707" s="11">
        <f t="shared" si="252"/>
        <v>0.6</v>
      </c>
      <c r="J2707" s="11">
        <f t="shared" si="253"/>
        <v>0.05</v>
      </c>
      <c r="K2707" s="11">
        <v>1272.9000000000001</v>
      </c>
      <c r="L2707" s="10">
        <f t="shared" si="254"/>
        <v>1.2972017628900001</v>
      </c>
      <c r="M2707">
        <f t="shared" si="255"/>
        <v>1600</v>
      </c>
      <c r="N2707">
        <f t="shared" si="256"/>
        <v>2</v>
      </c>
      <c r="O2707">
        <f t="shared" si="257"/>
        <v>0.2</v>
      </c>
    </row>
    <row r="2708" spans="1:15">
      <c r="A2708" s="10" t="s">
        <v>68</v>
      </c>
      <c r="B2708" s="10">
        <v>6460</v>
      </c>
      <c r="C2708" s="60">
        <v>2.8439296999999999E-2</v>
      </c>
      <c r="D2708" s="11">
        <v>0.30299999999999999</v>
      </c>
      <c r="E2708" s="11">
        <v>48.29</v>
      </c>
      <c r="F2708" s="11">
        <v>0</v>
      </c>
      <c r="G2708" s="11">
        <v>0</v>
      </c>
      <c r="H2708" s="10">
        <v>1</v>
      </c>
      <c r="I2708" s="11">
        <f t="shared" si="252"/>
        <v>0</v>
      </c>
      <c r="J2708" s="11">
        <f t="shared" si="253"/>
        <v>0</v>
      </c>
      <c r="K2708" s="11">
        <v>34</v>
      </c>
      <c r="L2708" s="10">
        <f t="shared" si="254"/>
        <v>3.4676674716282496E-2</v>
      </c>
      <c r="M2708">
        <f t="shared" si="255"/>
        <v>43</v>
      </c>
      <c r="N2708">
        <f t="shared" si="256"/>
        <v>0</v>
      </c>
      <c r="O2708">
        <f t="shared" si="257"/>
        <v>0</v>
      </c>
    </row>
    <row r="2709" spans="1:15">
      <c r="A2709" s="10" t="s">
        <v>68</v>
      </c>
      <c r="B2709" s="10">
        <v>3300</v>
      </c>
      <c r="C2709" s="60">
        <v>4.1315798000000001E-2</v>
      </c>
      <c r="D2709" s="11">
        <v>0.4</v>
      </c>
      <c r="E2709" s="11">
        <v>48.29</v>
      </c>
      <c r="F2709" s="11">
        <v>1.2</v>
      </c>
      <c r="G2709" s="11">
        <v>6.4000000000000001E-2</v>
      </c>
      <c r="H2709" s="10">
        <v>1</v>
      </c>
      <c r="I2709" s="11">
        <f t="shared" si="252"/>
        <v>1.2</v>
      </c>
      <c r="J2709" s="11">
        <f t="shared" si="253"/>
        <v>6.4000000000000001E-2</v>
      </c>
      <c r="K2709" s="11">
        <v>65.3</v>
      </c>
      <c r="L2709" s="10">
        <f t="shared" si="254"/>
        <v>6.6504662847333348E-2</v>
      </c>
      <c r="M2709">
        <f t="shared" si="255"/>
        <v>82</v>
      </c>
      <c r="N2709">
        <f t="shared" si="256"/>
        <v>0</v>
      </c>
      <c r="O2709">
        <f t="shared" si="257"/>
        <v>0</v>
      </c>
    </row>
    <row r="2710" spans="1:15">
      <c r="A2710" s="10" t="s">
        <v>68</v>
      </c>
      <c r="B2710" s="10">
        <v>4110</v>
      </c>
      <c r="C2710" s="60">
        <v>28.982351245</v>
      </c>
      <c r="D2710" s="11">
        <v>0.41299999999999998</v>
      </c>
      <c r="E2710" s="11">
        <v>48.29</v>
      </c>
      <c r="F2710" s="11">
        <v>0.7</v>
      </c>
      <c r="G2710" s="11">
        <v>0.09</v>
      </c>
      <c r="H2710" s="10">
        <v>1</v>
      </c>
      <c r="I2710" s="11">
        <f t="shared" si="252"/>
        <v>0.7</v>
      </c>
      <c r="J2710" s="11">
        <f t="shared" si="253"/>
        <v>0.09</v>
      </c>
      <c r="K2710" s="11">
        <v>57231.3</v>
      </c>
      <c r="L2710" s="10">
        <f t="shared" si="254"/>
        <v>48.168112274124468</v>
      </c>
      <c r="M2710">
        <f t="shared" si="255"/>
        <v>59414</v>
      </c>
      <c r="N2710">
        <f t="shared" si="256"/>
        <v>92</v>
      </c>
      <c r="O2710">
        <f t="shared" si="257"/>
        <v>11.8</v>
      </c>
    </row>
    <row r="2711" spans="1:15">
      <c r="A2711" s="10" t="s">
        <v>68</v>
      </c>
      <c r="B2711" s="10">
        <v>6430</v>
      </c>
      <c r="C2711" s="60">
        <v>0.102286311</v>
      </c>
      <c r="D2711" s="11">
        <v>0.30299999999999999</v>
      </c>
      <c r="E2711" s="11">
        <v>48.29</v>
      </c>
      <c r="F2711" s="11">
        <v>0</v>
      </c>
      <c r="G2711" s="11">
        <v>0</v>
      </c>
      <c r="H2711" s="10">
        <v>1</v>
      </c>
      <c r="I2711" s="11">
        <f t="shared" si="252"/>
        <v>0</v>
      </c>
      <c r="J2711" s="11">
        <f t="shared" si="253"/>
        <v>0</v>
      </c>
      <c r="K2711" s="11">
        <v>122.4</v>
      </c>
      <c r="L2711" s="10">
        <f t="shared" si="254"/>
        <v>0.1247200004442975</v>
      </c>
      <c r="M2711">
        <f t="shared" si="255"/>
        <v>154</v>
      </c>
      <c r="N2711">
        <f t="shared" si="256"/>
        <v>0</v>
      </c>
      <c r="O2711">
        <f t="shared" si="257"/>
        <v>0</v>
      </c>
    </row>
    <row r="2712" spans="1:15">
      <c r="A2712" s="10" t="s">
        <v>68</v>
      </c>
      <c r="B2712" s="10">
        <v>6170</v>
      </c>
      <c r="C2712" s="60">
        <v>2.893095448</v>
      </c>
      <c r="D2712" s="11">
        <v>0.30299999999999999</v>
      </c>
      <c r="E2712" s="11">
        <v>48.29</v>
      </c>
      <c r="F2712" s="11">
        <v>0</v>
      </c>
      <c r="G2712" s="11">
        <v>0</v>
      </c>
      <c r="H2712" s="10">
        <v>1</v>
      </c>
      <c r="I2712" s="11">
        <f t="shared" si="252"/>
        <v>0</v>
      </c>
      <c r="J2712" s="11">
        <f t="shared" si="253"/>
        <v>0</v>
      </c>
      <c r="K2712" s="11">
        <v>3461.4</v>
      </c>
      <c r="L2712" s="10">
        <f t="shared" si="254"/>
        <v>3.5276163743939795</v>
      </c>
      <c r="M2712">
        <f t="shared" si="255"/>
        <v>4351</v>
      </c>
      <c r="N2712">
        <f t="shared" si="256"/>
        <v>0</v>
      </c>
      <c r="O2712">
        <f t="shared" si="257"/>
        <v>0</v>
      </c>
    </row>
    <row r="2713" spans="1:15">
      <c r="A2713" s="10" t="s">
        <v>68</v>
      </c>
      <c r="B2713" s="10">
        <v>4110</v>
      </c>
      <c r="C2713" s="60">
        <v>7.7404268690000002</v>
      </c>
      <c r="D2713" s="11">
        <v>0.41299999999999998</v>
      </c>
      <c r="E2713" s="11">
        <v>48.29</v>
      </c>
      <c r="F2713" s="11">
        <v>0.7</v>
      </c>
      <c r="G2713" s="11">
        <v>0.09</v>
      </c>
      <c r="H2713" s="10">
        <v>1</v>
      </c>
      <c r="I2713" s="11">
        <f t="shared" si="252"/>
        <v>0.7</v>
      </c>
      <c r="J2713" s="11">
        <f t="shared" si="253"/>
        <v>0.09</v>
      </c>
      <c r="K2713" s="11">
        <v>12623</v>
      </c>
      <c r="L2713" s="10">
        <f t="shared" si="254"/>
        <v>12.864441098096343</v>
      </c>
      <c r="M2713">
        <f t="shared" si="255"/>
        <v>15868</v>
      </c>
      <c r="N2713">
        <f t="shared" si="256"/>
        <v>24</v>
      </c>
      <c r="O2713">
        <f t="shared" si="257"/>
        <v>3.1</v>
      </c>
    </row>
    <row r="2714" spans="1:15">
      <c r="A2714" s="10" t="s">
        <v>68</v>
      </c>
      <c r="B2714" s="10">
        <v>3300</v>
      </c>
      <c r="C2714" s="60">
        <v>8.8436379999999992E-3</v>
      </c>
      <c r="D2714" s="11">
        <v>0.4</v>
      </c>
      <c r="E2714" s="11">
        <v>48.29</v>
      </c>
      <c r="F2714" s="11">
        <v>1.2</v>
      </c>
      <c r="G2714" s="11">
        <v>6.4000000000000001E-2</v>
      </c>
      <c r="H2714" s="10">
        <v>1</v>
      </c>
      <c r="I2714" s="11">
        <f t="shared" si="252"/>
        <v>1.2</v>
      </c>
      <c r="J2714" s="11">
        <f t="shared" si="253"/>
        <v>6.4000000000000001E-2</v>
      </c>
      <c r="K2714" s="11">
        <v>14</v>
      </c>
      <c r="L2714" s="10">
        <f t="shared" si="254"/>
        <v>1.4235309300666667E-2</v>
      </c>
      <c r="M2714">
        <f t="shared" si="255"/>
        <v>18</v>
      </c>
      <c r="N2714">
        <f t="shared" si="256"/>
        <v>0</v>
      </c>
      <c r="O2714">
        <f t="shared" si="257"/>
        <v>0</v>
      </c>
    </row>
    <row r="2715" spans="1:15">
      <c r="A2715" s="10" t="s">
        <v>68</v>
      </c>
      <c r="B2715" s="10">
        <v>6460</v>
      </c>
      <c r="C2715" s="60">
        <v>0.67815136300000001</v>
      </c>
      <c r="D2715" s="11">
        <v>0.30299999999999999</v>
      </c>
      <c r="E2715" s="11">
        <v>48.29</v>
      </c>
      <c r="F2715" s="11">
        <v>0</v>
      </c>
      <c r="G2715" s="11">
        <v>0</v>
      </c>
      <c r="H2715" s="10">
        <v>1</v>
      </c>
      <c r="I2715" s="11">
        <f t="shared" si="252"/>
        <v>0</v>
      </c>
      <c r="J2715" s="11">
        <f t="shared" si="253"/>
        <v>0</v>
      </c>
      <c r="K2715" s="11">
        <v>265.3</v>
      </c>
      <c r="L2715" s="10">
        <f t="shared" si="254"/>
        <v>0.82688521531156745</v>
      </c>
      <c r="M2715">
        <f t="shared" si="255"/>
        <v>1020</v>
      </c>
      <c r="N2715">
        <f t="shared" si="256"/>
        <v>0</v>
      </c>
      <c r="O2715">
        <f t="shared" si="257"/>
        <v>0</v>
      </c>
    </row>
    <row r="2716" spans="1:15">
      <c r="A2716" s="10" t="s">
        <v>68</v>
      </c>
      <c r="B2716" s="10">
        <v>1920</v>
      </c>
      <c r="C2716" s="60">
        <v>6.050228809</v>
      </c>
      <c r="D2716" s="11">
        <v>0.193</v>
      </c>
      <c r="E2716" s="11">
        <v>48.29</v>
      </c>
      <c r="F2716" s="11">
        <v>1.2</v>
      </c>
      <c r="G2716" s="11">
        <v>7.5999999999999998E-2</v>
      </c>
      <c r="H2716" s="10">
        <v>1</v>
      </c>
      <c r="I2716" s="11">
        <f t="shared" si="252"/>
        <v>1.2</v>
      </c>
      <c r="J2716" s="11">
        <f t="shared" si="253"/>
        <v>7.5999999999999998E-2</v>
      </c>
      <c r="K2716" s="11">
        <v>4610.8</v>
      </c>
      <c r="L2716" s="10">
        <f t="shared" si="254"/>
        <v>4.6989959160846437</v>
      </c>
      <c r="M2716">
        <f t="shared" si="255"/>
        <v>5796</v>
      </c>
      <c r="N2716">
        <f t="shared" si="256"/>
        <v>15</v>
      </c>
      <c r="O2716">
        <f t="shared" si="257"/>
        <v>1</v>
      </c>
    </row>
    <row r="2717" spans="1:15">
      <c r="A2717" s="10" t="s">
        <v>68</v>
      </c>
      <c r="B2717" s="10">
        <v>1920</v>
      </c>
      <c r="C2717" s="60">
        <v>1.6497980000000001E-3</v>
      </c>
      <c r="D2717" s="11">
        <v>0.23400000000000001</v>
      </c>
      <c r="E2717" s="11">
        <v>48.29</v>
      </c>
      <c r="F2717" s="11">
        <v>1.2</v>
      </c>
      <c r="G2717" s="11">
        <v>7.5999999999999998E-2</v>
      </c>
      <c r="H2717" s="10">
        <v>1</v>
      </c>
      <c r="I2717" s="11">
        <f t="shared" si="252"/>
        <v>1.2</v>
      </c>
      <c r="J2717" s="11">
        <f t="shared" si="253"/>
        <v>7.5999999999999998E-2</v>
      </c>
      <c r="K2717" s="11">
        <v>1.5</v>
      </c>
      <c r="L2717" s="10">
        <f t="shared" si="254"/>
        <v>1.5535405356900001E-3</v>
      </c>
      <c r="M2717">
        <f t="shared" si="255"/>
        <v>2</v>
      </c>
      <c r="N2717">
        <f t="shared" si="256"/>
        <v>0</v>
      </c>
      <c r="O2717">
        <f t="shared" si="257"/>
        <v>0</v>
      </c>
    </row>
    <row r="2718" spans="1:15">
      <c r="A2718" s="10" t="s">
        <v>68</v>
      </c>
      <c r="B2718" s="10">
        <v>1920</v>
      </c>
      <c r="C2718" s="60">
        <v>1.5305599999999999E-4</v>
      </c>
      <c r="D2718" s="11">
        <v>0.23400000000000001</v>
      </c>
      <c r="E2718" s="11">
        <v>48.29</v>
      </c>
      <c r="F2718" s="11">
        <v>1.2</v>
      </c>
      <c r="G2718" s="11">
        <v>7.5999999999999998E-2</v>
      </c>
      <c r="H2718" s="10">
        <v>1</v>
      </c>
      <c r="I2718" s="11">
        <f t="shared" si="252"/>
        <v>1.2</v>
      </c>
      <c r="J2718" s="11">
        <f t="shared" si="253"/>
        <v>7.5999999999999998E-2</v>
      </c>
      <c r="K2718" s="11">
        <v>0.1</v>
      </c>
      <c r="L2718" s="10">
        <f t="shared" si="254"/>
        <v>1.4412594768000001E-4</v>
      </c>
      <c r="M2718">
        <f t="shared" si="255"/>
        <v>0</v>
      </c>
      <c r="N2718">
        <f t="shared" si="256"/>
        <v>0</v>
      </c>
      <c r="O2718">
        <f t="shared" si="257"/>
        <v>0</v>
      </c>
    </row>
    <row r="2719" spans="1:15">
      <c r="A2719" s="10" t="s">
        <v>68</v>
      </c>
      <c r="B2719" s="10">
        <v>1920</v>
      </c>
      <c r="C2719" s="60">
        <v>0.126137899</v>
      </c>
      <c r="D2719" s="11">
        <v>0.193</v>
      </c>
      <c r="E2719" s="11">
        <v>48.29</v>
      </c>
      <c r="F2719" s="11">
        <v>1.2</v>
      </c>
      <c r="G2719" s="11">
        <v>7.5999999999999998E-2</v>
      </c>
      <c r="H2719" s="10">
        <v>1</v>
      </c>
      <c r="I2719" s="11">
        <f t="shared" si="252"/>
        <v>1.2</v>
      </c>
      <c r="J2719" s="11">
        <f t="shared" si="253"/>
        <v>7.5999999999999998E-2</v>
      </c>
      <c r="K2719" s="11">
        <v>96.1</v>
      </c>
      <c r="L2719" s="10">
        <f t="shared" si="254"/>
        <v>9.7966786211919163E-2</v>
      </c>
      <c r="M2719">
        <f t="shared" si="255"/>
        <v>121</v>
      </c>
      <c r="N2719">
        <f t="shared" si="256"/>
        <v>0</v>
      </c>
      <c r="O2719">
        <f t="shared" si="257"/>
        <v>0</v>
      </c>
    </row>
    <row r="2720" spans="1:15">
      <c r="A2720" s="10" t="s">
        <v>68</v>
      </c>
      <c r="B2720" s="10">
        <v>3100</v>
      </c>
      <c r="C2720" s="60">
        <v>1.09687E-3</v>
      </c>
      <c r="D2720" s="11">
        <v>0.41099999999999998</v>
      </c>
      <c r="E2720" s="11">
        <v>48.29</v>
      </c>
      <c r="F2720" s="11">
        <v>1.2</v>
      </c>
      <c r="G2720" s="11">
        <v>6.4000000000000001E-2</v>
      </c>
      <c r="H2720" s="10">
        <v>1</v>
      </c>
      <c r="I2720" s="11">
        <f t="shared" si="252"/>
        <v>1.2</v>
      </c>
      <c r="J2720" s="11">
        <f t="shared" si="253"/>
        <v>6.4000000000000001E-2</v>
      </c>
      <c r="K2720" s="11">
        <v>1.8</v>
      </c>
      <c r="L2720" s="10">
        <f t="shared" si="254"/>
        <v>1.8141489412749998E-3</v>
      </c>
      <c r="M2720">
        <f t="shared" si="255"/>
        <v>2</v>
      </c>
      <c r="N2720">
        <f t="shared" si="256"/>
        <v>0</v>
      </c>
      <c r="O2720">
        <f t="shared" si="257"/>
        <v>0</v>
      </c>
    </row>
    <row r="2721" spans="1:15">
      <c r="A2721" s="10" t="s">
        <v>68</v>
      </c>
      <c r="B2721" s="10">
        <v>2210</v>
      </c>
      <c r="C2721" s="60">
        <v>0.749912154</v>
      </c>
      <c r="D2721" s="11">
        <v>0.26800000000000002</v>
      </c>
      <c r="E2721" s="11">
        <v>56.5</v>
      </c>
      <c r="F2721" s="11">
        <v>1.92</v>
      </c>
      <c r="G2721" s="11">
        <v>0.50600000000000001</v>
      </c>
      <c r="H2721" s="10">
        <v>1</v>
      </c>
      <c r="I2721" s="11">
        <f t="shared" si="252"/>
        <v>1.92</v>
      </c>
      <c r="J2721" s="11">
        <f t="shared" si="253"/>
        <v>0.50600000000000001</v>
      </c>
      <c r="K2721" s="11">
        <v>221.8</v>
      </c>
      <c r="L2721" s="10">
        <f t="shared" si="254"/>
        <v>0.94626415298900002</v>
      </c>
      <c r="M2721">
        <f t="shared" si="255"/>
        <v>1167</v>
      </c>
      <c r="N2721">
        <f t="shared" si="256"/>
        <v>5</v>
      </c>
      <c r="O2721">
        <f t="shared" si="257"/>
        <v>1.3</v>
      </c>
    </row>
    <row r="2722" spans="1:15">
      <c r="A2722" s="10" t="s">
        <v>68</v>
      </c>
      <c r="B2722" s="10">
        <v>6460</v>
      </c>
      <c r="C2722" s="60">
        <v>0.79905409400000005</v>
      </c>
      <c r="D2722" s="11">
        <v>0.30299999999999999</v>
      </c>
      <c r="E2722" s="11">
        <v>48.29</v>
      </c>
      <c r="F2722" s="11">
        <v>0</v>
      </c>
      <c r="G2722" s="11">
        <v>0</v>
      </c>
      <c r="H2722" s="10">
        <v>1</v>
      </c>
      <c r="I2722" s="11">
        <f t="shared" si="252"/>
        <v>0</v>
      </c>
      <c r="J2722" s="11">
        <f t="shared" si="253"/>
        <v>0</v>
      </c>
      <c r="K2722" s="11">
        <v>956</v>
      </c>
      <c r="L2722" s="10">
        <f t="shared" si="254"/>
        <v>0.97430463553131508</v>
      </c>
      <c r="M2722">
        <f t="shared" si="255"/>
        <v>1202</v>
      </c>
      <c r="N2722">
        <f t="shared" si="256"/>
        <v>0</v>
      </c>
      <c r="O2722">
        <f t="shared" si="257"/>
        <v>0</v>
      </c>
    </row>
    <row r="2723" spans="1:15">
      <c r="A2723" s="10" t="s">
        <v>68</v>
      </c>
      <c r="B2723" s="10">
        <v>3100</v>
      </c>
      <c r="C2723" s="60">
        <v>3.8495734260000001</v>
      </c>
      <c r="D2723" s="11">
        <v>0.41099999999999998</v>
      </c>
      <c r="E2723" s="11">
        <v>48.29</v>
      </c>
      <c r="F2723" s="11">
        <v>1.2</v>
      </c>
      <c r="G2723" s="11">
        <v>6.4000000000000001E-2</v>
      </c>
      <c r="H2723" s="10">
        <v>1</v>
      </c>
      <c r="I2723" s="11">
        <f t="shared" si="252"/>
        <v>1.2</v>
      </c>
      <c r="J2723" s="11">
        <f t="shared" si="253"/>
        <v>6.4000000000000001E-2</v>
      </c>
      <c r="K2723" s="11">
        <v>6247.4</v>
      </c>
      <c r="L2723" s="10">
        <f t="shared" si="254"/>
        <v>6.3669346003977445</v>
      </c>
      <c r="M2723">
        <f t="shared" si="255"/>
        <v>7853</v>
      </c>
      <c r="N2723">
        <f t="shared" si="256"/>
        <v>21</v>
      </c>
      <c r="O2723">
        <f t="shared" si="257"/>
        <v>1.1000000000000001</v>
      </c>
    </row>
    <row r="2724" spans="1:15">
      <c r="A2724" s="10" t="s">
        <v>68</v>
      </c>
      <c r="B2724" s="10">
        <v>6410</v>
      </c>
      <c r="C2724" s="60">
        <v>2.5356129999999999E-3</v>
      </c>
      <c r="D2724" s="11">
        <v>0.30299999999999999</v>
      </c>
      <c r="E2724" s="11">
        <v>56.5</v>
      </c>
      <c r="F2724" s="11">
        <v>0</v>
      </c>
      <c r="G2724" s="11">
        <v>0</v>
      </c>
      <c r="H2724" s="10">
        <v>1</v>
      </c>
      <c r="I2724" s="11">
        <f t="shared" si="252"/>
        <v>0</v>
      </c>
      <c r="J2724" s="11">
        <f t="shared" si="253"/>
        <v>0</v>
      </c>
      <c r="K2724" s="11">
        <v>0.8</v>
      </c>
      <c r="L2724" s="10">
        <f t="shared" si="254"/>
        <v>3.6173688961249999E-3</v>
      </c>
      <c r="M2724">
        <f t="shared" si="255"/>
        <v>4</v>
      </c>
      <c r="N2724">
        <f t="shared" si="256"/>
        <v>0</v>
      </c>
      <c r="O2724">
        <f t="shared" si="257"/>
        <v>0</v>
      </c>
    </row>
    <row r="2725" spans="1:15">
      <c r="A2725" s="10" t="s">
        <v>68</v>
      </c>
      <c r="B2725" s="10">
        <v>1100</v>
      </c>
      <c r="C2725" s="60">
        <v>7.3838137130000003</v>
      </c>
      <c r="D2725" s="11">
        <v>0.34200000000000003</v>
      </c>
      <c r="E2725" s="11">
        <v>56.5</v>
      </c>
      <c r="F2725" s="11">
        <v>1.85</v>
      </c>
      <c r="G2725" s="11">
        <v>0.22</v>
      </c>
      <c r="H2725" s="10">
        <v>1</v>
      </c>
      <c r="I2725" s="11">
        <f t="shared" si="252"/>
        <v>1.85</v>
      </c>
      <c r="J2725" s="11">
        <f t="shared" si="253"/>
        <v>0.22</v>
      </c>
      <c r="K2725" s="11">
        <v>2787</v>
      </c>
      <c r="L2725" s="10">
        <f t="shared" si="254"/>
        <v>11.88978603135825</v>
      </c>
      <c r="M2725">
        <f t="shared" si="255"/>
        <v>14666</v>
      </c>
      <c r="N2725">
        <f t="shared" si="256"/>
        <v>60</v>
      </c>
      <c r="O2725">
        <f t="shared" si="257"/>
        <v>7.1</v>
      </c>
    </row>
    <row r="2726" spans="1:15">
      <c r="A2726" s="10" t="s">
        <v>68</v>
      </c>
      <c r="B2726" s="10">
        <v>1100</v>
      </c>
      <c r="C2726" s="60">
        <v>2.252990542</v>
      </c>
      <c r="D2726" s="11">
        <v>0.34200000000000003</v>
      </c>
      <c r="E2726" s="11">
        <v>56.5</v>
      </c>
      <c r="F2726" s="11">
        <v>1.85</v>
      </c>
      <c r="G2726" s="11">
        <v>0.22</v>
      </c>
      <c r="H2726" s="10">
        <v>1</v>
      </c>
      <c r="I2726" s="11">
        <f t="shared" si="252"/>
        <v>1.85</v>
      </c>
      <c r="J2726" s="11">
        <f t="shared" si="253"/>
        <v>0.22</v>
      </c>
      <c r="K2726" s="11">
        <v>850.4</v>
      </c>
      <c r="L2726" s="10">
        <f t="shared" si="254"/>
        <v>3.6278780202554999</v>
      </c>
      <c r="M2726">
        <f t="shared" si="255"/>
        <v>4475</v>
      </c>
      <c r="N2726">
        <f t="shared" si="256"/>
        <v>18</v>
      </c>
      <c r="O2726">
        <f t="shared" si="257"/>
        <v>2.2000000000000002</v>
      </c>
    </row>
    <row r="2727" spans="1:15">
      <c r="A2727" s="10" t="s">
        <v>68</v>
      </c>
      <c r="B2727" s="10">
        <v>6460</v>
      </c>
      <c r="C2727" s="60">
        <v>8.6403081000000007E-2</v>
      </c>
      <c r="D2727" s="11">
        <v>0.30299999999999999</v>
      </c>
      <c r="E2727" s="11">
        <v>48.29</v>
      </c>
      <c r="F2727" s="11">
        <v>0</v>
      </c>
      <c r="G2727" s="11">
        <v>0</v>
      </c>
      <c r="H2727" s="10">
        <v>1</v>
      </c>
      <c r="I2727" s="11">
        <f t="shared" si="252"/>
        <v>0</v>
      </c>
      <c r="J2727" s="11">
        <f t="shared" si="253"/>
        <v>0</v>
      </c>
      <c r="K2727" s="11">
        <v>33.799999999999997</v>
      </c>
      <c r="L2727" s="10">
        <f t="shared" si="254"/>
        <v>0.1053532207326225</v>
      </c>
      <c r="M2727">
        <f t="shared" si="255"/>
        <v>130</v>
      </c>
      <c r="N2727">
        <f t="shared" si="256"/>
        <v>0</v>
      </c>
      <c r="O2727">
        <f t="shared" si="257"/>
        <v>0</v>
      </c>
    </row>
    <row r="2728" spans="1:15">
      <c r="A2728" s="10" t="s">
        <v>68</v>
      </c>
      <c r="B2728" s="10">
        <v>2210</v>
      </c>
      <c r="C2728" s="60">
        <v>49.978872228</v>
      </c>
      <c r="D2728" s="11">
        <v>0.26800000000000002</v>
      </c>
      <c r="E2728" s="11">
        <v>48.29</v>
      </c>
      <c r="F2728" s="11">
        <v>1.92</v>
      </c>
      <c r="G2728" s="11">
        <v>0.50600000000000001</v>
      </c>
      <c r="H2728" s="10">
        <v>1</v>
      </c>
      <c r="I2728" s="11">
        <f t="shared" si="252"/>
        <v>1.92</v>
      </c>
      <c r="J2728" s="11">
        <f t="shared" si="253"/>
        <v>0.50600000000000001</v>
      </c>
      <c r="K2728" s="11">
        <v>17296.099999999999</v>
      </c>
      <c r="L2728" s="10">
        <f t="shared" si="254"/>
        <v>53.901047524212679</v>
      </c>
      <c r="M2728">
        <f t="shared" si="255"/>
        <v>66486</v>
      </c>
      <c r="N2728">
        <f t="shared" si="256"/>
        <v>281</v>
      </c>
      <c r="O2728">
        <f t="shared" si="257"/>
        <v>74.2</v>
      </c>
    </row>
    <row r="2729" spans="1:15">
      <c r="A2729" s="10" t="s">
        <v>68</v>
      </c>
      <c r="B2729" s="10">
        <v>6170</v>
      </c>
      <c r="C2729" s="60">
        <v>4.8283229999999998E-3</v>
      </c>
      <c r="D2729" s="11">
        <v>0.30299999999999999</v>
      </c>
      <c r="E2729" s="11">
        <v>48.29</v>
      </c>
      <c r="F2729" s="11">
        <v>0</v>
      </c>
      <c r="G2729" s="11">
        <v>0</v>
      </c>
      <c r="H2729" s="10">
        <v>1</v>
      </c>
      <c r="I2729" s="11">
        <f t="shared" si="252"/>
        <v>0</v>
      </c>
      <c r="J2729" s="11">
        <f t="shared" si="253"/>
        <v>0</v>
      </c>
      <c r="K2729" s="11">
        <v>5.8</v>
      </c>
      <c r="L2729" s="10">
        <f t="shared" si="254"/>
        <v>5.8872828711674999E-3</v>
      </c>
      <c r="M2729">
        <f t="shared" si="255"/>
        <v>7</v>
      </c>
      <c r="N2729">
        <f t="shared" si="256"/>
        <v>0</v>
      </c>
      <c r="O2729">
        <f t="shared" si="257"/>
        <v>0</v>
      </c>
    </row>
    <row r="2730" spans="1:15">
      <c r="A2730" s="10" t="s">
        <v>68</v>
      </c>
      <c r="B2730" s="10">
        <v>3200</v>
      </c>
      <c r="C2730" s="60">
        <v>24.853273820999998</v>
      </c>
      <c r="D2730" s="11">
        <v>0.4</v>
      </c>
      <c r="E2730" s="11">
        <v>48.29</v>
      </c>
      <c r="F2730" s="11">
        <v>1.2</v>
      </c>
      <c r="G2730" s="11">
        <v>6.4000000000000001E-2</v>
      </c>
      <c r="H2730" s="10">
        <v>1</v>
      </c>
      <c r="I2730" s="11">
        <f t="shared" si="252"/>
        <v>1.2</v>
      </c>
      <c r="J2730" s="11">
        <f t="shared" si="253"/>
        <v>6.4000000000000001E-2</v>
      </c>
      <c r="K2730" s="11">
        <v>39360.9</v>
      </c>
      <c r="L2730" s="10">
        <f t="shared" si="254"/>
        <v>40.005486427203003</v>
      </c>
      <c r="M2730">
        <f t="shared" si="255"/>
        <v>49346</v>
      </c>
      <c r="N2730">
        <f t="shared" si="256"/>
        <v>131</v>
      </c>
      <c r="O2730">
        <f t="shared" si="257"/>
        <v>7</v>
      </c>
    </row>
    <row r="2731" spans="1:15">
      <c r="A2731" s="10" t="s">
        <v>68</v>
      </c>
      <c r="B2731" s="10">
        <v>4110</v>
      </c>
      <c r="C2731" s="60">
        <v>0.12940517700000001</v>
      </c>
      <c r="D2731" s="11">
        <v>0.41299999999999998</v>
      </c>
      <c r="E2731" s="11">
        <v>56.5</v>
      </c>
      <c r="F2731" s="11">
        <v>0.7</v>
      </c>
      <c r="G2731" s="11">
        <v>0.09</v>
      </c>
      <c r="H2731" s="10">
        <v>1</v>
      </c>
      <c r="I2731" s="11">
        <f t="shared" si="252"/>
        <v>0.7</v>
      </c>
      <c r="J2731" s="11">
        <f t="shared" si="253"/>
        <v>0.09</v>
      </c>
      <c r="K2731" s="11">
        <v>59</v>
      </c>
      <c r="L2731" s="10">
        <f t="shared" si="254"/>
        <v>0.25163375855887499</v>
      </c>
      <c r="M2731">
        <f t="shared" si="255"/>
        <v>310</v>
      </c>
      <c r="N2731">
        <f t="shared" si="256"/>
        <v>0</v>
      </c>
      <c r="O2731">
        <f t="shared" si="257"/>
        <v>0.1</v>
      </c>
    </row>
    <row r="2732" spans="1:15">
      <c r="A2732" s="10" t="s">
        <v>68</v>
      </c>
      <c r="B2732" s="10">
        <v>2210</v>
      </c>
      <c r="C2732" s="60">
        <v>0.12837932299999999</v>
      </c>
      <c r="D2732" s="11">
        <v>0.26800000000000002</v>
      </c>
      <c r="E2732" s="11">
        <v>48.29</v>
      </c>
      <c r="F2732" s="11">
        <v>1.92</v>
      </c>
      <c r="G2732" s="11">
        <v>0.50600000000000001</v>
      </c>
      <c r="H2732" s="10">
        <v>1</v>
      </c>
      <c r="I2732" s="11">
        <f t="shared" si="252"/>
        <v>1.92</v>
      </c>
      <c r="J2732" s="11">
        <f t="shared" si="253"/>
        <v>0.50600000000000001</v>
      </c>
      <c r="K2732" s="11">
        <v>44.4</v>
      </c>
      <c r="L2732" s="10">
        <f t="shared" si="254"/>
        <v>0.13845410433796332</v>
      </c>
      <c r="M2732">
        <f t="shared" si="255"/>
        <v>171</v>
      </c>
      <c r="N2732">
        <f t="shared" si="256"/>
        <v>1</v>
      </c>
      <c r="O2732">
        <f t="shared" si="257"/>
        <v>0.2</v>
      </c>
    </row>
    <row r="2733" spans="1:15">
      <c r="A2733" s="10" t="s">
        <v>68</v>
      </c>
      <c r="B2733" s="10">
        <v>8320</v>
      </c>
      <c r="C2733" s="60">
        <v>3.6929582000000002E-2</v>
      </c>
      <c r="D2733" s="11">
        <v>0.21</v>
      </c>
      <c r="E2733" s="11">
        <v>48.29</v>
      </c>
      <c r="F2733" s="11">
        <v>1.25</v>
      </c>
      <c r="G2733" s="11">
        <v>7.5999999999999998E-2</v>
      </c>
      <c r="H2733" s="10">
        <v>1</v>
      </c>
      <c r="I2733" s="11">
        <f t="shared" si="252"/>
        <v>1.25</v>
      </c>
      <c r="J2733" s="11">
        <f t="shared" si="253"/>
        <v>7.5999999999999998E-2</v>
      </c>
      <c r="K2733" s="11">
        <v>30.6</v>
      </c>
      <c r="L2733" s="10">
        <f t="shared" si="254"/>
        <v>3.1208266508650006E-2</v>
      </c>
      <c r="M2733">
        <f t="shared" si="255"/>
        <v>38</v>
      </c>
      <c r="N2733">
        <f t="shared" si="256"/>
        <v>0</v>
      </c>
      <c r="O2733">
        <f t="shared" si="257"/>
        <v>0</v>
      </c>
    </row>
    <row r="2734" spans="1:15">
      <c r="A2734" s="10" t="s">
        <v>68</v>
      </c>
      <c r="B2734" s="10">
        <v>4110</v>
      </c>
      <c r="C2734" s="60">
        <v>1.7022634210000001</v>
      </c>
      <c r="D2734" s="11">
        <v>0.41299999999999998</v>
      </c>
      <c r="E2734" s="11">
        <v>48.29</v>
      </c>
      <c r="F2734" s="11">
        <v>0.7</v>
      </c>
      <c r="G2734" s="11">
        <v>0.09</v>
      </c>
      <c r="H2734" s="10">
        <v>1</v>
      </c>
      <c r="I2734" s="11">
        <f t="shared" si="252"/>
        <v>0.7</v>
      </c>
      <c r="J2734" s="11">
        <f t="shared" si="253"/>
        <v>0.09</v>
      </c>
      <c r="K2734" s="11">
        <v>2776</v>
      </c>
      <c r="L2734" s="10">
        <f t="shared" si="254"/>
        <v>2.8291291789864306</v>
      </c>
      <c r="M2734">
        <f t="shared" si="255"/>
        <v>3490</v>
      </c>
      <c r="N2734">
        <f t="shared" si="256"/>
        <v>5</v>
      </c>
      <c r="O2734">
        <f t="shared" si="257"/>
        <v>0.7</v>
      </c>
    </row>
    <row r="2735" spans="1:15">
      <c r="A2735" s="10" t="s">
        <v>68</v>
      </c>
      <c r="B2735" s="10">
        <v>6170</v>
      </c>
      <c r="C2735" s="60">
        <v>0.19891705200000001</v>
      </c>
      <c r="D2735" s="11">
        <v>0.30299999999999999</v>
      </c>
      <c r="E2735" s="11">
        <v>48.29</v>
      </c>
      <c r="F2735" s="11">
        <v>0</v>
      </c>
      <c r="G2735" s="11">
        <v>0</v>
      </c>
      <c r="H2735" s="10">
        <v>1</v>
      </c>
      <c r="I2735" s="11">
        <f t="shared" si="252"/>
        <v>0</v>
      </c>
      <c r="J2735" s="11">
        <f t="shared" si="253"/>
        <v>0</v>
      </c>
      <c r="K2735" s="11">
        <v>238</v>
      </c>
      <c r="L2735" s="10">
        <f t="shared" si="254"/>
        <v>0.24254403713727002</v>
      </c>
      <c r="M2735">
        <f t="shared" si="255"/>
        <v>299</v>
      </c>
      <c r="N2735">
        <f t="shared" si="256"/>
        <v>0</v>
      </c>
      <c r="O2735">
        <f t="shared" si="257"/>
        <v>0</v>
      </c>
    </row>
    <row r="2736" spans="1:15">
      <c r="A2736" s="10" t="s">
        <v>68</v>
      </c>
      <c r="B2736" s="10">
        <v>8320</v>
      </c>
      <c r="C2736" s="60">
        <v>8.6937795999999998E-2</v>
      </c>
      <c r="D2736" s="11">
        <v>0.21</v>
      </c>
      <c r="E2736" s="11">
        <v>48.29</v>
      </c>
      <c r="F2736" s="11">
        <v>1.25</v>
      </c>
      <c r="G2736" s="11">
        <v>7.5999999999999998E-2</v>
      </c>
      <c r="H2736" s="10">
        <v>1</v>
      </c>
      <c r="I2736" s="11">
        <f t="shared" si="252"/>
        <v>1.25</v>
      </c>
      <c r="J2736" s="11">
        <f t="shared" si="253"/>
        <v>7.5999999999999998E-2</v>
      </c>
      <c r="K2736" s="11">
        <v>72.099999999999994</v>
      </c>
      <c r="L2736" s="10">
        <f t="shared" si="254"/>
        <v>7.3468957954700001E-2</v>
      </c>
      <c r="M2736">
        <f t="shared" si="255"/>
        <v>91</v>
      </c>
      <c r="N2736">
        <f t="shared" si="256"/>
        <v>0</v>
      </c>
      <c r="O2736">
        <f t="shared" si="257"/>
        <v>0</v>
      </c>
    </row>
    <row r="2737" spans="1:15">
      <c r="A2737" s="10" t="s">
        <v>68</v>
      </c>
      <c r="B2737" s="10">
        <v>4430</v>
      </c>
      <c r="C2737" s="60">
        <v>0.52094086399999995</v>
      </c>
      <c r="D2737" s="11">
        <v>0.41299999999999998</v>
      </c>
      <c r="E2737" s="11">
        <v>48.29</v>
      </c>
      <c r="F2737" s="11">
        <v>0.7</v>
      </c>
      <c r="G2737" s="11">
        <v>0.09</v>
      </c>
      <c r="H2737" s="10">
        <v>1</v>
      </c>
      <c r="I2737" s="11">
        <f t="shared" si="252"/>
        <v>0.7</v>
      </c>
      <c r="J2737" s="11">
        <f t="shared" si="253"/>
        <v>0.09</v>
      </c>
      <c r="K2737" s="11">
        <v>277.8</v>
      </c>
      <c r="L2737" s="10">
        <f t="shared" si="254"/>
        <v>0.86579373126810644</v>
      </c>
      <c r="M2737">
        <f t="shared" si="255"/>
        <v>1068</v>
      </c>
      <c r="N2737">
        <f t="shared" si="256"/>
        <v>2</v>
      </c>
      <c r="O2737">
        <f t="shared" si="257"/>
        <v>0.2</v>
      </c>
    </row>
    <row r="2738" spans="1:15">
      <c r="A2738" s="10" t="s">
        <v>68</v>
      </c>
      <c r="B2738" s="10">
        <v>1920</v>
      </c>
      <c r="C2738" s="60">
        <v>0.18151983999999999</v>
      </c>
      <c r="D2738" s="11">
        <v>0.193</v>
      </c>
      <c r="E2738" s="11">
        <v>48.29</v>
      </c>
      <c r="F2738" s="11">
        <v>1.2</v>
      </c>
      <c r="G2738" s="11">
        <v>7.5999999999999998E-2</v>
      </c>
      <c r="H2738" s="10">
        <v>1</v>
      </c>
      <c r="I2738" s="11">
        <f t="shared" si="252"/>
        <v>1.2</v>
      </c>
      <c r="J2738" s="11">
        <f t="shared" si="253"/>
        <v>7.5999999999999998E-2</v>
      </c>
      <c r="K2738" s="11">
        <v>138.30000000000001</v>
      </c>
      <c r="L2738" s="10">
        <f t="shared" si="254"/>
        <v>0.14097995526706666</v>
      </c>
      <c r="M2738">
        <f t="shared" si="255"/>
        <v>174</v>
      </c>
      <c r="N2738">
        <f t="shared" si="256"/>
        <v>0</v>
      </c>
      <c r="O2738">
        <f t="shared" si="257"/>
        <v>0</v>
      </c>
    </row>
    <row r="2739" spans="1:15">
      <c r="A2739" s="10" t="s">
        <v>68</v>
      </c>
      <c r="B2739" s="10">
        <v>1100</v>
      </c>
      <c r="C2739" s="60">
        <v>0.114797416</v>
      </c>
      <c r="D2739" s="11">
        <v>0.34200000000000003</v>
      </c>
      <c r="E2739" s="11">
        <v>56.5</v>
      </c>
      <c r="F2739" s="11">
        <v>1.85</v>
      </c>
      <c r="G2739" s="11">
        <v>0.22</v>
      </c>
      <c r="H2739" s="10">
        <v>1</v>
      </c>
      <c r="I2739" s="11">
        <f t="shared" si="252"/>
        <v>1.85</v>
      </c>
      <c r="J2739" s="11">
        <f t="shared" si="253"/>
        <v>0.22</v>
      </c>
      <c r="K2739" s="11">
        <v>43.3</v>
      </c>
      <c r="L2739" s="10">
        <f t="shared" si="254"/>
        <v>0.18485253911400001</v>
      </c>
      <c r="M2739">
        <f t="shared" si="255"/>
        <v>228</v>
      </c>
      <c r="N2739">
        <f t="shared" si="256"/>
        <v>1</v>
      </c>
      <c r="O2739">
        <f t="shared" si="257"/>
        <v>0.1</v>
      </c>
    </row>
    <row r="2740" spans="1:15">
      <c r="A2740" s="10" t="s">
        <v>68</v>
      </c>
      <c r="B2740" s="10">
        <v>6410</v>
      </c>
      <c r="C2740" s="60">
        <v>0.12672192400000001</v>
      </c>
      <c r="D2740" s="11">
        <v>0.30299999999999999</v>
      </c>
      <c r="E2740" s="11">
        <v>56.5</v>
      </c>
      <c r="F2740" s="11">
        <v>0</v>
      </c>
      <c r="G2740" s="11">
        <v>0</v>
      </c>
      <c r="H2740" s="10">
        <v>1</v>
      </c>
      <c r="I2740" s="11">
        <f t="shared" si="252"/>
        <v>0</v>
      </c>
      <c r="J2740" s="11">
        <f t="shared" si="253"/>
        <v>0</v>
      </c>
      <c r="K2740" s="11">
        <v>42.4</v>
      </c>
      <c r="L2740" s="10">
        <f t="shared" si="254"/>
        <v>0.18078466482650002</v>
      </c>
      <c r="M2740">
        <f t="shared" si="255"/>
        <v>223</v>
      </c>
      <c r="N2740">
        <f t="shared" si="256"/>
        <v>0</v>
      </c>
      <c r="O2740">
        <f t="shared" si="257"/>
        <v>0</v>
      </c>
    </row>
    <row r="2741" spans="1:15">
      <c r="A2741" s="10" t="s">
        <v>68</v>
      </c>
      <c r="B2741" s="10">
        <v>6250</v>
      </c>
      <c r="C2741" s="60">
        <v>8.6977547000000002E-2</v>
      </c>
      <c r="D2741" s="11">
        <v>0.30299999999999999</v>
      </c>
      <c r="E2741" s="11">
        <v>48.29</v>
      </c>
      <c r="F2741" s="11">
        <v>0</v>
      </c>
      <c r="G2741" s="11">
        <v>0</v>
      </c>
      <c r="H2741" s="10">
        <v>1</v>
      </c>
      <c r="I2741" s="11">
        <f t="shared" si="252"/>
        <v>0</v>
      </c>
      <c r="J2741" s="11">
        <f t="shared" si="253"/>
        <v>0</v>
      </c>
      <c r="K2741" s="11">
        <v>104.1</v>
      </c>
      <c r="L2741" s="10">
        <f t="shared" si="254"/>
        <v>0.1060536800519075</v>
      </c>
      <c r="M2741">
        <f t="shared" si="255"/>
        <v>131</v>
      </c>
      <c r="N2741">
        <f t="shared" si="256"/>
        <v>0</v>
      </c>
      <c r="O2741">
        <f t="shared" si="257"/>
        <v>0</v>
      </c>
    </row>
    <row r="2742" spans="1:15">
      <c r="A2742" s="10" t="s">
        <v>68</v>
      </c>
      <c r="B2742" s="10">
        <v>1920</v>
      </c>
      <c r="C2742" s="60">
        <v>0.91069931299999995</v>
      </c>
      <c r="D2742" s="11">
        <v>0.193</v>
      </c>
      <c r="E2742" s="11">
        <v>48.29</v>
      </c>
      <c r="F2742" s="11">
        <v>1.2</v>
      </c>
      <c r="G2742" s="11">
        <v>7.5999999999999998E-2</v>
      </c>
      <c r="H2742" s="10">
        <v>1</v>
      </c>
      <c r="I2742" s="11">
        <f t="shared" si="252"/>
        <v>1.2</v>
      </c>
      <c r="J2742" s="11">
        <f t="shared" si="253"/>
        <v>7.5999999999999998E-2</v>
      </c>
      <c r="K2742" s="11">
        <v>694</v>
      </c>
      <c r="L2742" s="10">
        <f t="shared" si="254"/>
        <v>0.70730752301505084</v>
      </c>
      <c r="M2742">
        <f t="shared" si="255"/>
        <v>872</v>
      </c>
      <c r="N2742">
        <f t="shared" si="256"/>
        <v>2</v>
      </c>
      <c r="O2742">
        <f t="shared" si="257"/>
        <v>0.1</v>
      </c>
    </row>
    <row r="2743" spans="1:15">
      <c r="A2743" s="10" t="s">
        <v>68</v>
      </c>
      <c r="B2743" s="10">
        <v>2210</v>
      </c>
      <c r="C2743" s="60">
        <v>275.49151722699997</v>
      </c>
      <c r="D2743" s="11">
        <v>0.26800000000000002</v>
      </c>
      <c r="E2743" s="11">
        <v>56.5</v>
      </c>
      <c r="F2743" s="11">
        <v>1.92</v>
      </c>
      <c r="G2743" s="11">
        <v>0.50600000000000001</v>
      </c>
      <c r="H2743" s="10">
        <v>1</v>
      </c>
      <c r="I2743" s="11">
        <f t="shared" si="252"/>
        <v>1.92</v>
      </c>
      <c r="J2743" s="11">
        <f t="shared" si="253"/>
        <v>0.50600000000000001</v>
      </c>
      <c r="K2743" s="11">
        <v>82644.3</v>
      </c>
      <c r="L2743" s="10">
        <f t="shared" si="254"/>
        <v>347.62437948760288</v>
      </c>
      <c r="M2743">
        <f t="shared" si="255"/>
        <v>428788</v>
      </c>
      <c r="N2743">
        <f t="shared" si="256"/>
        <v>1815</v>
      </c>
      <c r="O2743">
        <f t="shared" si="257"/>
        <v>478.4</v>
      </c>
    </row>
    <row r="2744" spans="1:15">
      <c r="A2744" s="10" t="s">
        <v>68</v>
      </c>
      <c r="B2744" s="10">
        <v>6250</v>
      </c>
      <c r="C2744" s="60">
        <v>4.1760890279999998</v>
      </c>
      <c r="D2744" s="11">
        <v>0.30299999999999999</v>
      </c>
      <c r="E2744" s="11">
        <v>48.29</v>
      </c>
      <c r="F2744" s="11">
        <v>0</v>
      </c>
      <c r="G2744" s="11">
        <v>0</v>
      </c>
      <c r="H2744" s="10">
        <v>1</v>
      </c>
      <c r="I2744" s="11">
        <f t="shared" si="252"/>
        <v>0</v>
      </c>
      <c r="J2744" s="11">
        <f t="shared" si="253"/>
        <v>0</v>
      </c>
      <c r="K2744" s="11">
        <v>4996.3999999999996</v>
      </c>
      <c r="L2744" s="10">
        <f t="shared" si="254"/>
        <v>5.0919993138435293</v>
      </c>
      <c r="M2744">
        <f t="shared" si="255"/>
        <v>6281</v>
      </c>
      <c r="N2744">
        <f t="shared" si="256"/>
        <v>0</v>
      </c>
      <c r="O2744">
        <f t="shared" si="257"/>
        <v>0</v>
      </c>
    </row>
    <row r="2745" spans="1:15">
      <c r="A2745" s="10" t="s">
        <v>68</v>
      </c>
      <c r="B2745" s="10">
        <v>4410</v>
      </c>
      <c r="C2745" s="60">
        <v>0.49776543499999998</v>
      </c>
      <c r="D2745" s="11">
        <v>0.41299999999999998</v>
      </c>
      <c r="E2745" s="11">
        <v>48.29</v>
      </c>
      <c r="F2745" s="11">
        <v>0.7</v>
      </c>
      <c r="G2745" s="11">
        <v>0.09</v>
      </c>
      <c r="H2745" s="10">
        <v>1</v>
      </c>
      <c r="I2745" s="11">
        <f t="shared" si="252"/>
        <v>0.7</v>
      </c>
      <c r="J2745" s="11">
        <f t="shared" si="253"/>
        <v>0.09</v>
      </c>
      <c r="K2745" s="11">
        <v>265.5</v>
      </c>
      <c r="L2745" s="10">
        <f t="shared" si="254"/>
        <v>0.82727661246582906</v>
      </c>
      <c r="M2745">
        <f t="shared" si="255"/>
        <v>1020</v>
      </c>
      <c r="N2745">
        <f t="shared" si="256"/>
        <v>2</v>
      </c>
      <c r="O2745">
        <f t="shared" si="257"/>
        <v>0.2</v>
      </c>
    </row>
    <row r="2746" spans="1:15">
      <c r="A2746" s="10" t="s">
        <v>68</v>
      </c>
      <c r="B2746" s="10">
        <v>4430</v>
      </c>
      <c r="C2746" s="60">
        <v>1.935258707</v>
      </c>
      <c r="D2746" s="11">
        <v>0.41299999999999998</v>
      </c>
      <c r="E2746" s="11">
        <v>48.29</v>
      </c>
      <c r="F2746" s="11">
        <v>0.7</v>
      </c>
      <c r="G2746" s="11">
        <v>0.09</v>
      </c>
      <c r="H2746" s="10">
        <v>1</v>
      </c>
      <c r="I2746" s="11">
        <f t="shared" si="252"/>
        <v>0.7</v>
      </c>
      <c r="J2746" s="11">
        <f t="shared" si="253"/>
        <v>0.09</v>
      </c>
      <c r="K2746" s="11">
        <v>1032.0999999999999</v>
      </c>
      <c r="L2746" s="10">
        <f t="shared" si="254"/>
        <v>3.216362878575449</v>
      </c>
      <c r="M2746">
        <f t="shared" si="255"/>
        <v>3967</v>
      </c>
      <c r="N2746">
        <f t="shared" si="256"/>
        <v>6</v>
      </c>
      <c r="O2746">
        <f t="shared" si="257"/>
        <v>0.8</v>
      </c>
    </row>
    <row r="2747" spans="1:15">
      <c r="A2747" s="10" t="s">
        <v>68</v>
      </c>
      <c r="B2747" s="10">
        <v>1920</v>
      </c>
      <c r="C2747" s="60">
        <v>0.189256325</v>
      </c>
      <c r="D2747" s="11">
        <v>0.193</v>
      </c>
      <c r="E2747" s="11">
        <v>48.29</v>
      </c>
      <c r="F2747" s="11">
        <v>1.2</v>
      </c>
      <c r="G2747" s="11">
        <v>7.5999999999999998E-2</v>
      </c>
      <c r="H2747" s="10">
        <v>1</v>
      </c>
      <c r="I2747" s="11">
        <f t="shared" si="252"/>
        <v>1.2</v>
      </c>
      <c r="J2747" s="11">
        <f t="shared" si="253"/>
        <v>7.5999999999999998E-2</v>
      </c>
      <c r="K2747" s="11">
        <v>144.19999999999999</v>
      </c>
      <c r="L2747" s="10">
        <f t="shared" si="254"/>
        <v>0.14698860594252083</v>
      </c>
      <c r="M2747">
        <f t="shared" si="255"/>
        <v>181</v>
      </c>
      <c r="N2747">
        <f t="shared" si="256"/>
        <v>0</v>
      </c>
      <c r="O2747">
        <f t="shared" si="257"/>
        <v>0</v>
      </c>
    </row>
    <row r="2748" spans="1:15">
      <c r="A2748" s="10" t="s">
        <v>68</v>
      </c>
      <c r="B2748" s="10">
        <v>6170</v>
      </c>
      <c r="C2748" s="60">
        <v>2.8621191000000001E-2</v>
      </c>
      <c r="D2748" s="11">
        <v>0.30299999999999999</v>
      </c>
      <c r="E2748" s="11">
        <v>48.29</v>
      </c>
      <c r="F2748" s="11">
        <v>0</v>
      </c>
      <c r="G2748" s="11">
        <v>0</v>
      </c>
      <c r="H2748" s="10">
        <v>1</v>
      </c>
      <c r="I2748" s="11">
        <f t="shared" si="252"/>
        <v>0</v>
      </c>
      <c r="J2748" s="11">
        <f t="shared" si="253"/>
        <v>0</v>
      </c>
      <c r="K2748" s="11">
        <v>34.200000000000003</v>
      </c>
      <c r="L2748" s="10">
        <f t="shared" si="254"/>
        <v>3.4898462163097499E-2</v>
      </c>
      <c r="M2748">
        <f t="shared" si="255"/>
        <v>43</v>
      </c>
      <c r="N2748">
        <f t="shared" si="256"/>
        <v>0</v>
      </c>
      <c r="O2748">
        <f t="shared" si="257"/>
        <v>0</v>
      </c>
    </row>
    <row r="2749" spans="1:15">
      <c r="A2749" s="10" t="s">
        <v>68</v>
      </c>
      <c r="B2749" s="10">
        <v>1180</v>
      </c>
      <c r="C2749" s="60">
        <v>2.8606189000000001E-2</v>
      </c>
      <c r="D2749" s="11">
        <v>0.39</v>
      </c>
      <c r="E2749" s="11">
        <v>48.29</v>
      </c>
      <c r="F2749" s="11">
        <v>1.05</v>
      </c>
      <c r="G2749" s="11">
        <v>0.22</v>
      </c>
      <c r="H2749" s="10">
        <v>1</v>
      </c>
      <c r="I2749" s="11">
        <f t="shared" si="252"/>
        <v>1.05</v>
      </c>
      <c r="J2749" s="11">
        <f t="shared" si="253"/>
        <v>0.22</v>
      </c>
      <c r="K2749" s="11">
        <v>44.1</v>
      </c>
      <c r="L2749" s="10">
        <f t="shared" si="254"/>
        <v>4.4895268171325005E-2</v>
      </c>
      <c r="M2749">
        <f t="shared" si="255"/>
        <v>55</v>
      </c>
      <c r="N2749">
        <f t="shared" si="256"/>
        <v>0</v>
      </c>
      <c r="O2749">
        <f t="shared" si="257"/>
        <v>0</v>
      </c>
    </row>
    <row r="2750" spans="1:15">
      <c r="A2750" s="10" t="s">
        <v>68</v>
      </c>
      <c r="B2750" s="10">
        <v>1180</v>
      </c>
      <c r="C2750" s="60">
        <v>9.2727120999999996E-2</v>
      </c>
      <c r="D2750" s="11">
        <v>0.39</v>
      </c>
      <c r="E2750" s="11">
        <v>48.29</v>
      </c>
      <c r="F2750" s="11">
        <v>1.05</v>
      </c>
      <c r="G2750" s="11">
        <v>0.22</v>
      </c>
      <c r="H2750" s="10">
        <v>1</v>
      </c>
      <c r="I2750" s="11">
        <f t="shared" si="252"/>
        <v>1.05</v>
      </c>
      <c r="J2750" s="11">
        <f t="shared" si="253"/>
        <v>0.22</v>
      </c>
      <c r="K2750" s="11">
        <v>142.80000000000001</v>
      </c>
      <c r="L2750" s="10">
        <f t="shared" si="254"/>
        <v>0.145528261875425</v>
      </c>
      <c r="M2750">
        <f t="shared" si="255"/>
        <v>180</v>
      </c>
      <c r="N2750">
        <f t="shared" si="256"/>
        <v>0</v>
      </c>
      <c r="O2750">
        <f t="shared" si="257"/>
        <v>0.1</v>
      </c>
    </row>
    <row r="2751" spans="1:15">
      <c r="A2751" s="10" t="s">
        <v>68</v>
      </c>
      <c r="B2751" s="10">
        <v>2210</v>
      </c>
      <c r="C2751" s="60">
        <v>0.36342256899999997</v>
      </c>
      <c r="D2751" s="11">
        <v>0.26800000000000002</v>
      </c>
      <c r="E2751" s="11">
        <v>56.5</v>
      </c>
      <c r="F2751" s="11">
        <v>1.92</v>
      </c>
      <c r="G2751" s="11">
        <v>0.50600000000000001</v>
      </c>
      <c r="H2751" s="10">
        <v>1</v>
      </c>
      <c r="I2751" s="11">
        <f t="shared" si="252"/>
        <v>1.92</v>
      </c>
      <c r="J2751" s="11">
        <f t="shared" si="253"/>
        <v>0.50600000000000001</v>
      </c>
      <c r="K2751" s="11">
        <v>107.5</v>
      </c>
      <c r="L2751" s="10">
        <f t="shared" si="254"/>
        <v>0.45857871164983338</v>
      </c>
      <c r="M2751">
        <f t="shared" si="255"/>
        <v>566</v>
      </c>
      <c r="N2751">
        <f t="shared" si="256"/>
        <v>2</v>
      </c>
      <c r="O2751">
        <f t="shared" si="257"/>
        <v>0.6</v>
      </c>
    </row>
    <row r="2752" spans="1:15">
      <c r="A2752" s="10" t="s">
        <v>68</v>
      </c>
      <c r="B2752" s="10">
        <v>4110</v>
      </c>
      <c r="C2752" s="60">
        <v>8.1346647999999994E-2</v>
      </c>
      <c r="D2752" s="11">
        <v>0.41299999999999998</v>
      </c>
      <c r="E2752" s="11">
        <v>56.5</v>
      </c>
      <c r="F2752" s="11">
        <v>0.7</v>
      </c>
      <c r="G2752" s="11">
        <v>0.09</v>
      </c>
      <c r="H2752" s="10">
        <v>1</v>
      </c>
      <c r="I2752" s="11">
        <f t="shared" si="252"/>
        <v>0.7</v>
      </c>
      <c r="J2752" s="11">
        <f t="shared" si="253"/>
        <v>0.09</v>
      </c>
      <c r="K2752" s="11">
        <v>37.1</v>
      </c>
      <c r="L2752" s="10">
        <f t="shared" si="254"/>
        <v>0.15818194647966663</v>
      </c>
      <c r="M2752">
        <f t="shared" si="255"/>
        <v>195</v>
      </c>
      <c r="N2752">
        <f t="shared" si="256"/>
        <v>0</v>
      </c>
      <c r="O2752">
        <f t="shared" si="257"/>
        <v>0</v>
      </c>
    </row>
    <row r="2753" spans="1:15">
      <c r="A2753" s="10" t="s">
        <v>68</v>
      </c>
      <c r="B2753" s="10">
        <v>1920</v>
      </c>
      <c r="C2753" s="60">
        <v>13.529590996</v>
      </c>
      <c r="D2753" s="11">
        <v>0.193</v>
      </c>
      <c r="E2753" s="11">
        <v>48.29</v>
      </c>
      <c r="F2753" s="11">
        <v>1.2</v>
      </c>
      <c r="G2753" s="11">
        <v>7.5999999999999998E-2</v>
      </c>
      <c r="H2753" s="10">
        <v>1</v>
      </c>
      <c r="I2753" s="11">
        <f t="shared" si="252"/>
        <v>1.2</v>
      </c>
      <c r="J2753" s="11">
        <f t="shared" si="253"/>
        <v>7.5999999999999998E-2</v>
      </c>
      <c r="K2753" s="11">
        <v>10310.799999999999</v>
      </c>
      <c r="L2753" s="10">
        <f t="shared" si="254"/>
        <v>10.507948516249176</v>
      </c>
      <c r="M2753">
        <f t="shared" si="255"/>
        <v>12961</v>
      </c>
      <c r="N2753">
        <f t="shared" si="256"/>
        <v>34</v>
      </c>
      <c r="O2753">
        <f t="shared" si="257"/>
        <v>2.2000000000000002</v>
      </c>
    </row>
    <row r="2754" spans="1:15">
      <c r="A2754" s="10" t="s">
        <v>68</v>
      </c>
      <c r="B2754" s="10">
        <v>6430</v>
      </c>
      <c r="C2754" s="60">
        <v>0.71796752699999999</v>
      </c>
      <c r="D2754" s="11">
        <v>0.30299999999999999</v>
      </c>
      <c r="E2754" s="11">
        <v>48.29</v>
      </c>
      <c r="F2754" s="11">
        <v>0</v>
      </c>
      <c r="G2754" s="11">
        <v>0</v>
      </c>
      <c r="H2754" s="10">
        <v>1</v>
      </c>
      <c r="I2754" s="11">
        <f t="shared" si="252"/>
        <v>0</v>
      </c>
      <c r="J2754" s="11">
        <f t="shared" si="253"/>
        <v>0</v>
      </c>
      <c r="K2754" s="11">
        <v>280.89999999999998</v>
      </c>
      <c r="L2754" s="10">
        <f t="shared" si="254"/>
        <v>0.87543395994045747</v>
      </c>
      <c r="M2754">
        <f t="shared" si="255"/>
        <v>1080</v>
      </c>
      <c r="N2754">
        <f t="shared" si="256"/>
        <v>0</v>
      </c>
      <c r="O2754">
        <f t="shared" si="257"/>
        <v>0</v>
      </c>
    </row>
    <row r="2755" spans="1:15">
      <c r="A2755" s="10" t="s">
        <v>68</v>
      </c>
      <c r="B2755" s="10">
        <v>4430</v>
      </c>
      <c r="C2755" s="60">
        <v>8.2476681999999996E-2</v>
      </c>
      <c r="D2755" s="11">
        <v>0.41299999999999998</v>
      </c>
      <c r="E2755" s="11">
        <v>48.29</v>
      </c>
      <c r="F2755" s="11">
        <v>0.7</v>
      </c>
      <c r="G2755" s="11">
        <v>0.09</v>
      </c>
      <c r="H2755" s="10">
        <v>1</v>
      </c>
      <c r="I2755" s="11">
        <f t="shared" ref="I2755:I2818" si="258">F2755</f>
        <v>0.7</v>
      </c>
      <c r="J2755" s="11">
        <f t="shared" ref="J2755:J2818" si="259">G2755</f>
        <v>0.09</v>
      </c>
      <c r="K2755" s="11">
        <v>134.5</v>
      </c>
      <c r="L2755" s="10">
        <f t="shared" ref="L2755:L2818" si="260">E2755*D2755*C2755/12</f>
        <v>0.1370746646809283</v>
      </c>
      <c r="M2755">
        <f t="shared" ref="M2755:M2818" si="261">ROUND(E2755*D2755*C2755*102.79,0)</f>
        <v>169</v>
      </c>
      <c r="N2755">
        <f t="shared" ref="N2755:N2818" si="262">ROUND(I2755*M2755*0.002205,0)</f>
        <v>0</v>
      </c>
      <c r="O2755">
        <f t="shared" ref="O2755:O2818" si="263">ROUND(J2755*M2755*0.002205,1)</f>
        <v>0</v>
      </c>
    </row>
    <row r="2756" spans="1:15">
      <c r="A2756" s="10" t="s">
        <v>68</v>
      </c>
      <c r="B2756" s="10">
        <v>6430</v>
      </c>
      <c r="C2756" s="60">
        <v>0.28505263800000002</v>
      </c>
      <c r="D2756" s="11">
        <v>0.30299999999999999</v>
      </c>
      <c r="E2756" s="11">
        <v>48.29</v>
      </c>
      <c r="F2756" s="11">
        <v>0</v>
      </c>
      <c r="G2756" s="11">
        <v>0</v>
      </c>
      <c r="H2756" s="10">
        <v>1</v>
      </c>
      <c r="I2756" s="11">
        <f t="shared" si="258"/>
        <v>0</v>
      </c>
      <c r="J2756" s="11">
        <f t="shared" si="259"/>
        <v>0</v>
      </c>
      <c r="K2756" s="11">
        <v>341.1</v>
      </c>
      <c r="L2756" s="10">
        <f t="shared" si="260"/>
        <v>0.34757109519775503</v>
      </c>
      <c r="M2756">
        <f t="shared" si="261"/>
        <v>429</v>
      </c>
      <c r="N2756">
        <f t="shared" si="262"/>
        <v>0</v>
      </c>
      <c r="O2756">
        <f t="shared" si="263"/>
        <v>0</v>
      </c>
    </row>
    <row r="2757" spans="1:15">
      <c r="A2757" s="10" t="s">
        <v>68</v>
      </c>
      <c r="B2757" s="10">
        <v>6430</v>
      </c>
      <c r="C2757" s="60">
        <v>5.155276626</v>
      </c>
      <c r="D2757" s="11">
        <v>0.30299999999999999</v>
      </c>
      <c r="E2757" s="11">
        <v>48.29</v>
      </c>
      <c r="F2757" s="11">
        <v>0</v>
      </c>
      <c r="G2757" s="11">
        <v>0</v>
      </c>
      <c r="H2757" s="10">
        <v>1</v>
      </c>
      <c r="I2757" s="11">
        <f t="shared" si="258"/>
        <v>0</v>
      </c>
      <c r="J2757" s="11">
        <f t="shared" si="259"/>
        <v>0</v>
      </c>
      <c r="K2757" s="11">
        <v>6168</v>
      </c>
      <c r="L2757" s="10">
        <f t="shared" si="260"/>
        <v>6.2859447838058848</v>
      </c>
      <c r="M2757">
        <f t="shared" si="261"/>
        <v>7754</v>
      </c>
      <c r="N2757">
        <f t="shared" si="262"/>
        <v>0</v>
      </c>
      <c r="O2757">
        <f t="shared" si="263"/>
        <v>0</v>
      </c>
    </row>
    <row r="2758" spans="1:15">
      <c r="A2758" s="10" t="s">
        <v>68</v>
      </c>
      <c r="B2758" s="10">
        <v>6430</v>
      </c>
      <c r="C2758" s="60">
        <v>1.0547087E-2</v>
      </c>
      <c r="D2758" s="11">
        <v>0.30299999999999999</v>
      </c>
      <c r="E2758" s="11">
        <v>48.29</v>
      </c>
      <c r="F2758" s="11">
        <v>0</v>
      </c>
      <c r="G2758" s="11">
        <v>0</v>
      </c>
      <c r="H2758" s="10">
        <v>1</v>
      </c>
      <c r="I2758" s="11">
        <f t="shared" si="258"/>
        <v>0</v>
      </c>
      <c r="J2758" s="11">
        <f t="shared" si="259"/>
        <v>0</v>
      </c>
      <c r="K2758" s="11">
        <v>12.6</v>
      </c>
      <c r="L2758" s="10">
        <f t="shared" si="260"/>
        <v>1.28603004885575E-2</v>
      </c>
      <c r="M2758">
        <f t="shared" si="261"/>
        <v>16</v>
      </c>
      <c r="N2758">
        <f t="shared" si="262"/>
        <v>0</v>
      </c>
      <c r="O2758">
        <f t="shared" si="263"/>
        <v>0</v>
      </c>
    </row>
    <row r="2759" spans="1:15">
      <c r="A2759" s="10" t="s">
        <v>68</v>
      </c>
      <c r="B2759" s="10">
        <v>3200</v>
      </c>
      <c r="C2759" s="60">
        <v>1.896781869</v>
      </c>
      <c r="D2759" s="11">
        <v>0.4</v>
      </c>
      <c r="E2759" s="11">
        <v>48.29</v>
      </c>
      <c r="F2759" s="11">
        <v>1.2</v>
      </c>
      <c r="G2759" s="11">
        <v>6.4000000000000001E-2</v>
      </c>
      <c r="H2759" s="10">
        <v>1</v>
      </c>
      <c r="I2759" s="11">
        <f t="shared" si="258"/>
        <v>1.2</v>
      </c>
      <c r="J2759" s="11">
        <f t="shared" si="259"/>
        <v>6.4000000000000001E-2</v>
      </c>
      <c r="K2759" s="11">
        <v>979.7</v>
      </c>
      <c r="L2759" s="10">
        <f t="shared" si="260"/>
        <v>3.0531865484670004</v>
      </c>
      <c r="M2759">
        <f t="shared" si="261"/>
        <v>3766</v>
      </c>
      <c r="N2759">
        <f t="shared" si="262"/>
        <v>10</v>
      </c>
      <c r="O2759">
        <f t="shared" si="263"/>
        <v>0.5</v>
      </c>
    </row>
    <row r="2760" spans="1:15">
      <c r="A2760" s="10" t="s">
        <v>68</v>
      </c>
      <c r="B2760" s="10">
        <v>3300</v>
      </c>
      <c r="C2760" s="60">
        <v>9.9341644379999998</v>
      </c>
      <c r="D2760" s="11">
        <v>0.4</v>
      </c>
      <c r="E2760" s="11">
        <v>48.29</v>
      </c>
      <c r="F2760" s="11">
        <v>1.2</v>
      </c>
      <c r="G2760" s="11">
        <v>6.4000000000000001E-2</v>
      </c>
      <c r="H2760" s="10">
        <v>1</v>
      </c>
      <c r="I2760" s="11">
        <f t="shared" si="258"/>
        <v>1.2</v>
      </c>
      <c r="J2760" s="11">
        <f t="shared" si="259"/>
        <v>6.4000000000000001E-2</v>
      </c>
      <c r="K2760" s="11">
        <v>15690.6</v>
      </c>
      <c r="L2760" s="10">
        <f t="shared" si="260"/>
        <v>15.990693357034003</v>
      </c>
      <c r="M2760">
        <f t="shared" si="261"/>
        <v>19724</v>
      </c>
      <c r="N2760">
        <f t="shared" si="262"/>
        <v>52</v>
      </c>
      <c r="O2760">
        <f t="shared" si="263"/>
        <v>2.8</v>
      </c>
    </row>
    <row r="2761" spans="1:15">
      <c r="A2761" s="10" t="s">
        <v>68</v>
      </c>
      <c r="B2761" s="10">
        <v>8320</v>
      </c>
      <c r="C2761" s="60">
        <v>3.5894878999999998E-2</v>
      </c>
      <c r="D2761" s="11">
        <v>0.21</v>
      </c>
      <c r="E2761" s="11">
        <v>48.29</v>
      </c>
      <c r="F2761" s="11">
        <v>1.25</v>
      </c>
      <c r="G2761" s="11">
        <v>7.5999999999999998E-2</v>
      </c>
      <c r="H2761" s="10">
        <v>1</v>
      </c>
      <c r="I2761" s="11">
        <f t="shared" si="258"/>
        <v>1.25</v>
      </c>
      <c r="J2761" s="11">
        <f t="shared" si="259"/>
        <v>7.5999999999999998E-2</v>
      </c>
      <c r="K2761" s="11">
        <v>29.8</v>
      </c>
      <c r="L2761" s="10">
        <f t="shared" si="260"/>
        <v>3.0333864870925001E-2</v>
      </c>
      <c r="M2761">
        <f t="shared" si="261"/>
        <v>37</v>
      </c>
      <c r="N2761">
        <f t="shared" si="262"/>
        <v>0</v>
      </c>
      <c r="O2761">
        <f t="shared" si="263"/>
        <v>0</v>
      </c>
    </row>
    <row r="2762" spans="1:15">
      <c r="A2762" s="10" t="s">
        <v>68</v>
      </c>
      <c r="B2762" s="10">
        <v>6430</v>
      </c>
      <c r="C2762" s="60">
        <v>0.14692190399999999</v>
      </c>
      <c r="D2762" s="11">
        <v>0.30299999999999999</v>
      </c>
      <c r="E2762" s="11">
        <v>48.29</v>
      </c>
      <c r="F2762" s="11">
        <v>0</v>
      </c>
      <c r="G2762" s="11">
        <v>0</v>
      </c>
      <c r="H2762" s="10">
        <v>1</v>
      </c>
      <c r="I2762" s="11">
        <f t="shared" si="258"/>
        <v>0</v>
      </c>
      <c r="J2762" s="11">
        <f t="shared" si="259"/>
        <v>0</v>
      </c>
      <c r="K2762" s="11">
        <v>175.8</v>
      </c>
      <c r="L2762" s="10">
        <f t="shared" si="260"/>
        <v>0.17914518329004001</v>
      </c>
      <c r="M2762">
        <f t="shared" si="261"/>
        <v>221</v>
      </c>
      <c r="N2762">
        <f t="shared" si="262"/>
        <v>0</v>
      </c>
      <c r="O2762">
        <f t="shared" si="263"/>
        <v>0</v>
      </c>
    </row>
    <row r="2763" spans="1:15">
      <c r="A2763" s="10" t="s">
        <v>68</v>
      </c>
      <c r="B2763" s="10">
        <v>5300</v>
      </c>
      <c r="C2763" s="60">
        <v>0.31257485800000001</v>
      </c>
      <c r="D2763" s="11">
        <v>0.5</v>
      </c>
      <c r="E2763" s="11">
        <v>56.5</v>
      </c>
      <c r="F2763" s="11">
        <v>0.6</v>
      </c>
      <c r="G2763" s="11">
        <v>0.13500000000000001</v>
      </c>
      <c r="H2763" s="10">
        <v>1</v>
      </c>
      <c r="I2763" s="11">
        <f t="shared" si="258"/>
        <v>0.6</v>
      </c>
      <c r="J2763" s="11">
        <f t="shared" si="259"/>
        <v>0.13500000000000001</v>
      </c>
      <c r="K2763" s="11">
        <v>172.5</v>
      </c>
      <c r="L2763" s="10">
        <f t="shared" si="260"/>
        <v>0.73585331154166667</v>
      </c>
      <c r="M2763">
        <f t="shared" si="261"/>
        <v>908</v>
      </c>
      <c r="N2763">
        <f t="shared" si="262"/>
        <v>1</v>
      </c>
      <c r="O2763">
        <f t="shared" si="263"/>
        <v>0.3</v>
      </c>
    </row>
    <row r="2764" spans="1:15">
      <c r="A2764" s="10" t="s">
        <v>68</v>
      </c>
      <c r="B2764" s="10">
        <v>1920</v>
      </c>
      <c r="C2764" s="60">
        <v>1.4152601000000001E-2</v>
      </c>
      <c r="D2764" s="11">
        <v>0.193</v>
      </c>
      <c r="E2764" s="11">
        <v>48.29</v>
      </c>
      <c r="F2764" s="11">
        <v>1.2</v>
      </c>
      <c r="G2764" s="11">
        <v>7.5999999999999998E-2</v>
      </c>
      <c r="H2764" s="10">
        <v>1</v>
      </c>
      <c r="I2764" s="11">
        <f t="shared" si="258"/>
        <v>1.2</v>
      </c>
      <c r="J2764" s="11">
        <f t="shared" si="259"/>
        <v>7.5999999999999998E-2</v>
      </c>
      <c r="K2764" s="11">
        <v>10.8</v>
      </c>
      <c r="L2764" s="10">
        <f t="shared" si="260"/>
        <v>1.0991818061830833E-2</v>
      </c>
      <c r="M2764">
        <f t="shared" si="261"/>
        <v>14</v>
      </c>
      <c r="N2764">
        <f t="shared" si="262"/>
        <v>0</v>
      </c>
      <c r="O2764">
        <f t="shared" si="263"/>
        <v>0</v>
      </c>
    </row>
    <row r="2765" spans="1:15">
      <c r="A2765" s="10" t="s">
        <v>68</v>
      </c>
      <c r="B2765" s="10">
        <v>4430</v>
      </c>
      <c r="C2765" s="60">
        <v>2.7183429999999998E-3</v>
      </c>
      <c r="D2765" s="11">
        <v>0.41299999999999998</v>
      </c>
      <c r="E2765" s="11">
        <v>48.29</v>
      </c>
      <c r="F2765" s="11">
        <v>0.7</v>
      </c>
      <c r="G2765" s="11">
        <v>0.09</v>
      </c>
      <c r="H2765" s="10">
        <v>1</v>
      </c>
      <c r="I2765" s="11">
        <f t="shared" si="258"/>
        <v>0.7</v>
      </c>
      <c r="J2765" s="11">
        <f t="shared" si="259"/>
        <v>0.09</v>
      </c>
      <c r="K2765" s="11">
        <v>4.4000000000000004</v>
      </c>
      <c r="L2765" s="10">
        <f t="shared" si="260"/>
        <v>4.5178339644258323E-3</v>
      </c>
      <c r="M2765">
        <f t="shared" si="261"/>
        <v>6</v>
      </c>
      <c r="N2765">
        <f t="shared" si="262"/>
        <v>0</v>
      </c>
      <c r="O2765">
        <f t="shared" si="263"/>
        <v>0</v>
      </c>
    </row>
    <row r="2766" spans="1:15">
      <c r="A2766" s="10" t="s">
        <v>68</v>
      </c>
      <c r="B2766" s="10">
        <v>1180</v>
      </c>
      <c r="C2766" s="60">
        <v>0.29228103700000002</v>
      </c>
      <c r="D2766" s="11">
        <v>0.39</v>
      </c>
      <c r="E2766" s="11">
        <v>48.29</v>
      </c>
      <c r="F2766" s="11">
        <v>1.05</v>
      </c>
      <c r="G2766" s="11">
        <v>0.22</v>
      </c>
      <c r="H2766" s="10">
        <v>1</v>
      </c>
      <c r="I2766" s="11">
        <f t="shared" si="258"/>
        <v>1.05</v>
      </c>
      <c r="J2766" s="11">
        <f t="shared" si="259"/>
        <v>0.22</v>
      </c>
      <c r="K2766" s="11">
        <v>450.1</v>
      </c>
      <c r="L2766" s="10">
        <f t="shared" si="260"/>
        <v>0.45871316649372512</v>
      </c>
      <c r="M2766">
        <f t="shared" si="261"/>
        <v>566</v>
      </c>
      <c r="N2766">
        <f t="shared" si="262"/>
        <v>1</v>
      </c>
      <c r="O2766">
        <f t="shared" si="263"/>
        <v>0.3</v>
      </c>
    </row>
    <row r="2767" spans="1:15">
      <c r="A2767" s="10" t="s">
        <v>68</v>
      </c>
      <c r="B2767" s="10">
        <v>1180</v>
      </c>
      <c r="C2767" s="60">
        <v>0.32916398299999999</v>
      </c>
      <c r="D2767" s="11">
        <v>0.39</v>
      </c>
      <c r="E2767" s="11">
        <v>48.29</v>
      </c>
      <c r="F2767" s="11">
        <v>1.05</v>
      </c>
      <c r="G2767" s="11">
        <v>0.22</v>
      </c>
      <c r="H2767" s="10">
        <v>1</v>
      </c>
      <c r="I2767" s="11">
        <f t="shared" si="258"/>
        <v>1.05</v>
      </c>
      <c r="J2767" s="11">
        <f t="shared" si="259"/>
        <v>0.22</v>
      </c>
      <c r="K2767" s="11">
        <v>506.9</v>
      </c>
      <c r="L2767" s="10">
        <f t="shared" si="260"/>
        <v>0.51659818401977498</v>
      </c>
      <c r="M2767">
        <f t="shared" si="261"/>
        <v>637</v>
      </c>
      <c r="N2767">
        <f t="shared" si="262"/>
        <v>1</v>
      </c>
      <c r="O2767">
        <f t="shared" si="263"/>
        <v>0.3</v>
      </c>
    </row>
    <row r="2768" spans="1:15">
      <c r="A2768" s="10" t="s">
        <v>68</v>
      </c>
      <c r="B2768" s="10">
        <v>8320</v>
      </c>
      <c r="C2768" s="60">
        <v>8.1957094999999994E-2</v>
      </c>
      <c r="D2768" s="11">
        <v>0.21</v>
      </c>
      <c r="E2768" s="11">
        <v>48.29</v>
      </c>
      <c r="F2768" s="11">
        <v>1.25</v>
      </c>
      <c r="G2768" s="11">
        <v>7.5999999999999998E-2</v>
      </c>
      <c r="H2768" s="10">
        <v>1</v>
      </c>
      <c r="I2768" s="11">
        <f t="shared" si="258"/>
        <v>1.25</v>
      </c>
      <c r="J2768" s="11">
        <f t="shared" si="259"/>
        <v>7.5999999999999998E-2</v>
      </c>
      <c r="K2768" s="11">
        <v>68</v>
      </c>
      <c r="L2768" s="10">
        <f t="shared" si="260"/>
        <v>6.9259892057125003E-2</v>
      </c>
      <c r="M2768">
        <f t="shared" si="261"/>
        <v>85</v>
      </c>
      <c r="N2768">
        <f t="shared" si="262"/>
        <v>0</v>
      </c>
      <c r="O2768">
        <f t="shared" si="263"/>
        <v>0</v>
      </c>
    </row>
    <row r="2769" spans="1:15">
      <c r="A2769" s="10" t="s">
        <v>68</v>
      </c>
      <c r="B2769" s="10">
        <v>1180</v>
      </c>
      <c r="C2769" s="60">
        <v>5.4975758E-2</v>
      </c>
      <c r="D2769" s="11">
        <v>0.39</v>
      </c>
      <c r="E2769" s="11">
        <v>48.29</v>
      </c>
      <c r="F2769" s="11">
        <v>1.05</v>
      </c>
      <c r="G2769" s="11">
        <v>0.22</v>
      </c>
      <c r="H2769" s="10">
        <v>1</v>
      </c>
      <c r="I2769" s="11">
        <f t="shared" si="258"/>
        <v>1.05</v>
      </c>
      <c r="J2769" s="11">
        <f t="shared" si="259"/>
        <v>0.22</v>
      </c>
      <c r="K2769" s="11">
        <v>84.6</v>
      </c>
      <c r="L2769" s="10">
        <f t="shared" si="260"/>
        <v>8.6280328999150002E-2</v>
      </c>
      <c r="M2769">
        <f t="shared" si="261"/>
        <v>106</v>
      </c>
      <c r="N2769">
        <f t="shared" si="262"/>
        <v>0</v>
      </c>
      <c r="O2769">
        <f t="shared" si="263"/>
        <v>0.1</v>
      </c>
    </row>
    <row r="2770" spans="1:15">
      <c r="A2770" s="10" t="s">
        <v>68</v>
      </c>
      <c r="B2770" s="10">
        <v>5100</v>
      </c>
      <c r="C2770" s="60">
        <v>0.92003952600000005</v>
      </c>
      <c r="D2770" s="11">
        <v>1</v>
      </c>
      <c r="E2770" s="11">
        <v>48.29</v>
      </c>
      <c r="F2770" s="11">
        <v>0.6</v>
      </c>
      <c r="G2770" s="11">
        <v>0.05</v>
      </c>
      <c r="H2770" s="10">
        <v>1</v>
      </c>
      <c r="I2770" s="11">
        <f t="shared" si="258"/>
        <v>0.6</v>
      </c>
      <c r="J2770" s="11">
        <f t="shared" si="259"/>
        <v>0.05</v>
      </c>
      <c r="K2770" s="11">
        <v>3632.8</v>
      </c>
      <c r="L2770" s="10">
        <f t="shared" si="260"/>
        <v>3.7023923925450002</v>
      </c>
      <c r="M2770">
        <f t="shared" si="261"/>
        <v>4567</v>
      </c>
      <c r="N2770">
        <f t="shared" si="262"/>
        <v>6</v>
      </c>
      <c r="O2770">
        <f t="shared" si="263"/>
        <v>0.5</v>
      </c>
    </row>
    <row r="2771" spans="1:15">
      <c r="A2771" s="10" t="s">
        <v>68</v>
      </c>
      <c r="B2771" s="10">
        <v>3100</v>
      </c>
      <c r="C2771" s="60">
        <v>0.119232977</v>
      </c>
      <c r="D2771" s="11">
        <v>0.41099999999999998</v>
      </c>
      <c r="E2771" s="11">
        <v>48.29</v>
      </c>
      <c r="F2771" s="11">
        <v>1.2</v>
      </c>
      <c r="G2771" s="11">
        <v>6.4000000000000001E-2</v>
      </c>
      <c r="H2771" s="10">
        <v>1</v>
      </c>
      <c r="I2771" s="11">
        <f t="shared" si="258"/>
        <v>1.2</v>
      </c>
      <c r="J2771" s="11">
        <f t="shared" si="259"/>
        <v>6.4000000000000001E-2</v>
      </c>
      <c r="K2771" s="11">
        <v>193.5</v>
      </c>
      <c r="L2771" s="10">
        <f t="shared" si="260"/>
        <v>0.1972032957320525</v>
      </c>
      <c r="M2771">
        <f t="shared" si="261"/>
        <v>243</v>
      </c>
      <c r="N2771">
        <f t="shared" si="262"/>
        <v>1</v>
      </c>
      <c r="O2771">
        <f t="shared" si="263"/>
        <v>0</v>
      </c>
    </row>
    <row r="2772" spans="1:15">
      <c r="A2772" s="10" t="s">
        <v>68</v>
      </c>
      <c r="B2772" s="10">
        <v>5100</v>
      </c>
      <c r="C2772" s="60">
        <v>1.7251496000000002E-2</v>
      </c>
      <c r="D2772" s="11">
        <v>1</v>
      </c>
      <c r="E2772" s="11">
        <v>48.29</v>
      </c>
      <c r="F2772" s="11">
        <v>0.6</v>
      </c>
      <c r="G2772" s="11">
        <v>0.05</v>
      </c>
      <c r="H2772" s="10">
        <v>1</v>
      </c>
      <c r="I2772" s="11">
        <f t="shared" si="258"/>
        <v>0.6</v>
      </c>
      <c r="J2772" s="11">
        <f t="shared" si="259"/>
        <v>0.05</v>
      </c>
      <c r="K2772" s="11">
        <v>68.099999999999994</v>
      </c>
      <c r="L2772" s="10">
        <f t="shared" si="260"/>
        <v>6.9422895153333344E-2</v>
      </c>
      <c r="M2772">
        <f t="shared" si="261"/>
        <v>86</v>
      </c>
      <c r="N2772">
        <f t="shared" si="262"/>
        <v>0</v>
      </c>
      <c r="O2772">
        <f t="shared" si="263"/>
        <v>0</v>
      </c>
    </row>
    <row r="2773" spans="1:15">
      <c r="A2773" s="10" t="s">
        <v>68</v>
      </c>
      <c r="B2773" s="10">
        <v>5300</v>
      </c>
      <c r="C2773" s="60">
        <v>7.1981341000000004E-2</v>
      </c>
      <c r="D2773" s="11">
        <v>0.5</v>
      </c>
      <c r="E2773" s="11">
        <v>48.29</v>
      </c>
      <c r="F2773" s="11">
        <v>0.6</v>
      </c>
      <c r="G2773" s="11">
        <v>0.13500000000000001</v>
      </c>
      <c r="H2773" s="10">
        <v>1</v>
      </c>
      <c r="I2773" s="11">
        <f t="shared" si="258"/>
        <v>0.6</v>
      </c>
      <c r="J2773" s="11">
        <f t="shared" si="259"/>
        <v>0.13500000000000001</v>
      </c>
      <c r="K2773" s="11">
        <v>46.5</v>
      </c>
      <c r="L2773" s="10">
        <f t="shared" si="260"/>
        <v>0.14483245653708335</v>
      </c>
      <c r="M2773">
        <f t="shared" si="261"/>
        <v>179</v>
      </c>
      <c r="N2773">
        <f t="shared" si="262"/>
        <v>0</v>
      </c>
      <c r="O2773">
        <f t="shared" si="263"/>
        <v>0.1</v>
      </c>
    </row>
    <row r="2774" spans="1:15">
      <c r="A2774" s="10" t="s">
        <v>68</v>
      </c>
      <c r="B2774" s="10">
        <v>6410</v>
      </c>
      <c r="C2774" s="60">
        <v>2.2883706E-2</v>
      </c>
      <c r="D2774" s="11">
        <v>0.30299999999999999</v>
      </c>
      <c r="E2774" s="11">
        <v>56.5</v>
      </c>
      <c r="F2774" s="11">
        <v>0</v>
      </c>
      <c r="G2774" s="11">
        <v>0</v>
      </c>
      <c r="H2774" s="10">
        <v>1</v>
      </c>
      <c r="I2774" s="11">
        <f t="shared" si="258"/>
        <v>0</v>
      </c>
      <c r="J2774" s="11">
        <f t="shared" si="259"/>
        <v>0</v>
      </c>
      <c r="K2774" s="11">
        <v>7.7</v>
      </c>
      <c r="L2774" s="10">
        <f t="shared" si="260"/>
        <v>3.2646467072249996E-2</v>
      </c>
      <c r="M2774">
        <f t="shared" si="261"/>
        <v>40</v>
      </c>
      <c r="N2774">
        <f t="shared" si="262"/>
        <v>0</v>
      </c>
      <c r="O2774">
        <f t="shared" si="263"/>
        <v>0</v>
      </c>
    </row>
    <row r="2775" spans="1:15">
      <c r="A2775" s="10" t="s">
        <v>68</v>
      </c>
      <c r="B2775" s="10">
        <v>6410</v>
      </c>
      <c r="C2775" s="60">
        <v>0.18803536800000001</v>
      </c>
      <c r="D2775" s="11">
        <v>0.30299999999999999</v>
      </c>
      <c r="E2775" s="11">
        <v>48.29</v>
      </c>
      <c r="F2775" s="11">
        <v>0</v>
      </c>
      <c r="G2775" s="11">
        <v>0</v>
      </c>
      <c r="H2775" s="10">
        <v>1</v>
      </c>
      <c r="I2775" s="11">
        <f t="shared" si="258"/>
        <v>0</v>
      </c>
      <c r="J2775" s="11">
        <f t="shared" si="259"/>
        <v>0</v>
      </c>
      <c r="K2775" s="11">
        <v>225</v>
      </c>
      <c r="L2775" s="10">
        <f t="shared" si="260"/>
        <v>0.22927575499817998</v>
      </c>
      <c r="M2775">
        <f t="shared" si="261"/>
        <v>283</v>
      </c>
      <c r="N2775">
        <f t="shared" si="262"/>
        <v>0</v>
      </c>
      <c r="O2775">
        <f t="shared" si="263"/>
        <v>0</v>
      </c>
    </row>
    <row r="2776" spans="1:15">
      <c r="A2776" s="10" t="s">
        <v>68</v>
      </c>
      <c r="B2776" s="10">
        <v>4200</v>
      </c>
      <c r="C2776" s="60">
        <v>6.5616351359999996</v>
      </c>
      <c r="D2776" s="11">
        <v>0.41299999999999998</v>
      </c>
      <c r="E2776" s="11">
        <v>48.29</v>
      </c>
      <c r="F2776" s="11">
        <v>0.7</v>
      </c>
      <c r="G2776" s="11">
        <v>0.09</v>
      </c>
      <c r="H2776" s="10">
        <v>1</v>
      </c>
      <c r="I2776" s="11">
        <f t="shared" si="258"/>
        <v>0.7</v>
      </c>
      <c r="J2776" s="11">
        <f t="shared" si="259"/>
        <v>0.09</v>
      </c>
      <c r="K2776" s="11">
        <v>4858.2</v>
      </c>
      <c r="L2776" s="10">
        <f t="shared" si="260"/>
        <v>10.905311831358558</v>
      </c>
      <c r="M2776">
        <f t="shared" si="261"/>
        <v>13451</v>
      </c>
      <c r="N2776">
        <f t="shared" si="262"/>
        <v>21</v>
      </c>
      <c r="O2776">
        <f t="shared" si="263"/>
        <v>2.7</v>
      </c>
    </row>
    <row r="2777" spans="1:15">
      <c r="A2777" s="10" t="s">
        <v>68</v>
      </c>
      <c r="B2777" s="10">
        <v>4410</v>
      </c>
      <c r="C2777" s="60">
        <v>10.050250890999999</v>
      </c>
      <c r="D2777" s="11">
        <v>0.41299999999999998</v>
      </c>
      <c r="E2777" s="11">
        <v>48.29</v>
      </c>
      <c r="F2777" s="11">
        <v>0.7</v>
      </c>
      <c r="G2777" s="11">
        <v>0.09</v>
      </c>
      <c r="H2777" s="10">
        <v>1</v>
      </c>
      <c r="I2777" s="11">
        <f t="shared" si="258"/>
        <v>0.7</v>
      </c>
      <c r="J2777" s="11">
        <f t="shared" si="259"/>
        <v>0.09</v>
      </c>
      <c r="K2777" s="11">
        <v>5359.9</v>
      </c>
      <c r="L2777" s="10">
        <f t="shared" si="260"/>
        <v>16.703324351033253</v>
      </c>
      <c r="M2777">
        <f t="shared" si="261"/>
        <v>20603</v>
      </c>
      <c r="N2777">
        <f t="shared" si="262"/>
        <v>32</v>
      </c>
      <c r="O2777">
        <f t="shared" si="263"/>
        <v>4.0999999999999996</v>
      </c>
    </row>
    <row r="2778" spans="1:15">
      <c r="A2778" s="10" t="s">
        <v>68</v>
      </c>
      <c r="B2778" s="10">
        <v>8320</v>
      </c>
      <c r="C2778" s="60">
        <v>0.110799566</v>
      </c>
      <c r="D2778" s="11">
        <v>0.21</v>
      </c>
      <c r="E2778" s="11">
        <v>48.29</v>
      </c>
      <c r="F2778" s="11">
        <v>1.25</v>
      </c>
      <c r="G2778" s="11">
        <v>7.5999999999999998E-2</v>
      </c>
      <c r="H2778" s="10">
        <v>1</v>
      </c>
      <c r="I2778" s="11">
        <f t="shared" si="258"/>
        <v>1.25</v>
      </c>
      <c r="J2778" s="11">
        <f t="shared" si="259"/>
        <v>7.5999999999999998E-2</v>
      </c>
      <c r="K2778" s="11">
        <v>91.9</v>
      </c>
      <c r="L2778" s="10">
        <f t="shared" si="260"/>
        <v>9.3633943237450001E-2</v>
      </c>
      <c r="M2778">
        <f t="shared" si="261"/>
        <v>115</v>
      </c>
      <c r="N2778">
        <f t="shared" si="262"/>
        <v>0</v>
      </c>
      <c r="O2778">
        <f t="shared" si="263"/>
        <v>0</v>
      </c>
    </row>
    <row r="2779" spans="1:15">
      <c r="A2779" s="10" t="s">
        <v>68</v>
      </c>
      <c r="B2779" s="10">
        <v>1180</v>
      </c>
      <c r="C2779" s="60">
        <v>1.7179346000000002E-2</v>
      </c>
      <c r="D2779" s="11">
        <v>0.39</v>
      </c>
      <c r="E2779" s="11">
        <v>48.29</v>
      </c>
      <c r="F2779" s="11">
        <v>1.05</v>
      </c>
      <c r="G2779" s="11">
        <v>0.22</v>
      </c>
      <c r="H2779" s="10">
        <v>1</v>
      </c>
      <c r="I2779" s="11">
        <f t="shared" si="258"/>
        <v>1.05</v>
      </c>
      <c r="J2779" s="11">
        <f t="shared" si="259"/>
        <v>0.22</v>
      </c>
      <c r="K2779" s="11">
        <v>26.4</v>
      </c>
      <c r="L2779" s="10">
        <f t="shared" si="260"/>
        <v>2.6961695096050006E-2</v>
      </c>
      <c r="M2779">
        <f t="shared" si="261"/>
        <v>33</v>
      </c>
      <c r="N2779">
        <f t="shared" si="262"/>
        <v>0</v>
      </c>
      <c r="O2779">
        <f t="shared" si="263"/>
        <v>0</v>
      </c>
    </row>
    <row r="2780" spans="1:15">
      <c r="A2780" s="10" t="s">
        <v>68</v>
      </c>
      <c r="B2780" s="10">
        <v>5100</v>
      </c>
      <c r="C2780" s="60">
        <v>0.113789109</v>
      </c>
      <c r="D2780" s="11">
        <v>1</v>
      </c>
      <c r="E2780" s="11">
        <v>48.29</v>
      </c>
      <c r="F2780" s="11">
        <v>0.6</v>
      </c>
      <c r="G2780" s="11">
        <v>0.05</v>
      </c>
      <c r="H2780" s="10">
        <v>1</v>
      </c>
      <c r="I2780" s="11">
        <f t="shared" si="258"/>
        <v>0.6</v>
      </c>
      <c r="J2780" s="11">
        <f t="shared" si="259"/>
        <v>0.05</v>
      </c>
      <c r="K2780" s="11">
        <v>449.3</v>
      </c>
      <c r="L2780" s="10">
        <f t="shared" si="260"/>
        <v>0.45790633946749998</v>
      </c>
      <c r="M2780">
        <f t="shared" si="261"/>
        <v>565</v>
      </c>
      <c r="N2780">
        <f t="shared" si="262"/>
        <v>1</v>
      </c>
      <c r="O2780">
        <f t="shared" si="263"/>
        <v>0.1</v>
      </c>
    </row>
    <row r="2781" spans="1:15">
      <c r="A2781" s="10" t="s">
        <v>68</v>
      </c>
      <c r="B2781" s="10">
        <v>1180</v>
      </c>
      <c r="C2781" s="60">
        <v>0.119022313</v>
      </c>
      <c r="D2781" s="11">
        <v>0.39</v>
      </c>
      <c r="E2781" s="11">
        <v>48.29</v>
      </c>
      <c r="F2781" s="11">
        <v>1.05</v>
      </c>
      <c r="G2781" s="11">
        <v>0.22</v>
      </c>
      <c r="H2781" s="10">
        <v>1</v>
      </c>
      <c r="I2781" s="11">
        <f t="shared" si="258"/>
        <v>1.05</v>
      </c>
      <c r="J2781" s="11">
        <f t="shared" si="259"/>
        <v>0.22</v>
      </c>
      <c r="K2781" s="11">
        <v>183.3</v>
      </c>
      <c r="L2781" s="10">
        <f t="shared" si="260"/>
        <v>0.18679659358002501</v>
      </c>
      <c r="M2781">
        <f t="shared" si="261"/>
        <v>230</v>
      </c>
      <c r="N2781">
        <f t="shared" si="262"/>
        <v>1</v>
      </c>
      <c r="O2781">
        <f t="shared" si="263"/>
        <v>0.1</v>
      </c>
    </row>
    <row r="2782" spans="1:15">
      <c r="A2782" s="10" t="s">
        <v>68</v>
      </c>
      <c r="B2782" s="10">
        <v>3100</v>
      </c>
      <c r="C2782" s="60">
        <v>3.0219214000000001E-2</v>
      </c>
      <c r="D2782" s="11">
        <v>0.41099999999999998</v>
      </c>
      <c r="E2782" s="11">
        <v>48.29</v>
      </c>
      <c r="F2782" s="11">
        <v>1.2</v>
      </c>
      <c r="G2782" s="11">
        <v>6.4000000000000001E-2</v>
      </c>
      <c r="H2782" s="10">
        <v>1</v>
      </c>
      <c r="I2782" s="11">
        <f t="shared" si="258"/>
        <v>1.2</v>
      </c>
      <c r="J2782" s="11">
        <f t="shared" si="259"/>
        <v>6.4000000000000001E-2</v>
      </c>
      <c r="K2782" s="11">
        <v>49</v>
      </c>
      <c r="L2782" s="10">
        <f t="shared" si="260"/>
        <v>4.9980540159055002E-2</v>
      </c>
      <c r="M2782">
        <f t="shared" si="261"/>
        <v>62</v>
      </c>
      <c r="N2782">
        <f t="shared" si="262"/>
        <v>0</v>
      </c>
      <c r="O2782">
        <f t="shared" si="263"/>
        <v>0</v>
      </c>
    </row>
    <row r="2783" spans="1:15">
      <c r="A2783" s="10" t="s">
        <v>68</v>
      </c>
      <c r="B2783" s="10">
        <v>7400</v>
      </c>
      <c r="C2783" s="60">
        <v>0.106330939</v>
      </c>
      <c r="D2783" s="11">
        <v>0.223</v>
      </c>
      <c r="E2783" s="11">
        <v>48.29</v>
      </c>
      <c r="F2783" s="11">
        <v>1.38</v>
      </c>
      <c r="G2783" s="11">
        <v>0.109</v>
      </c>
      <c r="H2783" s="10">
        <v>1</v>
      </c>
      <c r="I2783" s="11">
        <f t="shared" si="258"/>
        <v>1.38</v>
      </c>
      <c r="J2783" s="11">
        <f t="shared" si="259"/>
        <v>0.109</v>
      </c>
      <c r="K2783" s="11">
        <v>30.6</v>
      </c>
      <c r="L2783" s="10">
        <f t="shared" si="260"/>
        <v>9.542023274009416E-2</v>
      </c>
      <c r="M2783">
        <f t="shared" si="261"/>
        <v>118</v>
      </c>
      <c r="N2783">
        <f t="shared" si="262"/>
        <v>0</v>
      </c>
      <c r="O2783">
        <f t="shared" si="263"/>
        <v>0</v>
      </c>
    </row>
    <row r="2784" spans="1:15">
      <c r="A2784" s="10" t="s">
        <v>68</v>
      </c>
      <c r="B2784" s="10">
        <v>2210</v>
      </c>
      <c r="C2784" s="60">
        <v>0.74994824400000004</v>
      </c>
      <c r="D2784" s="11">
        <v>0.26800000000000002</v>
      </c>
      <c r="E2784" s="11">
        <v>56.5</v>
      </c>
      <c r="F2784" s="11">
        <v>1.92</v>
      </c>
      <c r="G2784" s="11">
        <v>0.50600000000000001</v>
      </c>
      <c r="H2784" s="10">
        <v>1</v>
      </c>
      <c r="I2784" s="11">
        <f t="shared" si="258"/>
        <v>1.92</v>
      </c>
      <c r="J2784" s="11">
        <f t="shared" si="259"/>
        <v>0.50600000000000001</v>
      </c>
      <c r="K2784" s="11">
        <v>221.8</v>
      </c>
      <c r="L2784" s="10">
        <f t="shared" si="260"/>
        <v>0.9463096925540001</v>
      </c>
      <c r="M2784">
        <f t="shared" si="261"/>
        <v>1167</v>
      </c>
      <c r="N2784">
        <f t="shared" si="262"/>
        <v>5</v>
      </c>
      <c r="O2784">
        <f t="shared" si="263"/>
        <v>1.3</v>
      </c>
    </row>
    <row r="2785" spans="1:15">
      <c r="A2785" s="10" t="s">
        <v>68</v>
      </c>
      <c r="B2785" s="10">
        <v>3200</v>
      </c>
      <c r="C2785" s="60">
        <v>0.13494286999999999</v>
      </c>
      <c r="D2785" s="11">
        <v>0.4</v>
      </c>
      <c r="E2785" s="11">
        <v>48.29</v>
      </c>
      <c r="F2785" s="11">
        <v>1.2</v>
      </c>
      <c r="G2785" s="11">
        <v>6.4000000000000001E-2</v>
      </c>
      <c r="H2785" s="10">
        <v>1</v>
      </c>
      <c r="I2785" s="11">
        <f t="shared" si="258"/>
        <v>1.2</v>
      </c>
      <c r="J2785" s="11">
        <f t="shared" si="259"/>
        <v>6.4000000000000001E-2</v>
      </c>
      <c r="K2785" s="11">
        <v>213.1</v>
      </c>
      <c r="L2785" s="10">
        <f t="shared" si="260"/>
        <v>0.21721303974333336</v>
      </c>
      <c r="M2785">
        <f t="shared" si="261"/>
        <v>268</v>
      </c>
      <c r="N2785">
        <f t="shared" si="262"/>
        <v>1</v>
      </c>
      <c r="O2785">
        <f t="shared" si="263"/>
        <v>0</v>
      </c>
    </row>
    <row r="2786" spans="1:15">
      <c r="A2786" s="10" t="s">
        <v>68</v>
      </c>
      <c r="B2786" s="10">
        <v>1920</v>
      </c>
      <c r="C2786" s="60">
        <v>0.51623601100000005</v>
      </c>
      <c r="D2786" s="11">
        <v>0.193</v>
      </c>
      <c r="E2786" s="11">
        <v>48.29</v>
      </c>
      <c r="F2786" s="11">
        <v>1.2</v>
      </c>
      <c r="G2786" s="11">
        <v>7.5999999999999998E-2</v>
      </c>
      <c r="H2786" s="10">
        <v>1</v>
      </c>
      <c r="I2786" s="11">
        <f t="shared" si="258"/>
        <v>1.2</v>
      </c>
      <c r="J2786" s="11">
        <f t="shared" si="259"/>
        <v>7.5999999999999998E-2</v>
      </c>
      <c r="K2786" s="11">
        <v>393.4</v>
      </c>
      <c r="L2786" s="10">
        <f t="shared" si="260"/>
        <v>0.40094201128663914</v>
      </c>
      <c r="M2786">
        <f t="shared" si="261"/>
        <v>495</v>
      </c>
      <c r="N2786">
        <f t="shared" si="262"/>
        <v>1</v>
      </c>
      <c r="O2786">
        <f t="shared" si="263"/>
        <v>0.1</v>
      </c>
    </row>
    <row r="2787" spans="1:15">
      <c r="A2787" s="10" t="s">
        <v>68</v>
      </c>
      <c r="B2787" s="10">
        <v>6410</v>
      </c>
      <c r="C2787" s="60">
        <v>3.1714968000000003E-2</v>
      </c>
      <c r="D2787" s="11">
        <v>0.30299999999999999</v>
      </c>
      <c r="E2787" s="11">
        <v>48.29</v>
      </c>
      <c r="F2787" s="11">
        <v>0</v>
      </c>
      <c r="G2787" s="11">
        <v>0</v>
      </c>
      <c r="H2787" s="10">
        <v>1</v>
      </c>
      <c r="I2787" s="11">
        <f t="shared" si="258"/>
        <v>0</v>
      </c>
      <c r="J2787" s="11">
        <f t="shared" si="259"/>
        <v>0</v>
      </c>
      <c r="K2787" s="11">
        <v>37.9</v>
      </c>
      <c r="L2787" s="10">
        <f t="shared" si="260"/>
        <v>3.867077406918E-2</v>
      </c>
      <c r="M2787">
        <f t="shared" si="261"/>
        <v>48</v>
      </c>
      <c r="N2787">
        <f t="shared" si="262"/>
        <v>0</v>
      </c>
      <c r="O2787">
        <f t="shared" si="263"/>
        <v>0</v>
      </c>
    </row>
    <row r="2788" spans="1:15">
      <c r="A2788" s="10" t="s">
        <v>68</v>
      </c>
      <c r="B2788" s="10">
        <v>7400</v>
      </c>
      <c r="C2788" s="60">
        <v>2.3697009000000002E-2</v>
      </c>
      <c r="D2788" s="11">
        <v>0.223</v>
      </c>
      <c r="E2788" s="11">
        <v>48.29</v>
      </c>
      <c r="F2788" s="11">
        <v>1.38</v>
      </c>
      <c r="G2788" s="11">
        <v>0.109</v>
      </c>
      <c r="H2788" s="10">
        <v>1</v>
      </c>
      <c r="I2788" s="11">
        <f t="shared" si="258"/>
        <v>1.38</v>
      </c>
      <c r="J2788" s="11">
        <f t="shared" si="259"/>
        <v>0.109</v>
      </c>
      <c r="K2788" s="11">
        <v>6.8</v>
      </c>
      <c r="L2788" s="10">
        <f t="shared" si="260"/>
        <v>2.1265439159002503E-2</v>
      </c>
      <c r="M2788">
        <f t="shared" si="261"/>
        <v>26</v>
      </c>
      <c r="N2788">
        <f t="shared" si="262"/>
        <v>0</v>
      </c>
      <c r="O2788">
        <f t="shared" si="263"/>
        <v>0</v>
      </c>
    </row>
    <row r="2789" spans="1:15">
      <c r="A2789" s="10" t="s">
        <v>68</v>
      </c>
      <c r="B2789" s="10">
        <v>6460</v>
      </c>
      <c r="C2789" s="60">
        <v>0.88353910199999997</v>
      </c>
      <c r="D2789" s="11">
        <v>0.30299999999999999</v>
      </c>
      <c r="E2789" s="11">
        <v>48.29</v>
      </c>
      <c r="F2789" s="11">
        <v>0</v>
      </c>
      <c r="G2789" s="11">
        <v>0</v>
      </c>
      <c r="H2789" s="10">
        <v>1</v>
      </c>
      <c r="I2789" s="11">
        <f t="shared" si="258"/>
        <v>0</v>
      </c>
      <c r="J2789" s="11">
        <f t="shared" si="259"/>
        <v>0</v>
      </c>
      <c r="K2789" s="11">
        <v>1057.0999999999999</v>
      </c>
      <c r="L2789" s="10">
        <f t="shared" si="260"/>
        <v>1.0773191066983949</v>
      </c>
      <c r="M2789">
        <f t="shared" si="261"/>
        <v>1329</v>
      </c>
      <c r="N2789">
        <f t="shared" si="262"/>
        <v>0</v>
      </c>
      <c r="O2789">
        <f t="shared" si="263"/>
        <v>0</v>
      </c>
    </row>
    <row r="2790" spans="1:15">
      <c r="A2790" s="10" t="s">
        <v>68</v>
      </c>
      <c r="B2790" s="10">
        <v>4430</v>
      </c>
      <c r="C2790" s="60">
        <v>5.9674433220000003</v>
      </c>
      <c r="D2790" s="11">
        <v>0.41299999999999998</v>
      </c>
      <c r="E2790" s="11">
        <v>48.29</v>
      </c>
      <c r="F2790" s="11">
        <v>0.7</v>
      </c>
      <c r="G2790" s="11">
        <v>0.09</v>
      </c>
      <c r="H2790" s="10">
        <v>1</v>
      </c>
      <c r="I2790" s="11">
        <f t="shared" si="258"/>
        <v>0.7</v>
      </c>
      <c r="J2790" s="11">
        <f t="shared" si="259"/>
        <v>0.09</v>
      </c>
      <c r="K2790" s="11">
        <v>3182.5</v>
      </c>
      <c r="L2790" s="10">
        <f t="shared" si="260"/>
        <v>9.9177764251669931</v>
      </c>
      <c r="M2790">
        <f t="shared" si="261"/>
        <v>12233</v>
      </c>
      <c r="N2790">
        <f t="shared" si="262"/>
        <v>19</v>
      </c>
      <c r="O2790">
        <f t="shared" si="263"/>
        <v>2.4</v>
      </c>
    </row>
    <row r="2791" spans="1:15">
      <c r="A2791" s="10" t="s">
        <v>68</v>
      </c>
      <c r="B2791" s="10">
        <v>6460</v>
      </c>
      <c r="C2791" s="60">
        <v>0.41472841399999999</v>
      </c>
      <c r="D2791" s="11">
        <v>0.30299999999999999</v>
      </c>
      <c r="E2791" s="11">
        <v>48.29</v>
      </c>
      <c r="F2791" s="11">
        <v>0</v>
      </c>
      <c r="G2791" s="11">
        <v>0</v>
      </c>
      <c r="H2791" s="10">
        <v>1</v>
      </c>
      <c r="I2791" s="11">
        <f t="shared" si="258"/>
        <v>0</v>
      </c>
      <c r="J2791" s="11">
        <f t="shared" si="259"/>
        <v>0</v>
      </c>
      <c r="K2791" s="11">
        <v>496.2</v>
      </c>
      <c r="L2791" s="10">
        <f t="shared" si="260"/>
        <v>0.50568768657951491</v>
      </c>
      <c r="M2791">
        <f t="shared" si="261"/>
        <v>624</v>
      </c>
      <c r="N2791">
        <f t="shared" si="262"/>
        <v>0</v>
      </c>
      <c r="O2791">
        <f t="shared" si="263"/>
        <v>0</v>
      </c>
    </row>
    <row r="2792" spans="1:15">
      <c r="A2792" s="10" t="s">
        <v>68</v>
      </c>
      <c r="B2792" s="10">
        <v>4110</v>
      </c>
      <c r="C2792" s="60">
        <v>1.321025401</v>
      </c>
      <c r="D2792" s="11">
        <v>0.41299999999999998</v>
      </c>
      <c r="E2792" s="11">
        <v>56.5</v>
      </c>
      <c r="F2792" s="11">
        <v>0.7</v>
      </c>
      <c r="G2792" s="11">
        <v>0.09</v>
      </c>
      <c r="H2792" s="10">
        <v>1</v>
      </c>
      <c r="I2792" s="11">
        <f t="shared" si="258"/>
        <v>0.7</v>
      </c>
      <c r="J2792" s="11">
        <f t="shared" si="259"/>
        <v>0.09</v>
      </c>
      <c r="K2792" s="11">
        <v>602.1</v>
      </c>
      <c r="L2792" s="10">
        <f t="shared" si="260"/>
        <v>2.5687889349695414</v>
      </c>
      <c r="M2792">
        <f t="shared" si="261"/>
        <v>3169</v>
      </c>
      <c r="N2792">
        <f t="shared" si="262"/>
        <v>5</v>
      </c>
      <c r="O2792">
        <f t="shared" si="263"/>
        <v>0.6</v>
      </c>
    </row>
    <row r="2793" spans="1:15">
      <c r="A2793" s="10" t="s">
        <v>68</v>
      </c>
      <c r="B2793" s="10">
        <v>7400</v>
      </c>
      <c r="C2793" s="60">
        <v>2.9824092919999998</v>
      </c>
      <c r="D2793" s="11">
        <v>0.223</v>
      </c>
      <c r="E2793" s="11">
        <v>48.29</v>
      </c>
      <c r="F2793" s="11">
        <v>1.38</v>
      </c>
      <c r="G2793" s="11">
        <v>0.109</v>
      </c>
      <c r="H2793" s="10">
        <v>1</v>
      </c>
      <c r="I2793" s="11">
        <f t="shared" si="258"/>
        <v>1.38</v>
      </c>
      <c r="J2793" s="11">
        <f t="shared" si="259"/>
        <v>0.109</v>
      </c>
      <c r="K2793" s="11">
        <v>858.8</v>
      </c>
      <c r="L2793" s="10">
        <f t="shared" si="260"/>
        <v>2.6763817892068036</v>
      </c>
      <c r="M2793">
        <f t="shared" si="261"/>
        <v>3301</v>
      </c>
      <c r="N2793">
        <f t="shared" si="262"/>
        <v>10</v>
      </c>
      <c r="O2793">
        <f t="shared" si="263"/>
        <v>0.8</v>
      </c>
    </row>
    <row r="2794" spans="1:15">
      <c r="A2794" s="10" t="s">
        <v>68</v>
      </c>
      <c r="B2794" s="10">
        <v>6410</v>
      </c>
      <c r="C2794" s="60">
        <v>1.2590600000000001E-4</v>
      </c>
      <c r="D2794" s="11">
        <v>0.30299999999999999</v>
      </c>
      <c r="E2794" s="11">
        <v>56.5</v>
      </c>
      <c r="F2794" s="11">
        <v>0</v>
      </c>
      <c r="G2794" s="11">
        <v>0</v>
      </c>
      <c r="H2794" s="10">
        <v>1</v>
      </c>
      <c r="I2794" s="11">
        <f t="shared" si="258"/>
        <v>0</v>
      </c>
      <c r="J2794" s="11">
        <f t="shared" si="259"/>
        <v>0</v>
      </c>
      <c r="K2794" s="11">
        <v>1.1000000000000001</v>
      </c>
      <c r="L2794" s="10">
        <f t="shared" si="260"/>
        <v>1.7962064725000001E-4</v>
      </c>
      <c r="M2794">
        <f t="shared" si="261"/>
        <v>0</v>
      </c>
      <c r="N2794">
        <f t="shared" si="262"/>
        <v>0</v>
      </c>
      <c r="O2794">
        <f t="shared" si="263"/>
        <v>0</v>
      </c>
    </row>
    <row r="2795" spans="1:15">
      <c r="A2795" s="10" t="s">
        <v>68</v>
      </c>
      <c r="B2795" s="10">
        <v>4430</v>
      </c>
      <c r="C2795" s="60">
        <v>0.199611592</v>
      </c>
      <c r="D2795" s="11">
        <v>0.41299999999999998</v>
      </c>
      <c r="E2795" s="11">
        <v>48.29</v>
      </c>
      <c r="F2795" s="11">
        <v>0.7</v>
      </c>
      <c r="G2795" s="11">
        <v>0.09</v>
      </c>
      <c r="H2795" s="10">
        <v>1</v>
      </c>
      <c r="I2795" s="11">
        <f t="shared" si="258"/>
        <v>0.7</v>
      </c>
      <c r="J2795" s="11">
        <f t="shared" si="259"/>
        <v>0.09</v>
      </c>
      <c r="K2795" s="11">
        <v>325.5</v>
      </c>
      <c r="L2795" s="10">
        <f t="shared" si="260"/>
        <v>0.33175064001515331</v>
      </c>
      <c r="M2795">
        <f t="shared" si="261"/>
        <v>409</v>
      </c>
      <c r="N2795">
        <f t="shared" si="262"/>
        <v>1</v>
      </c>
      <c r="O2795">
        <f t="shared" si="263"/>
        <v>0.1</v>
      </c>
    </row>
    <row r="2796" spans="1:15">
      <c r="A2796" s="10" t="s">
        <v>68</v>
      </c>
      <c r="B2796" s="10">
        <v>6460</v>
      </c>
      <c r="C2796" s="60">
        <v>0.106452907</v>
      </c>
      <c r="D2796" s="11">
        <v>0.30299999999999999</v>
      </c>
      <c r="E2796" s="11">
        <v>48.29</v>
      </c>
      <c r="F2796" s="11">
        <v>0</v>
      </c>
      <c r="G2796" s="11">
        <v>0</v>
      </c>
      <c r="H2796" s="10">
        <v>1</v>
      </c>
      <c r="I2796" s="11">
        <f t="shared" si="258"/>
        <v>0</v>
      </c>
      <c r="J2796" s="11">
        <f t="shared" si="259"/>
        <v>0</v>
      </c>
      <c r="K2796" s="11">
        <v>127.4</v>
      </c>
      <c r="L2796" s="10">
        <f t="shared" si="260"/>
        <v>0.12980042469550748</v>
      </c>
      <c r="M2796">
        <f t="shared" si="261"/>
        <v>160</v>
      </c>
      <c r="N2796">
        <f t="shared" si="262"/>
        <v>0</v>
      </c>
      <c r="O2796">
        <f t="shared" si="263"/>
        <v>0</v>
      </c>
    </row>
    <row r="2797" spans="1:15">
      <c r="A2797" s="10" t="s">
        <v>68</v>
      </c>
      <c r="B2797" s="10">
        <v>5300</v>
      </c>
      <c r="C2797" s="60">
        <v>0.31156506899999997</v>
      </c>
      <c r="D2797" s="11">
        <v>0.5</v>
      </c>
      <c r="E2797" s="11">
        <v>48.29</v>
      </c>
      <c r="F2797" s="11">
        <v>0.6</v>
      </c>
      <c r="G2797" s="11">
        <v>0.13500000000000001</v>
      </c>
      <c r="H2797" s="10">
        <v>1</v>
      </c>
      <c r="I2797" s="11">
        <f t="shared" si="258"/>
        <v>0.6</v>
      </c>
      <c r="J2797" s="11">
        <f t="shared" si="259"/>
        <v>0.13500000000000001</v>
      </c>
      <c r="K2797" s="11">
        <v>201.2</v>
      </c>
      <c r="L2797" s="10">
        <f t="shared" si="260"/>
        <v>0.62689488258374992</v>
      </c>
      <c r="M2797">
        <f t="shared" si="261"/>
        <v>773</v>
      </c>
      <c r="N2797">
        <f t="shared" si="262"/>
        <v>1</v>
      </c>
      <c r="O2797">
        <f t="shared" si="263"/>
        <v>0.2</v>
      </c>
    </row>
    <row r="2798" spans="1:15">
      <c r="A2798" s="10" t="s">
        <v>68</v>
      </c>
      <c r="B2798" s="10">
        <v>6410</v>
      </c>
      <c r="C2798" s="60">
        <v>0.96321436999999999</v>
      </c>
      <c r="D2798" s="11">
        <v>0.30299999999999999</v>
      </c>
      <c r="E2798" s="11">
        <v>56.5</v>
      </c>
      <c r="F2798" s="11">
        <v>0</v>
      </c>
      <c r="G2798" s="11">
        <v>0</v>
      </c>
      <c r="H2798" s="10">
        <v>1</v>
      </c>
      <c r="I2798" s="11">
        <f t="shared" si="258"/>
        <v>0</v>
      </c>
      <c r="J2798" s="11">
        <f t="shared" si="259"/>
        <v>0</v>
      </c>
      <c r="K2798" s="11">
        <v>322.10000000000002</v>
      </c>
      <c r="L2798" s="10">
        <f t="shared" si="260"/>
        <v>1.3741457006012501</v>
      </c>
      <c r="M2798">
        <f t="shared" si="261"/>
        <v>1695</v>
      </c>
      <c r="N2798">
        <f t="shared" si="262"/>
        <v>0</v>
      </c>
      <c r="O2798">
        <f t="shared" si="263"/>
        <v>0</v>
      </c>
    </row>
    <row r="2799" spans="1:15">
      <c r="A2799" s="10" t="s">
        <v>68</v>
      </c>
      <c r="B2799" s="10">
        <v>1100</v>
      </c>
      <c r="C2799" s="60">
        <v>1.1724597999999999E-2</v>
      </c>
      <c r="D2799" s="11">
        <v>0.34200000000000003</v>
      </c>
      <c r="E2799" s="11">
        <v>48.29</v>
      </c>
      <c r="F2799" s="11">
        <v>1.85</v>
      </c>
      <c r="G2799" s="11">
        <v>0.22</v>
      </c>
      <c r="H2799" s="10">
        <v>1</v>
      </c>
      <c r="I2799" s="11">
        <f t="shared" si="258"/>
        <v>1.85</v>
      </c>
      <c r="J2799" s="11">
        <f t="shared" si="259"/>
        <v>0.22</v>
      </c>
      <c r="K2799" s="11">
        <v>15.8</v>
      </c>
      <c r="L2799" s="10">
        <f t="shared" si="260"/>
        <v>1.613615386647E-2</v>
      </c>
      <c r="M2799">
        <f t="shared" si="261"/>
        <v>20</v>
      </c>
      <c r="N2799">
        <f t="shared" si="262"/>
        <v>0</v>
      </c>
      <c r="O2799">
        <f t="shared" si="263"/>
        <v>0</v>
      </c>
    </row>
    <row r="2800" spans="1:15">
      <c r="A2800" s="10" t="s">
        <v>68</v>
      </c>
      <c r="B2800" s="10">
        <v>1920</v>
      </c>
      <c r="C2800" s="60">
        <v>8.9720499999999999E-4</v>
      </c>
      <c r="D2800" s="11">
        <v>0.193</v>
      </c>
      <c r="E2800" s="11">
        <v>48.29</v>
      </c>
      <c r="F2800" s="11">
        <v>1.2</v>
      </c>
      <c r="G2800" s="11">
        <v>7.5999999999999998E-2</v>
      </c>
      <c r="H2800" s="10">
        <v>1</v>
      </c>
      <c r="I2800" s="11">
        <f t="shared" si="258"/>
        <v>1.2</v>
      </c>
      <c r="J2800" s="11">
        <f t="shared" si="259"/>
        <v>7.5999999999999998E-2</v>
      </c>
      <c r="K2800" s="11">
        <v>0.7</v>
      </c>
      <c r="L2800" s="10">
        <f t="shared" si="260"/>
        <v>6.9682697365416662E-4</v>
      </c>
      <c r="M2800">
        <f t="shared" si="261"/>
        <v>1</v>
      </c>
      <c r="N2800">
        <f t="shared" si="262"/>
        <v>0</v>
      </c>
      <c r="O2800">
        <f t="shared" si="263"/>
        <v>0</v>
      </c>
    </row>
    <row r="2801" spans="1:15">
      <c r="A2801" s="10" t="s">
        <v>68</v>
      </c>
      <c r="B2801" s="10">
        <v>6410</v>
      </c>
      <c r="C2801" s="60">
        <v>3.3443802000000002E-2</v>
      </c>
      <c r="D2801" s="11">
        <v>0.30299999999999999</v>
      </c>
      <c r="E2801" s="11">
        <v>56.5</v>
      </c>
      <c r="F2801" s="11">
        <v>0</v>
      </c>
      <c r="G2801" s="11">
        <v>0</v>
      </c>
      <c r="H2801" s="10">
        <v>1</v>
      </c>
      <c r="I2801" s="11">
        <f t="shared" si="258"/>
        <v>0</v>
      </c>
      <c r="J2801" s="11">
        <f t="shared" si="259"/>
        <v>0</v>
      </c>
      <c r="K2801" s="11">
        <v>11.2</v>
      </c>
      <c r="L2801" s="10">
        <f t="shared" si="260"/>
        <v>4.7711764028249996E-2</v>
      </c>
      <c r="M2801">
        <f t="shared" si="261"/>
        <v>59</v>
      </c>
      <c r="N2801">
        <f t="shared" si="262"/>
        <v>0</v>
      </c>
      <c r="O2801">
        <f t="shared" si="263"/>
        <v>0</v>
      </c>
    </row>
    <row r="2802" spans="1:15">
      <c r="A2802" s="10" t="s">
        <v>68</v>
      </c>
      <c r="B2802" s="10">
        <v>5100</v>
      </c>
      <c r="C2802" s="60">
        <v>0.10102744399999999</v>
      </c>
      <c r="D2802" s="11">
        <v>1</v>
      </c>
      <c r="E2802" s="11">
        <v>48.29</v>
      </c>
      <c r="F2802" s="11">
        <v>0.6</v>
      </c>
      <c r="G2802" s="11">
        <v>0.05</v>
      </c>
      <c r="H2802" s="10">
        <v>1</v>
      </c>
      <c r="I2802" s="11">
        <f t="shared" si="258"/>
        <v>0.6</v>
      </c>
      <c r="J2802" s="11">
        <f t="shared" si="259"/>
        <v>0.05</v>
      </c>
      <c r="K2802" s="11">
        <v>398.9</v>
      </c>
      <c r="L2802" s="10">
        <f t="shared" si="260"/>
        <v>0.40655127256333329</v>
      </c>
      <c r="M2802">
        <f t="shared" si="261"/>
        <v>501</v>
      </c>
      <c r="N2802">
        <f t="shared" si="262"/>
        <v>1</v>
      </c>
      <c r="O2802">
        <f t="shared" si="263"/>
        <v>0.1</v>
      </c>
    </row>
    <row r="2803" spans="1:15">
      <c r="A2803" s="10" t="s">
        <v>68</v>
      </c>
      <c r="B2803" s="10">
        <v>5100</v>
      </c>
      <c r="C2803" s="60">
        <v>0.54389518400000003</v>
      </c>
      <c r="D2803" s="11">
        <v>1</v>
      </c>
      <c r="E2803" s="11">
        <v>48.29</v>
      </c>
      <c r="F2803" s="11">
        <v>0.6</v>
      </c>
      <c r="G2803" s="11">
        <v>0.05</v>
      </c>
      <c r="H2803" s="10">
        <v>1</v>
      </c>
      <c r="I2803" s="11">
        <f t="shared" si="258"/>
        <v>0.6</v>
      </c>
      <c r="J2803" s="11">
        <f t="shared" si="259"/>
        <v>0.05</v>
      </c>
      <c r="K2803" s="11">
        <v>2147.6999999999998</v>
      </c>
      <c r="L2803" s="10">
        <f t="shared" si="260"/>
        <v>2.1887248696133335</v>
      </c>
      <c r="M2803">
        <f t="shared" si="261"/>
        <v>2700</v>
      </c>
      <c r="N2803">
        <f t="shared" si="262"/>
        <v>4</v>
      </c>
      <c r="O2803">
        <f t="shared" si="263"/>
        <v>0.3</v>
      </c>
    </row>
    <row r="2804" spans="1:15">
      <c r="A2804" s="10" t="s">
        <v>68</v>
      </c>
      <c r="B2804" s="10">
        <v>4110</v>
      </c>
      <c r="C2804" s="60">
        <v>0.21489576599999999</v>
      </c>
      <c r="D2804" s="11">
        <v>0.41299999999999998</v>
      </c>
      <c r="E2804" s="11">
        <v>56.5</v>
      </c>
      <c r="F2804" s="11">
        <v>0.7</v>
      </c>
      <c r="G2804" s="11">
        <v>0.09</v>
      </c>
      <c r="H2804" s="10">
        <v>1</v>
      </c>
      <c r="I2804" s="11">
        <f t="shared" si="258"/>
        <v>0.7</v>
      </c>
      <c r="J2804" s="11">
        <f t="shared" si="259"/>
        <v>0.09</v>
      </c>
      <c r="K2804" s="11">
        <v>872.2</v>
      </c>
      <c r="L2804" s="10">
        <f t="shared" si="260"/>
        <v>0.41787377097724998</v>
      </c>
      <c r="M2804">
        <f t="shared" si="261"/>
        <v>515</v>
      </c>
      <c r="N2804">
        <f t="shared" si="262"/>
        <v>1</v>
      </c>
      <c r="O2804">
        <f t="shared" si="263"/>
        <v>0.1</v>
      </c>
    </row>
    <row r="2805" spans="1:15">
      <c r="A2805" s="10" t="s">
        <v>68</v>
      </c>
      <c r="B2805" s="10">
        <v>1920</v>
      </c>
      <c r="C2805" s="60">
        <v>0.872657774</v>
      </c>
      <c r="D2805" s="11">
        <v>0.23400000000000001</v>
      </c>
      <c r="E2805" s="11">
        <v>48.29</v>
      </c>
      <c r="F2805" s="11">
        <v>1.2</v>
      </c>
      <c r="G2805" s="11">
        <v>7.5999999999999998E-2</v>
      </c>
      <c r="H2805" s="10">
        <v>1</v>
      </c>
      <c r="I2805" s="11">
        <f t="shared" si="258"/>
        <v>1.2</v>
      </c>
      <c r="J2805" s="11">
        <f t="shared" si="259"/>
        <v>7.5999999999999998E-2</v>
      </c>
      <c r="K2805" s="11">
        <v>1229.7</v>
      </c>
      <c r="L2805" s="10">
        <f t="shared" si="260"/>
        <v>0.82174255617597003</v>
      </c>
      <c r="M2805">
        <f t="shared" si="261"/>
        <v>1014</v>
      </c>
      <c r="N2805">
        <f t="shared" si="262"/>
        <v>3</v>
      </c>
      <c r="O2805">
        <f t="shared" si="263"/>
        <v>0.2</v>
      </c>
    </row>
    <row r="2806" spans="1:15">
      <c r="A2806" s="10" t="s">
        <v>68</v>
      </c>
      <c r="B2806" s="10">
        <v>2210</v>
      </c>
      <c r="C2806" s="60">
        <v>6.2249112159999997</v>
      </c>
      <c r="D2806" s="11">
        <v>0.28499999999999998</v>
      </c>
      <c r="E2806" s="11">
        <v>48.29</v>
      </c>
      <c r="F2806" s="11">
        <v>1.92</v>
      </c>
      <c r="G2806" s="11">
        <v>0.50600000000000001</v>
      </c>
      <c r="H2806" s="10">
        <v>1</v>
      </c>
      <c r="I2806" s="11">
        <f t="shared" si="258"/>
        <v>1.92</v>
      </c>
      <c r="J2806" s="11">
        <f t="shared" si="259"/>
        <v>0.50600000000000001</v>
      </c>
      <c r="K2806" s="11">
        <v>2290.9</v>
      </c>
      <c r="L2806" s="10">
        <f t="shared" si="260"/>
        <v>7.1392728622401984</v>
      </c>
      <c r="M2806">
        <f t="shared" si="261"/>
        <v>8806</v>
      </c>
      <c r="N2806">
        <f t="shared" si="262"/>
        <v>37</v>
      </c>
      <c r="O2806">
        <f t="shared" si="263"/>
        <v>9.8000000000000007</v>
      </c>
    </row>
    <row r="2807" spans="1:15">
      <c r="A2807" s="10" t="s">
        <v>68</v>
      </c>
      <c r="B2807" s="10">
        <v>5100</v>
      </c>
      <c r="C2807" s="60">
        <v>3.4982673999999998E-2</v>
      </c>
      <c r="D2807" s="11">
        <v>1</v>
      </c>
      <c r="E2807" s="11">
        <v>48.29</v>
      </c>
      <c r="F2807" s="11">
        <v>0.6</v>
      </c>
      <c r="G2807" s="11">
        <v>0.05</v>
      </c>
      <c r="H2807" s="10">
        <v>1</v>
      </c>
      <c r="I2807" s="11">
        <f t="shared" si="258"/>
        <v>0.6</v>
      </c>
      <c r="J2807" s="11">
        <f t="shared" si="259"/>
        <v>0.05</v>
      </c>
      <c r="K2807" s="11">
        <v>138.1</v>
      </c>
      <c r="L2807" s="10">
        <f t="shared" si="260"/>
        <v>0.14077611062166664</v>
      </c>
      <c r="M2807">
        <f t="shared" si="261"/>
        <v>174</v>
      </c>
      <c r="N2807">
        <f t="shared" si="262"/>
        <v>0</v>
      </c>
      <c r="O2807">
        <f t="shared" si="263"/>
        <v>0</v>
      </c>
    </row>
    <row r="2808" spans="1:15">
      <c r="A2808" s="10" t="s">
        <v>68</v>
      </c>
      <c r="B2808" s="10">
        <v>3200</v>
      </c>
      <c r="C2808" s="60">
        <v>0.65713707899999996</v>
      </c>
      <c r="D2808" s="11">
        <v>0.4</v>
      </c>
      <c r="E2808" s="11">
        <v>48.29</v>
      </c>
      <c r="F2808" s="11">
        <v>1.2</v>
      </c>
      <c r="G2808" s="11">
        <v>6.4000000000000001E-2</v>
      </c>
      <c r="H2808" s="10">
        <v>1</v>
      </c>
      <c r="I2808" s="11">
        <f t="shared" si="258"/>
        <v>1.2</v>
      </c>
      <c r="J2808" s="11">
        <f t="shared" si="259"/>
        <v>6.4000000000000001E-2</v>
      </c>
      <c r="K2808" s="11">
        <v>1037.9000000000001</v>
      </c>
      <c r="L2808" s="10">
        <f t="shared" si="260"/>
        <v>1.0577716514969999</v>
      </c>
      <c r="M2808">
        <f t="shared" si="261"/>
        <v>1305</v>
      </c>
      <c r="N2808">
        <f t="shared" si="262"/>
        <v>3</v>
      </c>
      <c r="O2808">
        <f t="shared" si="263"/>
        <v>0.2</v>
      </c>
    </row>
    <row r="2809" spans="1:15">
      <c r="A2809" s="10" t="s">
        <v>68</v>
      </c>
      <c r="B2809" s="10">
        <v>6430</v>
      </c>
      <c r="C2809" s="60">
        <v>0.487326076</v>
      </c>
      <c r="D2809" s="11">
        <v>0.30299999999999999</v>
      </c>
      <c r="E2809" s="11">
        <v>48.29</v>
      </c>
      <c r="F2809" s="11">
        <v>0</v>
      </c>
      <c r="G2809" s="11">
        <v>0</v>
      </c>
      <c r="H2809" s="10">
        <v>1</v>
      </c>
      <c r="I2809" s="11">
        <f t="shared" si="258"/>
        <v>0</v>
      </c>
      <c r="J2809" s="11">
        <f t="shared" si="259"/>
        <v>0</v>
      </c>
      <c r="K2809" s="11">
        <v>583</v>
      </c>
      <c r="L2809" s="10">
        <f t="shared" si="260"/>
        <v>0.59420764930351</v>
      </c>
      <c r="M2809">
        <f t="shared" si="261"/>
        <v>733</v>
      </c>
      <c r="N2809">
        <f t="shared" si="262"/>
        <v>0</v>
      </c>
      <c r="O2809">
        <f t="shared" si="263"/>
        <v>0</v>
      </c>
    </row>
    <row r="2810" spans="1:15">
      <c r="A2810" s="10" t="s">
        <v>68</v>
      </c>
      <c r="B2810" s="10">
        <v>4110</v>
      </c>
      <c r="C2810" s="60">
        <v>3.3684612000000003E-2</v>
      </c>
      <c r="D2810" s="11">
        <v>0.41299999999999998</v>
      </c>
      <c r="E2810" s="11">
        <v>56.5</v>
      </c>
      <c r="F2810" s="11">
        <v>0.7</v>
      </c>
      <c r="G2810" s="11">
        <v>0.09</v>
      </c>
      <c r="H2810" s="10">
        <v>1</v>
      </c>
      <c r="I2810" s="11">
        <f t="shared" si="258"/>
        <v>0.7</v>
      </c>
      <c r="J2810" s="11">
        <f t="shared" si="259"/>
        <v>0.09</v>
      </c>
      <c r="K2810" s="11">
        <v>33.1</v>
      </c>
      <c r="L2810" s="10">
        <f t="shared" si="260"/>
        <v>6.5501131559500006E-2</v>
      </c>
      <c r="M2810">
        <f t="shared" si="261"/>
        <v>81</v>
      </c>
      <c r="N2810">
        <f t="shared" si="262"/>
        <v>0</v>
      </c>
      <c r="O2810">
        <f t="shared" si="263"/>
        <v>0</v>
      </c>
    </row>
    <row r="2811" spans="1:15">
      <c r="A2811" s="10" t="s">
        <v>68</v>
      </c>
      <c r="B2811" s="10">
        <v>7400</v>
      </c>
      <c r="C2811" s="60">
        <v>2.8853751349999999</v>
      </c>
      <c r="D2811" s="11">
        <v>0.223</v>
      </c>
      <c r="E2811" s="11">
        <v>48.29</v>
      </c>
      <c r="F2811" s="11">
        <v>1.38</v>
      </c>
      <c r="G2811" s="11">
        <v>0.109</v>
      </c>
      <c r="H2811" s="10">
        <v>1</v>
      </c>
      <c r="I2811" s="11">
        <f t="shared" si="258"/>
        <v>1.38</v>
      </c>
      <c r="J2811" s="11">
        <f t="shared" si="259"/>
        <v>0.109</v>
      </c>
      <c r="K2811" s="11">
        <v>830.9</v>
      </c>
      <c r="L2811" s="10">
        <f t="shared" si="260"/>
        <v>2.589304387918371</v>
      </c>
      <c r="M2811">
        <f t="shared" si="261"/>
        <v>3194</v>
      </c>
      <c r="N2811">
        <f t="shared" si="262"/>
        <v>10</v>
      </c>
      <c r="O2811">
        <f t="shared" si="263"/>
        <v>0.8</v>
      </c>
    </row>
    <row r="2812" spans="1:15">
      <c r="A2812" s="10" t="s">
        <v>68</v>
      </c>
      <c r="B2812" s="10">
        <v>4430</v>
      </c>
      <c r="C2812" s="60">
        <v>2.1921267840000001</v>
      </c>
      <c r="D2812" s="11">
        <v>0.41299999999999998</v>
      </c>
      <c r="E2812" s="11">
        <v>48.29</v>
      </c>
      <c r="F2812" s="11">
        <v>0.7</v>
      </c>
      <c r="G2812" s="11">
        <v>0.09</v>
      </c>
      <c r="H2812" s="10">
        <v>1</v>
      </c>
      <c r="I2812" s="11">
        <f t="shared" si="258"/>
        <v>0.7</v>
      </c>
      <c r="J2812" s="11">
        <f t="shared" si="259"/>
        <v>0.09</v>
      </c>
      <c r="K2812" s="11">
        <v>1169.0999999999999</v>
      </c>
      <c r="L2812" s="10">
        <f t="shared" si="260"/>
        <v>3.6432726992446391</v>
      </c>
      <c r="M2812">
        <f t="shared" si="261"/>
        <v>4494</v>
      </c>
      <c r="N2812">
        <f t="shared" si="262"/>
        <v>7</v>
      </c>
      <c r="O2812">
        <f t="shared" si="263"/>
        <v>0.9</v>
      </c>
    </row>
    <row r="2813" spans="1:15">
      <c r="A2813" s="10" t="s">
        <v>68</v>
      </c>
      <c r="B2813" s="10">
        <v>3300</v>
      </c>
      <c r="C2813" s="60">
        <v>2.7598434300000001</v>
      </c>
      <c r="D2813" s="11">
        <v>0.4</v>
      </c>
      <c r="E2813" s="11">
        <v>48.29</v>
      </c>
      <c r="F2813" s="11">
        <v>1.2</v>
      </c>
      <c r="G2813" s="11">
        <v>6.4000000000000001E-2</v>
      </c>
      <c r="H2813" s="10">
        <v>1</v>
      </c>
      <c r="I2813" s="11">
        <f t="shared" si="258"/>
        <v>1.2</v>
      </c>
      <c r="J2813" s="11">
        <f t="shared" si="259"/>
        <v>6.4000000000000001E-2</v>
      </c>
      <c r="K2813" s="11">
        <v>4359</v>
      </c>
      <c r="L2813" s="10">
        <f t="shared" si="260"/>
        <v>4.442427974490001</v>
      </c>
      <c r="M2813">
        <f t="shared" si="261"/>
        <v>5480</v>
      </c>
      <c r="N2813">
        <f t="shared" si="262"/>
        <v>15</v>
      </c>
      <c r="O2813">
        <f t="shared" si="263"/>
        <v>0.8</v>
      </c>
    </row>
    <row r="2814" spans="1:15">
      <c r="A2814" s="10" t="s">
        <v>68</v>
      </c>
      <c r="B2814" s="10">
        <v>1920</v>
      </c>
      <c r="C2814" s="60">
        <v>6.0008960000000004E-3</v>
      </c>
      <c r="D2814" s="11">
        <v>0.193</v>
      </c>
      <c r="E2814" s="11">
        <v>48.29</v>
      </c>
      <c r="F2814" s="11">
        <v>1.2</v>
      </c>
      <c r="G2814" s="11">
        <v>7.5999999999999998E-2</v>
      </c>
      <c r="H2814" s="10">
        <v>1</v>
      </c>
      <c r="I2814" s="11">
        <f t="shared" si="258"/>
        <v>1.2</v>
      </c>
      <c r="J2814" s="11">
        <f t="shared" si="259"/>
        <v>7.5999999999999998E-2</v>
      </c>
      <c r="K2814" s="11">
        <v>4.5999999999999996</v>
      </c>
      <c r="L2814" s="10">
        <f t="shared" si="260"/>
        <v>4.6606808910933332E-3</v>
      </c>
      <c r="M2814">
        <f t="shared" si="261"/>
        <v>6</v>
      </c>
      <c r="N2814">
        <f t="shared" si="262"/>
        <v>0</v>
      </c>
      <c r="O2814">
        <f t="shared" si="263"/>
        <v>0</v>
      </c>
    </row>
    <row r="2815" spans="1:15">
      <c r="A2815" s="10" t="s">
        <v>68</v>
      </c>
      <c r="B2815" s="10">
        <v>5100</v>
      </c>
      <c r="C2815" s="60">
        <v>0.112765714</v>
      </c>
      <c r="D2815" s="11">
        <v>1</v>
      </c>
      <c r="E2815" s="11">
        <v>48.29</v>
      </c>
      <c r="F2815" s="11">
        <v>0.6</v>
      </c>
      <c r="G2815" s="11">
        <v>0.05</v>
      </c>
      <c r="H2815" s="10">
        <v>1</v>
      </c>
      <c r="I2815" s="11">
        <f t="shared" si="258"/>
        <v>0.6</v>
      </c>
      <c r="J2815" s="11">
        <f t="shared" si="259"/>
        <v>0.05</v>
      </c>
      <c r="K2815" s="11">
        <v>445.3</v>
      </c>
      <c r="L2815" s="10">
        <f t="shared" si="260"/>
        <v>0.45378802742166663</v>
      </c>
      <c r="M2815">
        <f t="shared" si="261"/>
        <v>560</v>
      </c>
      <c r="N2815">
        <f t="shared" si="262"/>
        <v>1</v>
      </c>
      <c r="O2815">
        <f t="shared" si="263"/>
        <v>0.1</v>
      </c>
    </row>
    <row r="2816" spans="1:15">
      <c r="A2816" s="10" t="s">
        <v>68</v>
      </c>
      <c r="B2816" s="10">
        <v>5100</v>
      </c>
      <c r="C2816" s="60">
        <v>2.6787E-5</v>
      </c>
      <c r="D2816" s="11">
        <v>1</v>
      </c>
      <c r="E2816" s="11">
        <v>48.29</v>
      </c>
      <c r="F2816" s="11">
        <v>0.6</v>
      </c>
      <c r="G2816" s="11">
        <v>0.05</v>
      </c>
      <c r="H2816" s="10">
        <v>1</v>
      </c>
      <c r="I2816" s="11">
        <f t="shared" si="258"/>
        <v>0.6</v>
      </c>
      <c r="J2816" s="11">
        <f t="shared" si="259"/>
        <v>0.05</v>
      </c>
      <c r="K2816" s="11">
        <v>0.1</v>
      </c>
      <c r="L2816" s="10">
        <f t="shared" si="260"/>
        <v>1.0779535249999999E-4</v>
      </c>
      <c r="M2816">
        <f t="shared" si="261"/>
        <v>0</v>
      </c>
      <c r="N2816">
        <f t="shared" si="262"/>
        <v>0</v>
      </c>
      <c r="O2816">
        <f t="shared" si="263"/>
        <v>0</v>
      </c>
    </row>
    <row r="2817" spans="1:15">
      <c r="A2817" s="10" t="s">
        <v>68</v>
      </c>
      <c r="B2817" s="10">
        <v>1180</v>
      </c>
      <c r="C2817" s="60">
        <v>5.4338499999999996E-3</v>
      </c>
      <c r="D2817" s="11">
        <v>0.39</v>
      </c>
      <c r="E2817" s="11">
        <v>48.29</v>
      </c>
      <c r="F2817" s="11">
        <v>1.05</v>
      </c>
      <c r="G2817" s="11">
        <v>0.22</v>
      </c>
      <c r="H2817" s="10">
        <v>1</v>
      </c>
      <c r="I2817" s="11">
        <f t="shared" si="258"/>
        <v>1.05</v>
      </c>
      <c r="J2817" s="11">
        <f t="shared" si="259"/>
        <v>0.22</v>
      </c>
      <c r="K2817" s="11">
        <v>8.4</v>
      </c>
      <c r="L2817" s="10">
        <f t="shared" si="260"/>
        <v>8.5280200362500003E-3</v>
      </c>
      <c r="M2817">
        <f t="shared" si="261"/>
        <v>11</v>
      </c>
      <c r="N2817">
        <f t="shared" si="262"/>
        <v>0</v>
      </c>
      <c r="O2817">
        <f t="shared" si="263"/>
        <v>0</v>
      </c>
    </row>
    <row r="2818" spans="1:15">
      <c r="A2818" s="10" t="s">
        <v>68</v>
      </c>
      <c r="B2818" s="10">
        <v>3100</v>
      </c>
      <c r="C2818" s="60">
        <v>6.7568530000000002E-3</v>
      </c>
      <c r="D2818" s="11">
        <v>0.41099999999999998</v>
      </c>
      <c r="E2818" s="11">
        <v>48.29</v>
      </c>
      <c r="F2818" s="11">
        <v>1.2</v>
      </c>
      <c r="G2818" s="11">
        <v>6.4000000000000001E-2</v>
      </c>
      <c r="H2818" s="10">
        <v>1</v>
      </c>
      <c r="I2818" s="11">
        <f t="shared" si="258"/>
        <v>1.2</v>
      </c>
      <c r="J2818" s="11">
        <f t="shared" si="259"/>
        <v>6.4000000000000001E-2</v>
      </c>
      <c r="K2818" s="11">
        <v>11</v>
      </c>
      <c r="L2818" s="10">
        <f t="shared" si="260"/>
        <v>1.1175378774422498E-2</v>
      </c>
      <c r="M2818">
        <f t="shared" si="261"/>
        <v>14</v>
      </c>
      <c r="N2818">
        <f t="shared" si="262"/>
        <v>0</v>
      </c>
      <c r="O2818">
        <f t="shared" si="263"/>
        <v>0</v>
      </c>
    </row>
    <row r="2819" spans="1:15">
      <c r="A2819" s="10" t="s">
        <v>68</v>
      </c>
      <c r="B2819" s="10">
        <v>3100</v>
      </c>
      <c r="C2819" s="60">
        <v>0.11180878800000001</v>
      </c>
      <c r="D2819" s="11">
        <v>0.41099999999999998</v>
      </c>
      <c r="E2819" s="11">
        <v>48.29</v>
      </c>
      <c r="F2819" s="11">
        <v>1.2</v>
      </c>
      <c r="G2819" s="11">
        <v>6.4000000000000001E-2</v>
      </c>
      <c r="H2819" s="10">
        <v>1</v>
      </c>
      <c r="I2819" s="11">
        <f t="shared" ref="I2819:I2882" si="264">F2819</f>
        <v>1.2</v>
      </c>
      <c r="J2819" s="11">
        <f t="shared" ref="J2819:J2882" si="265">G2819</f>
        <v>6.4000000000000001E-2</v>
      </c>
      <c r="K2819" s="11">
        <v>181.5</v>
      </c>
      <c r="L2819" s="10">
        <f t="shared" ref="L2819:L2882" si="266">E2819*D2819*C2819/12</f>
        <v>0.18492418825880999</v>
      </c>
      <c r="M2819">
        <f t="shared" ref="M2819:M2882" si="267">ROUND(E2819*D2819*C2819*102.79,0)</f>
        <v>228</v>
      </c>
      <c r="N2819">
        <f t="shared" ref="N2819:N2882" si="268">ROUND(I2819*M2819*0.002205,0)</f>
        <v>1</v>
      </c>
      <c r="O2819">
        <f t="shared" ref="O2819:O2882" si="269">ROUND(J2819*M2819*0.002205,1)</f>
        <v>0</v>
      </c>
    </row>
    <row r="2820" spans="1:15">
      <c r="A2820" s="10" t="s">
        <v>68</v>
      </c>
      <c r="B2820" s="10">
        <v>1180</v>
      </c>
      <c r="C2820" s="60">
        <v>2.4915903E-2</v>
      </c>
      <c r="D2820" s="11">
        <v>0.39</v>
      </c>
      <c r="E2820" s="11">
        <v>48.29</v>
      </c>
      <c r="F2820" s="11">
        <v>1.05</v>
      </c>
      <c r="G2820" s="11">
        <v>0.22</v>
      </c>
      <c r="H2820" s="10">
        <v>1</v>
      </c>
      <c r="I2820" s="11">
        <f t="shared" si="264"/>
        <v>1.05</v>
      </c>
      <c r="J2820" s="11">
        <f t="shared" si="265"/>
        <v>0.22</v>
      </c>
      <c r="K2820" s="11">
        <v>38.4</v>
      </c>
      <c r="L2820" s="10">
        <f t="shared" si="266"/>
        <v>3.9103641065775005E-2</v>
      </c>
      <c r="M2820">
        <f t="shared" si="267"/>
        <v>48</v>
      </c>
      <c r="N2820">
        <f t="shared" si="268"/>
        <v>0</v>
      </c>
      <c r="O2820">
        <f t="shared" si="269"/>
        <v>0</v>
      </c>
    </row>
    <row r="2821" spans="1:15">
      <c r="A2821" s="10" t="s">
        <v>68</v>
      </c>
      <c r="B2821" s="10">
        <v>4200</v>
      </c>
      <c r="C2821" s="60">
        <v>9.6225779300000003</v>
      </c>
      <c r="D2821" s="11">
        <v>0.41299999999999998</v>
      </c>
      <c r="E2821" s="11">
        <v>48.29</v>
      </c>
      <c r="F2821" s="11">
        <v>0.7</v>
      </c>
      <c r="G2821" s="11">
        <v>0.09</v>
      </c>
      <c r="H2821" s="10">
        <v>1</v>
      </c>
      <c r="I2821" s="11">
        <f t="shared" si="264"/>
        <v>0.7</v>
      </c>
      <c r="J2821" s="11">
        <f t="shared" si="265"/>
        <v>0.09</v>
      </c>
      <c r="K2821" s="11">
        <v>6803.2</v>
      </c>
      <c r="L2821" s="10">
        <f t="shared" si="266"/>
        <v>15.992540086916341</v>
      </c>
      <c r="M2821">
        <f t="shared" si="267"/>
        <v>19726</v>
      </c>
      <c r="N2821">
        <f t="shared" si="268"/>
        <v>30</v>
      </c>
      <c r="O2821">
        <f t="shared" si="269"/>
        <v>3.9</v>
      </c>
    </row>
    <row r="2822" spans="1:15">
      <c r="A2822" s="10" t="s">
        <v>68</v>
      </c>
      <c r="B2822" s="10">
        <v>1100</v>
      </c>
      <c r="C2822" s="60">
        <v>0.102887723</v>
      </c>
      <c r="D2822" s="11">
        <v>0.34200000000000003</v>
      </c>
      <c r="E2822" s="11">
        <v>48.29</v>
      </c>
      <c r="F2822" s="11">
        <v>1.85</v>
      </c>
      <c r="G2822" s="11">
        <v>0.22</v>
      </c>
      <c r="H2822" s="10">
        <v>1</v>
      </c>
      <c r="I2822" s="11">
        <f t="shared" si="264"/>
        <v>1.85</v>
      </c>
      <c r="J2822" s="11">
        <f t="shared" si="265"/>
        <v>0.22</v>
      </c>
      <c r="K2822" s="11">
        <v>138.9</v>
      </c>
      <c r="L2822" s="10">
        <f t="shared" si="266"/>
        <v>0.14160077209459501</v>
      </c>
      <c r="M2822">
        <f t="shared" si="267"/>
        <v>175</v>
      </c>
      <c r="N2822">
        <f t="shared" si="268"/>
        <v>1</v>
      </c>
      <c r="O2822">
        <f t="shared" si="269"/>
        <v>0.1</v>
      </c>
    </row>
    <row r="2823" spans="1:15">
      <c r="A2823" s="10" t="s">
        <v>68</v>
      </c>
      <c r="B2823" s="10">
        <v>7400</v>
      </c>
      <c r="C2823" s="60">
        <v>0.11469067300000001</v>
      </c>
      <c r="D2823" s="11">
        <v>0.223</v>
      </c>
      <c r="E2823" s="11">
        <v>48.29</v>
      </c>
      <c r="F2823" s="11">
        <v>1.38</v>
      </c>
      <c r="G2823" s="11">
        <v>0.109</v>
      </c>
      <c r="H2823" s="10">
        <v>1</v>
      </c>
      <c r="I2823" s="11">
        <f t="shared" si="264"/>
        <v>1.38</v>
      </c>
      <c r="J2823" s="11">
        <f t="shared" si="265"/>
        <v>0.109</v>
      </c>
      <c r="K2823" s="11">
        <v>33</v>
      </c>
      <c r="L2823" s="10">
        <f t="shared" si="266"/>
        <v>0.10292216746790918</v>
      </c>
      <c r="M2823">
        <f t="shared" si="267"/>
        <v>127</v>
      </c>
      <c r="N2823">
        <f t="shared" si="268"/>
        <v>0</v>
      </c>
      <c r="O2823">
        <f t="shared" si="269"/>
        <v>0</v>
      </c>
    </row>
    <row r="2824" spans="1:15">
      <c r="A2824" s="10" t="s">
        <v>68</v>
      </c>
      <c r="B2824" s="10">
        <v>4110</v>
      </c>
      <c r="C2824" s="60">
        <v>4.6593690790000002</v>
      </c>
      <c r="D2824" s="11">
        <v>0.41299999999999998</v>
      </c>
      <c r="E2824" s="11">
        <v>48.29</v>
      </c>
      <c r="F2824" s="11">
        <v>0.7</v>
      </c>
      <c r="G2824" s="11">
        <v>0.09</v>
      </c>
      <c r="H2824" s="10">
        <v>1</v>
      </c>
      <c r="I2824" s="11">
        <f t="shared" si="264"/>
        <v>0.7</v>
      </c>
      <c r="J2824" s="11">
        <f t="shared" si="265"/>
        <v>0.09</v>
      </c>
      <c r="K2824" s="11">
        <v>7598.4</v>
      </c>
      <c r="L2824" s="10">
        <f t="shared" si="266"/>
        <v>7.7437821047239845</v>
      </c>
      <c r="M2824">
        <f t="shared" si="267"/>
        <v>9552</v>
      </c>
      <c r="N2824">
        <f t="shared" si="268"/>
        <v>15</v>
      </c>
      <c r="O2824">
        <f t="shared" si="269"/>
        <v>1.9</v>
      </c>
    </row>
    <row r="2825" spans="1:15">
      <c r="A2825" s="10" t="s">
        <v>68</v>
      </c>
      <c r="B2825" s="10">
        <v>3300</v>
      </c>
      <c r="C2825" s="60">
        <v>1.0598165859999999</v>
      </c>
      <c r="D2825" s="11">
        <v>0.4</v>
      </c>
      <c r="E2825" s="11">
        <v>48.29</v>
      </c>
      <c r="F2825" s="11">
        <v>1.2</v>
      </c>
      <c r="G2825" s="11">
        <v>6.4000000000000001E-2</v>
      </c>
      <c r="H2825" s="10">
        <v>1</v>
      </c>
      <c r="I2825" s="11">
        <f t="shared" si="264"/>
        <v>1.2</v>
      </c>
      <c r="J2825" s="11">
        <f t="shared" si="265"/>
        <v>6.4000000000000001E-2</v>
      </c>
      <c r="K2825" s="11">
        <v>1673.9</v>
      </c>
      <c r="L2825" s="10">
        <f t="shared" si="266"/>
        <v>1.7059514312646666</v>
      </c>
      <c r="M2825">
        <f t="shared" si="267"/>
        <v>2104</v>
      </c>
      <c r="N2825">
        <f t="shared" si="268"/>
        <v>6</v>
      </c>
      <c r="O2825">
        <f t="shared" si="269"/>
        <v>0.3</v>
      </c>
    </row>
    <row r="2826" spans="1:15">
      <c r="A2826" s="10" t="s">
        <v>68</v>
      </c>
      <c r="B2826" s="10">
        <v>4340</v>
      </c>
      <c r="C2826" s="60">
        <v>3.7471967030000002</v>
      </c>
      <c r="D2826" s="11">
        <v>0.41299999999999998</v>
      </c>
      <c r="E2826" s="11">
        <v>48.29</v>
      </c>
      <c r="F2826" s="11">
        <v>0.7</v>
      </c>
      <c r="G2826" s="11">
        <v>0.09</v>
      </c>
      <c r="H2826" s="10">
        <v>1</v>
      </c>
      <c r="I2826" s="11">
        <f t="shared" si="264"/>
        <v>0.7</v>
      </c>
      <c r="J2826" s="11">
        <f t="shared" si="265"/>
        <v>0.09</v>
      </c>
      <c r="K2826" s="11">
        <v>2868.5</v>
      </c>
      <c r="L2826" s="10">
        <f t="shared" si="266"/>
        <v>6.2277690991158581</v>
      </c>
      <c r="M2826">
        <f t="shared" si="267"/>
        <v>7682</v>
      </c>
      <c r="N2826">
        <f t="shared" si="268"/>
        <v>12</v>
      </c>
      <c r="O2826">
        <f t="shared" si="269"/>
        <v>1.5</v>
      </c>
    </row>
    <row r="2827" spans="1:15">
      <c r="A2827" s="10" t="s">
        <v>68</v>
      </c>
      <c r="B2827" s="10">
        <v>5100</v>
      </c>
      <c r="C2827" s="60">
        <v>7.2567591000000001E-2</v>
      </c>
      <c r="D2827" s="11">
        <v>1</v>
      </c>
      <c r="E2827" s="11">
        <v>48.29</v>
      </c>
      <c r="F2827" s="11">
        <v>0.6</v>
      </c>
      <c r="G2827" s="11">
        <v>0.05</v>
      </c>
      <c r="H2827" s="10">
        <v>1</v>
      </c>
      <c r="I2827" s="11">
        <f t="shared" si="264"/>
        <v>0.6</v>
      </c>
      <c r="J2827" s="11">
        <f t="shared" si="265"/>
        <v>0.05</v>
      </c>
      <c r="K2827" s="11">
        <v>286.5</v>
      </c>
      <c r="L2827" s="10">
        <f t="shared" si="266"/>
        <v>0.29202408078250003</v>
      </c>
      <c r="M2827">
        <f t="shared" si="267"/>
        <v>360</v>
      </c>
      <c r="N2827">
        <f t="shared" si="268"/>
        <v>0</v>
      </c>
      <c r="O2827">
        <f t="shared" si="269"/>
        <v>0</v>
      </c>
    </row>
    <row r="2828" spans="1:15">
      <c r="A2828" s="10" t="s">
        <v>68</v>
      </c>
      <c r="B2828" s="10">
        <v>3200</v>
      </c>
      <c r="C2828" s="60">
        <v>5.7013139999999997E-2</v>
      </c>
      <c r="D2828" s="11">
        <v>0.4</v>
      </c>
      <c r="E2828" s="11">
        <v>48.29</v>
      </c>
      <c r="F2828" s="11">
        <v>1.2</v>
      </c>
      <c r="G2828" s="11">
        <v>6.4000000000000001E-2</v>
      </c>
      <c r="H2828" s="10">
        <v>1</v>
      </c>
      <c r="I2828" s="11">
        <f t="shared" si="264"/>
        <v>1.2</v>
      </c>
      <c r="J2828" s="11">
        <f t="shared" si="265"/>
        <v>6.4000000000000001E-2</v>
      </c>
      <c r="K2828" s="11">
        <v>29.4</v>
      </c>
      <c r="L2828" s="10">
        <f t="shared" si="266"/>
        <v>9.1772151020000012E-2</v>
      </c>
      <c r="M2828">
        <f t="shared" si="267"/>
        <v>113</v>
      </c>
      <c r="N2828">
        <f t="shared" si="268"/>
        <v>0</v>
      </c>
      <c r="O2828">
        <f t="shared" si="269"/>
        <v>0</v>
      </c>
    </row>
    <row r="2829" spans="1:15">
      <c r="A2829" s="10" t="s">
        <v>68</v>
      </c>
      <c r="B2829" s="10">
        <v>2210</v>
      </c>
      <c r="C2829" s="60">
        <v>11.057562725</v>
      </c>
      <c r="D2829" s="11">
        <v>0.26800000000000002</v>
      </c>
      <c r="E2829" s="11">
        <v>48.29</v>
      </c>
      <c r="F2829" s="11">
        <v>1.92</v>
      </c>
      <c r="G2829" s="11">
        <v>0.50600000000000001</v>
      </c>
      <c r="H2829" s="10">
        <v>1</v>
      </c>
      <c r="I2829" s="11">
        <f t="shared" si="264"/>
        <v>1.92</v>
      </c>
      <c r="J2829" s="11">
        <f t="shared" si="265"/>
        <v>0.50600000000000001</v>
      </c>
      <c r="K2829" s="11">
        <v>3826.7</v>
      </c>
      <c r="L2829" s="10">
        <f t="shared" si="266"/>
        <v>11.925323389115583</v>
      </c>
      <c r="M2829">
        <f t="shared" si="267"/>
        <v>14710</v>
      </c>
      <c r="N2829">
        <f t="shared" si="268"/>
        <v>62</v>
      </c>
      <c r="O2829">
        <f t="shared" si="269"/>
        <v>16.399999999999999</v>
      </c>
    </row>
    <row r="2830" spans="1:15">
      <c r="A2830" s="10" t="s">
        <v>68</v>
      </c>
      <c r="B2830" s="10">
        <v>6430</v>
      </c>
      <c r="C2830" s="60">
        <v>0.38965550300000001</v>
      </c>
      <c r="D2830" s="11">
        <v>0.30299999999999999</v>
      </c>
      <c r="E2830" s="11">
        <v>48.29</v>
      </c>
      <c r="F2830" s="11">
        <v>0</v>
      </c>
      <c r="G2830" s="11">
        <v>0</v>
      </c>
      <c r="H2830" s="10">
        <v>1</v>
      </c>
      <c r="I2830" s="11">
        <f t="shared" si="264"/>
        <v>0</v>
      </c>
      <c r="J2830" s="11">
        <f t="shared" si="265"/>
        <v>0</v>
      </c>
      <c r="K2830" s="11">
        <v>152.5</v>
      </c>
      <c r="L2830" s="10">
        <f t="shared" si="266"/>
        <v>0.47511572205671748</v>
      </c>
      <c r="M2830">
        <f t="shared" si="267"/>
        <v>586</v>
      </c>
      <c r="N2830">
        <f t="shared" si="268"/>
        <v>0</v>
      </c>
      <c r="O2830">
        <f t="shared" si="269"/>
        <v>0</v>
      </c>
    </row>
    <row r="2831" spans="1:15">
      <c r="A2831" s="10" t="s">
        <v>68</v>
      </c>
      <c r="B2831" s="10">
        <v>4410</v>
      </c>
      <c r="C2831" s="60">
        <v>0.96483346199999998</v>
      </c>
      <c r="D2831" s="11">
        <v>0.41299999999999998</v>
      </c>
      <c r="E2831" s="11">
        <v>48.29</v>
      </c>
      <c r="F2831" s="11">
        <v>0.7</v>
      </c>
      <c r="G2831" s="11">
        <v>0.09</v>
      </c>
      <c r="H2831" s="10">
        <v>1</v>
      </c>
      <c r="I2831" s="11">
        <f t="shared" si="264"/>
        <v>0.7</v>
      </c>
      <c r="J2831" s="11">
        <f t="shared" si="265"/>
        <v>0.09</v>
      </c>
      <c r="K2831" s="11">
        <v>514.5</v>
      </c>
      <c r="L2831" s="10">
        <f t="shared" si="266"/>
        <v>1.6035347212026447</v>
      </c>
      <c r="M2831">
        <f t="shared" si="267"/>
        <v>1978</v>
      </c>
      <c r="N2831">
        <f t="shared" si="268"/>
        <v>3</v>
      </c>
      <c r="O2831">
        <f t="shared" si="269"/>
        <v>0.4</v>
      </c>
    </row>
    <row r="2832" spans="1:15">
      <c r="A2832" s="10" t="s">
        <v>68</v>
      </c>
      <c r="B2832" s="10">
        <v>4200</v>
      </c>
      <c r="C2832" s="60">
        <v>1.0478731830000001</v>
      </c>
      <c r="D2832" s="11">
        <v>0.41299999999999998</v>
      </c>
      <c r="E2832" s="11">
        <v>48.29</v>
      </c>
      <c r="F2832" s="11">
        <v>0.7</v>
      </c>
      <c r="G2832" s="11">
        <v>0.09</v>
      </c>
      <c r="H2832" s="10">
        <v>1</v>
      </c>
      <c r="I2832" s="11">
        <f t="shared" si="264"/>
        <v>0.7</v>
      </c>
      <c r="J2832" s="11">
        <f t="shared" si="265"/>
        <v>0.09</v>
      </c>
      <c r="K2832" s="11">
        <v>624.79999999999995</v>
      </c>
      <c r="L2832" s="10">
        <f t="shared" si="266"/>
        <v>1.7415451459099922</v>
      </c>
      <c r="M2832">
        <f t="shared" si="267"/>
        <v>2148</v>
      </c>
      <c r="N2832">
        <f t="shared" si="268"/>
        <v>3</v>
      </c>
      <c r="O2832">
        <f t="shared" si="269"/>
        <v>0.4</v>
      </c>
    </row>
    <row r="2833" spans="1:15">
      <c r="A2833" s="10" t="s">
        <v>68</v>
      </c>
      <c r="B2833" s="10">
        <v>6460</v>
      </c>
      <c r="C2833" s="60">
        <v>1.095936687</v>
      </c>
      <c r="D2833" s="11">
        <v>0.30299999999999999</v>
      </c>
      <c r="E2833" s="11">
        <v>56.5</v>
      </c>
      <c r="F2833" s="11">
        <v>0</v>
      </c>
      <c r="G2833" s="11">
        <v>0</v>
      </c>
      <c r="H2833" s="10">
        <v>1</v>
      </c>
      <c r="I2833" s="11">
        <f t="shared" si="264"/>
        <v>0</v>
      </c>
      <c r="J2833" s="11">
        <f t="shared" si="265"/>
        <v>0</v>
      </c>
      <c r="K2833" s="11">
        <v>366.5</v>
      </c>
      <c r="L2833" s="10">
        <f t="shared" si="266"/>
        <v>1.5634906760913749</v>
      </c>
      <c r="M2833">
        <f t="shared" si="267"/>
        <v>1929</v>
      </c>
      <c r="N2833">
        <f t="shared" si="268"/>
        <v>0</v>
      </c>
      <c r="O2833">
        <f t="shared" si="269"/>
        <v>0</v>
      </c>
    </row>
    <row r="2834" spans="1:15">
      <c r="A2834" s="10" t="s">
        <v>68</v>
      </c>
      <c r="B2834" s="10">
        <v>4110</v>
      </c>
      <c r="C2834" s="60">
        <v>0.173348639</v>
      </c>
      <c r="D2834" s="11">
        <v>0.41299999999999998</v>
      </c>
      <c r="E2834" s="11">
        <v>56.5</v>
      </c>
      <c r="F2834" s="11">
        <v>0.7</v>
      </c>
      <c r="G2834" s="11">
        <v>0.09</v>
      </c>
      <c r="H2834" s="10">
        <v>1</v>
      </c>
      <c r="I2834" s="11">
        <f t="shared" si="264"/>
        <v>0.7</v>
      </c>
      <c r="J2834" s="11">
        <f t="shared" si="265"/>
        <v>0.09</v>
      </c>
      <c r="K2834" s="11">
        <v>79</v>
      </c>
      <c r="L2834" s="10">
        <f t="shared" si="266"/>
        <v>0.33708365139545832</v>
      </c>
      <c r="M2834">
        <f t="shared" si="267"/>
        <v>416</v>
      </c>
      <c r="N2834">
        <f t="shared" si="268"/>
        <v>1</v>
      </c>
      <c r="O2834">
        <f t="shared" si="269"/>
        <v>0.1</v>
      </c>
    </row>
    <row r="2835" spans="1:15">
      <c r="A2835" s="10" t="s">
        <v>68</v>
      </c>
      <c r="B2835" s="10">
        <v>6410</v>
      </c>
      <c r="C2835" s="60">
        <v>3.4214620000000001E-3</v>
      </c>
      <c r="D2835" s="11">
        <v>0.30299999999999999</v>
      </c>
      <c r="E2835" s="11">
        <v>56.5</v>
      </c>
      <c r="F2835" s="11">
        <v>0</v>
      </c>
      <c r="G2835" s="11">
        <v>0</v>
      </c>
      <c r="H2835" s="10">
        <v>1</v>
      </c>
      <c r="I2835" s="11">
        <f t="shared" si="264"/>
        <v>0</v>
      </c>
      <c r="J2835" s="11">
        <f t="shared" si="265"/>
        <v>0</v>
      </c>
      <c r="K2835" s="11">
        <v>18.100000000000001</v>
      </c>
      <c r="L2835" s="10">
        <f t="shared" si="266"/>
        <v>4.8811432257499995E-3</v>
      </c>
      <c r="M2835">
        <f t="shared" si="267"/>
        <v>6</v>
      </c>
      <c r="N2835">
        <f t="shared" si="268"/>
        <v>0</v>
      </c>
      <c r="O2835">
        <f t="shared" si="269"/>
        <v>0</v>
      </c>
    </row>
    <row r="2836" spans="1:15">
      <c r="A2836" s="10" t="s">
        <v>68</v>
      </c>
      <c r="B2836" s="10">
        <v>3100</v>
      </c>
      <c r="C2836" s="60">
        <v>0.38202724399999999</v>
      </c>
      <c r="D2836" s="11">
        <v>0.41099999999999998</v>
      </c>
      <c r="E2836" s="11">
        <v>48.29</v>
      </c>
      <c r="F2836" s="11">
        <v>1.2</v>
      </c>
      <c r="G2836" s="11">
        <v>6.4000000000000001E-2</v>
      </c>
      <c r="H2836" s="10">
        <v>1</v>
      </c>
      <c r="I2836" s="11">
        <f t="shared" si="264"/>
        <v>1.2</v>
      </c>
      <c r="J2836" s="11">
        <f t="shared" si="265"/>
        <v>6.4000000000000001E-2</v>
      </c>
      <c r="K2836" s="11">
        <v>620</v>
      </c>
      <c r="L2836" s="10">
        <f t="shared" si="266"/>
        <v>0.63184727473702995</v>
      </c>
      <c r="M2836">
        <f t="shared" si="267"/>
        <v>779</v>
      </c>
      <c r="N2836">
        <f t="shared" si="268"/>
        <v>2</v>
      </c>
      <c r="O2836">
        <f t="shared" si="269"/>
        <v>0.1</v>
      </c>
    </row>
    <row r="2837" spans="1:15">
      <c r="A2837" s="10" t="s">
        <v>68</v>
      </c>
      <c r="B2837" s="10">
        <v>3100</v>
      </c>
      <c r="C2837" s="60">
        <v>1.1250924879999999</v>
      </c>
      <c r="D2837" s="11">
        <v>0.41099999999999998</v>
      </c>
      <c r="E2837" s="11">
        <v>48.29</v>
      </c>
      <c r="F2837" s="11">
        <v>1.2</v>
      </c>
      <c r="G2837" s="11">
        <v>6.4000000000000001E-2</v>
      </c>
      <c r="H2837" s="10">
        <v>1</v>
      </c>
      <c r="I2837" s="11">
        <f t="shared" si="264"/>
        <v>1.2</v>
      </c>
      <c r="J2837" s="11">
        <f t="shared" si="265"/>
        <v>6.4000000000000001E-2</v>
      </c>
      <c r="K2837" s="11">
        <v>1826</v>
      </c>
      <c r="L2837" s="10">
        <f t="shared" si="266"/>
        <v>1.8608270314090598</v>
      </c>
      <c r="M2837">
        <f t="shared" si="267"/>
        <v>2295</v>
      </c>
      <c r="N2837">
        <f t="shared" si="268"/>
        <v>6</v>
      </c>
      <c r="O2837">
        <f t="shared" si="269"/>
        <v>0.3</v>
      </c>
    </row>
    <row r="2838" spans="1:15">
      <c r="A2838" s="10" t="s">
        <v>68</v>
      </c>
      <c r="B2838" s="10">
        <v>8140</v>
      </c>
      <c r="C2838" s="60">
        <v>1.3768509579999999</v>
      </c>
      <c r="D2838" s="11">
        <v>0.70299999999999996</v>
      </c>
      <c r="E2838" s="11">
        <v>48.29</v>
      </c>
      <c r="F2838" s="11">
        <v>1.2</v>
      </c>
      <c r="G2838" s="11">
        <v>0.48</v>
      </c>
      <c r="H2838" s="10">
        <v>1</v>
      </c>
      <c r="I2838" s="11">
        <f t="shared" si="264"/>
        <v>1.2</v>
      </c>
      <c r="J2838" s="11">
        <f t="shared" si="265"/>
        <v>0.48</v>
      </c>
      <c r="K2838" s="11">
        <v>1249.9000000000001</v>
      </c>
      <c r="L2838" s="10">
        <f t="shared" si="266"/>
        <v>3.8950964442966209</v>
      </c>
      <c r="M2838">
        <f t="shared" si="267"/>
        <v>4805</v>
      </c>
      <c r="N2838">
        <f t="shared" si="268"/>
        <v>13</v>
      </c>
      <c r="O2838">
        <f t="shared" si="269"/>
        <v>5.0999999999999996</v>
      </c>
    </row>
    <row r="2839" spans="1:15">
      <c r="A2839" s="10" t="s">
        <v>68</v>
      </c>
      <c r="B2839" s="10">
        <v>5300</v>
      </c>
      <c r="C2839" s="60">
        <v>0.108379451</v>
      </c>
      <c r="D2839" s="11">
        <v>0.5</v>
      </c>
      <c r="E2839" s="11">
        <v>48.29</v>
      </c>
      <c r="F2839" s="11">
        <v>0.6</v>
      </c>
      <c r="G2839" s="11">
        <v>0.13500000000000001</v>
      </c>
      <c r="H2839" s="10">
        <v>1</v>
      </c>
      <c r="I2839" s="11">
        <f t="shared" si="264"/>
        <v>0.6</v>
      </c>
      <c r="J2839" s="11">
        <f t="shared" si="265"/>
        <v>0.13500000000000001</v>
      </c>
      <c r="K2839" s="11">
        <v>70</v>
      </c>
      <c r="L2839" s="10">
        <f t="shared" si="266"/>
        <v>0.21806848703291667</v>
      </c>
      <c r="M2839">
        <f t="shared" si="267"/>
        <v>269</v>
      </c>
      <c r="N2839">
        <f t="shared" si="268"/>
        <v>0</v>
      </c>
      <c r="O2839">
        <f t="shared" si="269"/>
        <v>0.1</v>
      </c>
    </row>
    <row r="2840" spans="1:15">
      <c r="A2840" s="10" t="s">
        <v>68</v>
      </c>
      <c r="B2840" s="10">
        <v>7400</v>
      </c>
      <c r="C2840" s="60">
        <v>0.17248329700000001</v>
      </c>
      <c r="D2840" s="11">
        <v>0.223</v>
      </c>
      <c r="E2840" s="11">
        <v>48.29</v>
      </c>
      <c r="F2840" s="11">
        <v>1.38</v>
      </c>
      <c r="G2840" s="11">
        <v>0.109</v>
      </c>
      <c r="H2840" s="10">
        <v>1</v>
      </c>
      <c r="I2840" s="11">
        <f t="shared" si="264"/>
        <v>1.38</v>
      </c>
      <c r="J2840" s="11">
        <f t="shared" si="265"/>
        <v>0.109</v>
      </c>
      <c r="K2840" s="11">
        <v>49.7</v>
      </c>
      <c r="L2840" s="10">
        <f t="shared" si="266"/>
        <v>0.15478464215874918</v>
      </c>
      <c r="M2840">
        <f t="shared" si="267"/>
        <v>191</v>
      </c>
      <c r="N2840">
        <f t="shared" si="268"/>
        <v>1</v>
      </c>
      <c r="O2840">
        <f t="shared" si="269"/>
        <v>0</v>
      </c>
    </row>
    <row r="2841" spans="1:15">
      <c r="A2841" s="10" t="s">
        <v>68</v>
      </c>
      <c r="B2841" s="10">
        <v>6460</v>
      </c>
      <c r="C2841" s="60">
        <v>1.8827774900000001</v>
      </c>
      <c r="D2841" s="11">
        <v>0.30299999999999999</v>
      </c>
      <c r="E2841" s="11">
        <v>48.29</v>
      </c>
      <c r="F2841" s="11">
        <v>0</v>
      </c>
      <c r="G2841" s="11">
        <v>0</v>
      </c>
      <c r="H2841" s="10">
        <v>1</v>
      </c>
      <c r="I2841" s="11">
        <f t="shared" si="264"/>
        <v>0</v>
      </c>
      <c r="J2841" s="11">
        <f t="shared" si="265"/>
        <v>0</v>
      </c>
      <c r="K2841" s="11">
        <v>2252.6</v>
      </c>
      <c r="L2841" s="10">
        <f t="shared" si="266"/>
        <v>2.2957129560505249</v>
      </c>
      <c r="M2841">
        <f t="shared" si="267"/>
        <v>2832</v>
      </c>
      <c r="N2841">
        <f t="shared" si="268"/>
        <v>0</v>
      </c>
      <c r="O2841">
        <f t="shared" si="269"/>
        <v>0</v>
      </c>
    </row>
    <row r="2842" spans="1:15">
      <c r="A2842" s="10" t="s">
        <v>68</v>
      </c>
      <c r="B2842" s="10">
        <v>4110</v>
      </c>
      <c r="C2842" s="60">
        <v>0.87003796</v>
      </c>
      <c r="D2842" s="11">
        <v>0.41299999999999998</v>
      </c>
      <c r="E2842" s="11">
        <v>56.5</v>
      </c>
      <c r="F2842" s="11">
        <v>0.7</v>
      </c>
      <c r="G2842" s="11">
        <v>0.09</v>
      </c>
      <c r="H2842" s="10">
        <v>1</v>
      </c>
      <c r="I2842" s="11">
        <f t="shared" si="264"/>
        <v>0.7</v>
      </c>
      <c r="J2842" s="11">
        <f t="shared" si="265"/>
        <v>0.09</v>
      </c>
      <c r="K2842" s="11">
        <v>406.5</v>
      </c>
      <c r="L2842" s="10">
        <f t="shared" si="266"/>
        <v>1.6918250648016666</v>
      </c>
      <c r="M2842">
        <f t="shared" si="267"/>
        <v>2087</v>
      </c>
      <c r="N2842">
        <f t="shared" si="268"/>
        <v>3</v>
      </c>
      <c r="O2842">
        <f t="shared" si="269"/>
        <v>0.4</v>
      </c>
    </row>
    <row r="2843" spans="1:15">
      <c r="A2843" s="10" t="s">
        <v>68</v>
      </c>
      <c r="B2843" s="10">
        <v>4110</v>
      </c>
      <c r="C2843" s="60">
        <v>6.6421550000000003E-3</v>
      </c>
      <c r="D2843" s="11">
        <v>0.41299999999999998</v>
      </c>
      <c r="E2843" s="11">
        <v>56.5</v>
      </c>
      <c r="F2843" s="11">
        <v>0.7</v>
      </c>
      <c r="G2843" s="11">
        <v>0.09</v>
      </c>
      <c r="H2843" s="10">
        <v>1</v>
      </c>
      <c r="I2843" s="11">
        <f t="shared" si="264"/>
        <v>0.7</v>
      </c>
      <c r="J2843" s="11">
        <f t="shared" si="265"/>
        <v>0.09</v>
      </c>
      <c r="K2843" s="11">
        <v>60.1</v>
      </c>
      <c r="L2843" s="10">
        <f t="shared" si="266"/>
        <v>1.2915947153958334E-2</v>
      </c>
      <c r="M2843">
        <f t="shared" si="267"/>
        <v>16</v>
      </c>
      <c r="N2843">
        <f t="shared" si="268"/>
        <v>0</v>
      </c>
      <c r="O2843">
        <f t="shared" si="269"/>
        <v>0</v>
      </c>
    </row>
    <row r="2844" spans="1:15">
      <c r="A2844" s="10" t="s">
        <v>68</v>
      </c>
      <c r="B2844" s="10">
        <v>7430</v>
      </c>
      <c r="C2844" s="60">
        <v>1.4921798E-2</v>
      </c>
      <c r="D2844" s="11">
        <v>0.16900000000000001</v>
      </c>
      <c r="E2844" s="11">
        <v>48.29</v>
      </c>
      <c r="F2844" s="11">
        <v>1.25</v>
      </c>
      <c r="G2844" s="11">
        <v>0.20200000000000001</v>
      </c>
      <c r="H2844" s="10">
        <v>1</v>
      </c>
      <c r="I2844" s="11">
        <f t="shared" si="264"/>
        <v>1.25</v>
      </c>
      <c r="J2844" s="11">
        <f t="shared" si="265"/>
        <v>0.20200000000000001</v>
      </c>
      <c r="K2844" s="11">
        <v>10</v>
      </c>
      <c r="L2844" s="10">
        <f t="shared" si="266"/>
        <v>1.0148078557998335E-2</v>
      </c>
      <c r="M2844">
        <f t="shared" si="267"/>
        <v>13</v>
      </c>
      <c r="N2844">
        <f t="shared" si="268"/>
        <v>0</v>
      </c>
      <c r="O2844">
        <f t="shared" si="269"/>
        <v>0</v>
      </c>
    </row>
    <row r="2845" spans="1:15">
      <c r="A2845" s="10" t="s">
        <v>68</v>
      </c>
      <c r="B2845" s="10">
        <v>4340</v>
      </c>
      <c r="C2845" s="60">
        <v>4.0317370639999996</v>
      </c>
      <c r="D2845" s="11">
        <v>0.41299999999999998</v>
      </c>
      <c r="E2845" s="11">
        <v>48.29</v>
      </c>
      <c r="F2845" s="11">
        <v>0.7</v>
      </c>
      <c r="G2845" s="11">
        <v>0.09</v>
      </c>
      <c r="H2845" s="10">
        <v>1</v>
      </c>
      <c r="I2845" s="11">
        <f t="shared" si="264"/>
        <v>0.7</v>
      </c>
      <c r="J2845" s="11">
        <f t="shared" si="265"/>
        <v>0.09</v>
      </c>
      <c r="K2845" s="11">
        <v>2150.1</v>
      </c>
      <c r="L2845" s="10">
        <f t="shared" si="266"/>
        <v>6.7006697254076046</v>
      </c>
      <c r="M2845">
        <f t="shared" si="267"/>
        <v>8265</v>
      </c>
      <c r="N2845">
        <f t="shared" si="268"/>
        <v>13</v>
      </c>
      <c r="O2845">
        <f t="shared" si="269"/>
        <v>1.6</v>
      </c>
    </row>
    <row r="2846" spans="1:15">
      <c r="A2846" s="10" t="s">
        <v>68</v>
      </c>
      <c r="B2846" s="10">
        <v>6410</v>
      </c>
      <c r="C2846" s="60">
        <v>3.3189889080000001</v>
      </c>
      <c r="D2846" s="11">
        <v>0.30299999999999999</v>
      </c>
      <c r="E2846" s="11">
        <v>56.5</v>
      </c>
      <c r="F2846" s="11">
        <v>0</v>
      </c>
      <c r="G2846" s="11">
        <v>0</v>
      </c>
      <c r="H2846" s="10">
        <v>1</v>
      </c>
      <c r="I2846" s="11">
        <f t="shared" si="264"/>
        <v>0</v>
      </c>
      <c r="J2846" s="11">
        <f t="shared" si="265"/>
        <v>0</v>
      </c>
      <c r="K2846" s="11">
        <v>1256.3</v>
      </c>
      <c r="L2846" s="10">
        <f t="shared" si="266"/>
        <v>4.7349525508754997</v>
      </c>
      <c r="M2846">
        <f t="shared" si="267"/>
        <v>5840</v>
      </c>
      <c r="N2846">
        <f t="shared" si="268"/>
        <v>0</v>
      </c>
      <c r="O2846">
        <f t="shared" si="269"/>
        <v>0</v>
      </c>
    </row>
    <row r="2847" spans="1:15">
      <c r="A2847" s="10" t="s">
        <v>68</v>
      </c>
      <c r="B2847" s="10">
        <v>1180</v>
      </c>
      <c r="C2847" s="60">
        <v>0.20264168499999999</v>
      </c>
      <c r="D2847" s="11">
        <v>0.39</v>
      </c>
      <c r="E2847" s="11">
        <v>48.29</v>
      </c>
      <c r="F2847" s="11">
        <v>1.05</v>
      </c>
      <c r="G2847" s="11">
        <v>0.22</v>
      </c>
      <c r="H2847" s="10">
        <v>1</v>
      </c>
      <c r="I2847" s="11">
        <f t="shared" si="264"/>
        <v>1.05</v>
      </c>
      <c r="J2847" s="11">
        <f t="shared" si="265"/>
        <v>0.22</v>
      </c>
      <c r="K2847" s="11">
        <v>312.10000000000002</v>
      </c>
      <c r="L2847" s="10">
        <f t="shared" si="266"/>
        <v>0.31803092648112502</v>
      </c>
      <c r="M2847">
        <f t="shared" si="267"/>
        <v>392</v>
      </c>
      <c r="N2847">
        <f t="shared" si="268"/>
        <v>1</v>
      </c>
      <c r="O2847">
        <f t="shared" si="269"/>
        <v>0.2</v>
      </c>
    </row>
    <row r="2848" spans="1:15">
      <c r="A2848" s="10" t="s">
        <v>68</v>
      </c>
      <c r="B2848" s="10">
        <v>5100</v>
      </c>
      <c r="C2848" s="60">
        <v>0.23983510799999999</v>
      </c>
      <c r="D2848" s="11">
        <v>1</v>
      </c>
      <c r="E2848" s="11">
        <v>48.29</v>
      </c>
      <c r="F2848" s="11">
        <v>0.6</v>
      </c>
      <c r="G2848" s="11">
        <v>0.05</v>
      </c>
      <c r="H2848" s="10">
        <v>1</v>
      </c>
      <c r="I2848" s="11">
        <f t="shared" si="264"/>
        <v>0.6</v>
      </c>
      <c r="J2848" s="11">
        <f t="shared" si="265"/>
        <v>0.05</v>
      </c>
      <c r="K2848" s="11">
        <v>947</v>
      </c>
      <c r="L2848" s="10">
        <f t="shared" si="266"/>
        <v>0.96513644710999991</v>
      </c>
      <c r="M2848">
        <f t="shared" si="267"/>
        <v>1190</v>
      </c>
      <c r="N2848">
        <f t="shared" si="268"/>
        <v>2</v>
      </c>
      <c r="O2848">
        <f t="shared" si="269"/>
        <v>0.1</v>
      </c>
    </row>
    <row r="2849" spans="1:15">
      <c r="A2849" s="10" t="s">
        <v>68</v>
      </c>
      <c r="B2849" s="10">
        <v>1180</v>
      </c>
      <c r="C2849" s="60">
        <v>5.7456622999999998E-2</v>
      </c>
      <c r="D2849" s="11">
        <v>0.39</v>
      </c>
      <c r="E2849" s="11">
        <v>48.29</v>
      </c>
      <c r="F2849" s="11">
        <v>1.05</v>
      </c>
      <c r="G2849" s="11">
        <v>0.22</v>
      </c>
      <c r="H2849" s="10">
        <v>1</v>
      </c>
      <c r="I2849" s="11">
        <f t="shared" si="264"/>
        <v>1.05</v>
      </c>
      <c r="J2849" s="11">
        <f t="shared" si="265"/>
        <v>0.22</v>
      </c>
      <c r="K2849" s="11">
        <v>88.5</v>
      </c>
      <c r="L2849" s="10">
        <f t="shared" si="266"/>
        <v>9.0173860551775009E-2</v>
      </c>
      <c r="M2849">
        <f t="shared" si="267"/>
        <v>111</v>
      </c>
      <c r="N2849">
        <f t="shared" si="268"/>
        <v>0</v>
      </c>
      <c r="O2849">
        <f t="shared" si="269"/>
        <v>0.1</v>
      </c>
    </row>
    <row r="2850" spans="1:15">
      <c r="A2850" s="10" t="s">
        <v>68</v>
      </c>
      <c r="B2850" s="10">
        <v>7400</v>
      </c>
      <c r="C2850" s="60">
        <v>0.21625266500000001</v>
      </c>
      <c r="D2850" s="11">
        <v>0.223</v>
      </c>
      <c r="E2850" s="11">
        <v>48.29</v>
      </c>
      <c r="F2850" s="11">
        <v>1.38</v>
      </c>
      <c r="G2850" s="11">
        <v>0.109</v>
      </c>
      <c r="H2850" s="10">
        <v>1</v>
      </c>
      <c r="I2850" s="11">
        <f t="shared" si="264"/>
        <v>1.38</v>
      </c>
      <c r="J2850" s="11">
        <f t="shared" si="265"/>
        <v>0.109</v>
      </c>
      <c r="K2850" s="11">
        <v>62.3</v>
      </c>
      <c r="L2850" s="10">
        <f t="shared" si="266"/>
        <v>0.19406279883379585</v>
      </c>
      <c r="M2850">
        <f t="shared" si="267"/>
        <v>239</v>
      </c>
      <c r="N2850">
        <f t="shared" si="268"/>
        <v>1</v>
      </c>
      <c r="O2850">
        <f t="shared" si="269"/>
        <v>0.1</v>
      </c>
    </row>
    <row r="2851" spans="1:15">
      <c r="A2851" s="10" t="s">
        <v>68</v>
      </c>
      <c r="B2851" s="10">
        <v>6410</v>
      </c>
      <c r="C2851" s="60">
        <v>1.7068203000000001E-2</v>
      </c>
      <c r="D2851" s="11">
        <v>0.30299999999999999</v>
      </c>
      <c r="E2851" s="11">
        <v>56.5</v>
      </c>
      <c r="F2851" s="11">
        <v>0</v>
      </c>
      <c r="G2851" s="11">
        <v>0</v>
      </c>
      <c r="H2851" s="10">
        <v>1</v>
      </c>
      <c r="I2851" s="11">
        <f t="shared" si="264"/>
        <v>0</v>
      </c>
      <c r="J2851" s="11">
        <f t="shared" si="265"/>
        <v>0</v>
      </c>
      <c r="K2851" s="11">
        <v>5.7</v>
      </c>
      <c r="L2851" s="10">
        <f t="shared" si="266"/>
        <v>2.4349925104874996E-2</v>
      </c>
      <c r="M2851">
        <f t="shared" si="267"/>
        <v>30</v>
      </c>
      <c r="N2851">
        <f t="shared" si="268"/>
        <v>0</v>
      </c>
      <c r="O2851">
        <f t="shared" si="269"/>
        <v>0</v>
      </c>
    </row>
    <row r="2852" spans="1:15">
      <c r="A2852" s="10" t="s">
        <v>68</v>
      </c>
      <c r="B2852" s="10">
        <v>3200</v>
      </c>
      <c r="C2852" s="60">
        <v>0.99376374000000001</v>
      </c>
      <c r="D2852" s="11">
        <v>0.4</v>
      </c>
      <c r="E2852" s="11">
        <v>48.29</v>
      </c>
      <c r="F2852" s="11">
        <v>1.2</v>
      </c>
      <c r="G2852" s="11">
        <v>6.4000000000000001E-2</v>
      </c>
      <c r="H2852" s="10">
        <v>1</v>
      </c>
      <c r="I2852" s="11">
        <f t="shared" si="264"/>
        <v>1.2</v>
      </c>
      <c r="J2852" s="11">
        <f t="shared" si="265"/>
        <v>6.4000000000000001E-2</v>
      </c>
      <c r="K2852" s="11">
        <v>513.29999999999995</v>
      </c>
      <c r="L2852" s="10">
        <f t="shared" si="266"/>
        <v>1.5996283668200002</v>
      </c>
      <c r="M2852">
        <f t="shared" si="267"/>
        <v>1973</v>
      </c>
      <c r="N2852">
        <f t="shared" si="268"/>
        <v>5</v>
      </c>
      <c r="O2852">
        <f t="shared" si="269"/>
        <v>0.3</v>
      </c>
    </row>
    <row r="2853" spans="1:15">
      <c r="A2853" s="10" t="s">
        <v>68</v>
      </c>
      <c r="B2853" s="10">
        <v>6460</v>
      </c>
      <c r="C2853" s="60">
        <v>0.60407722600000002</v>
      </c>
      <c r="D2853" s="11">
        <v>0.30299999999999999</v>
      </c>
      <c r="E2853" s="11">
        <v>56.5</v>
      </c>
      <c r="F2853" s="11">
        <v>0</v>
      </c>
      <c r="G2853" s="11">
        <v>0</v>
      </c>
      <c r="H2853" s="10">
        <v>1</v>
      </c>
      <c r="I2853" s="11">
        <f t="shared" si="264"/>
        <v>0</v>
      </c>
      <c r="J2853" s="11">
        <f t="shared" si="265"/>
        <v>0</v>
      </c>
      <c r="K2853" s="11">
        <v>213.5</v>
      </c>
      <c r="L2853" s="10">
        <f t="shared" si="266"/>
        <v>0.86179167254224998</v>
      </c>
      <c r="M2853">
        <f t="shared" si="267"/>
        <v>1063</v>
      </c>
      <c r="N2853">
        <f t="shared" si="268"/>
        <v>0</v>
      </c>
      <c r="O2853">
        <f t="shared" si="269"/>
        <v>0</v>
      </c>
    </row>
    <row r="2854" spans="1:15">
      <c r="A2854" s="10" t="s">
        <v>68</v>
      </c>
      <c r="B2854" s="10">
        <v>7400</v>
      </c>
      <c r="C2854" s="60">
        <v>2.9242147999999999E-2</v>
      </c>
      <c r="D2854" s="11">
        <v>0.223</v>
      </c>
      <c r="E2854" s="11">
        <v>48.29</v>
      </c>
      <c r="F2854" s="11">
        <v>1.38</v>
      </c>
      <c r="G2854" s="11">
        <v>0.109</v>
      </c>
      <c r="H2854" s="10">
        <v>1</v>
      </c>
      <c r="I2854" s="11">
        <f t="shared" si="264"/>
        <v>1.38</v>
      </c>
      <c r="J2854" s="11">
        <f t="shared" si="265"/>
        <v>0.109</v>
      </c>
      <c r="K2854" s="11">
        <v>8.4</v>
      </c>
      <c r="L2854" s="10">
        <f t="shared" si="266"/>
        <v>2.6241586825263331E-2</v>
      </c>
      <c r="M2854">
        <f t="shared" si="267"/>
        <v>32</v>
      </c>
      <c r="N2854">
        <f t="shared" si="268"/>
        <v>0</v>
      </c>
      <c r="O2854">
        <f t="shared" si="269"/>
        <v>0</v>
      </c>
    </row>
    <row r="2855" spans="1:15">
      <c r="A2855" s="10" t="s">
        <v>68</v>
      </c>
      <c r="B2855" s="10">
        <v>2210</v>
      </c>
      <c r="C2855" s="60">
        <v>8.8545770509999997</v>
      </c>
      <c r="D2855" s="11">
        <v>0.26800000000000002</v>
      </c>
      <c r="E2855" s="11">
        <v>48.29</v>
      </c>
      <c r="F2855" s="11">
        <v>1.92</v>
      </c>
      <c r="G2855" s="11">
        <v>0.50600000000000001</v>
      </c>
      <c r="H2855" s="10">
        <v>1</v>
      </c>
      <c r="I2855" s="11">
        <f t="shared" si="264"/>
        <v>1.92</v>
      </c>
      <c r="J2855" s="11">
        <f t="shared" si="265"/>
        <v>0.50600000000000001</v>
      </c>
      <c r="K2855" s="11">
        <v>3156</v>
      </c>
      <c r="L2855" s="10">
        <f t="shared" si="266"/>
        <v>9.5494547427056435</v>
      </c>
      <c r="M2855">
        <f t="shared" si="267"/>
        <v>11779</v>
      </c>
      <c r="N2855">
        <f t="shared" si="268"/>
        <v>50</v>
      </c>
      <c r="O2855">
        <f t="shared" si="269"/>
        <v>13.1</v>
      </c>
    </row>
    <row r="2856" spans="1:15">
      <c r="A2856" s="10" t="s">
        <v>68</v>
      </c>
      <c r="B2856" s="10">
        <v>7400</v>
      </c>
      <c r="C2856" s="60">
        <v>0.21501005300000001</v>
      </c>
      <c r="D2856" s="11">
        <v>0.223</v>
      </c>
      <c r="E2856" s="11">
        <v>48.29</v>
      </c>
      <c r="F2856" s="11">
        <v>1.38</v>
      </c>
      <c r="G2856" s="11">
        <v>0.109</v>
      </c>
      <c r="H2856" s="10">
        <v>1</v>
      </c>
      <c r="I2856" s="11">
        <f t="shared" si="264"/>
        <v>1.38</v>
      </c>
      <c r="J2856" s="11">
        <f t="shared" si="265"/>
        <v>0.109</v>
      </c>
      <c r="K2856" s="11">
        <v>61.9</v>
      </c>
      <c r="L2856" s="10">
        <f t="shared" si="266"/>
        <v>0.19294769228662587</v>
      </c>
      <c r="M2856">
        <f t="shared" si="267"/>
        <v>238</v>
      </c>
      <c r="N2856">
        <f t="shared" si="268"/>
        <v>1</v>
      </c>
      <c r="O2856">
        <f t="shared" si="269"/>
        <v>0.1</v>
      </c>
    </row>
    <row r="2857" spans="1:15">
      <c r="A2857" s="10" t="s">
        <v>68</v>
      </c>
      <c r="B2857" s="10">
        <v>6410</v>
      </c>
      <c r="C2857" s="60">
        <v>6.091244E-3</v>
      </c>
      <c r="D2857" s="11">
        <v>0.30299999999999999</v>
      </c>
      <c r="E2857" s="11">
        <v>56.5</v>
      </c>
      <c r="F2857" s="11">
        <v>0</v>
      </c>
      <c r="G2857" s="11">
        <v>0</v>
      </c>
      <c r="H2857" s="10">
        <v>1</v>
      </c>
      <c r="I2857" s="11">
        <f t="shared" si="264"/>
        <v>0</v>
      </c>
      <c r="J2857" s="11">
        <f t="shared" si="265"/>
        <v>0</v>
      </c>
      <c r="K2857" s="11">
        <v>2</v>
      </c>
      <c r="L2857" s="10">
        <f t="shared" si="266"/>
        <v>8.6899209714999988E-3</v>
      </c>
      <c r="M2857">
        <f t="shared" si="267"/>
        <v>11</v>
      </c>
      <c r="N2857">
        <f t="shared" si="268"/>
        <v>0</v>
      </c>
      <c r="O2857">
        <f t="shared" si="269"/>
        <v>0</v>
      </c>
    </row>
    <row r="2858" spans="1:15">
      <c r="A2858" s="10" t="s">
        <v>68</v>
      </c>
      <c r="B2858" s="10">
        <v>6460</v>
      </c>
      <c r="C2858" s="60">
        <v>0.67020495599999996</v>
      </c>
      <c r="D2858" s="11">
        <v>0.30299999999999999</v>
      </c>
      <c r="E2858" s="11">
        <v>48.29</v>
      </c>
      <c r="F2858" s="11">
        <v>0</v>
      </c>
      <c r="G2858" s="11">
        <v>0</v>
      </c>
      <c r="H2858" s="10">
        <v>1</v>
      </c>
      <c r="I2858" s="11">
        <f t="shared" si="264"/>
        <v>0</v>
      </c>
      <c r="J2858" s="11">
        <f t="shared" si="265"/>
        <v>0</v>
      </c>
      <c r="K2858" s="11">
        <v>2976.7</v>
      </c>
      <c r="L2858" s="10">
        <f t="shared" si="266"/>
        <v>0.81719598246230996</v>
      </c>
      <c r="M2858">
        <f t="shared" si="267"/>
        <v>1008</v>
      </c>
      <c r="N2858">
        <f t="shared" si="268"/>
        <v>0</v>
      </c>
      <c r="O2858">
        <f t="shared" si="269"/>
        <v>0</v>
      </c>
    </row>
    <row r="2859" spans="1:15">
      <c r="A2859" s="10" t="s">
        <v>68</v>
      </c>
      <c r="B2859" s="10">
        <v>6410</v>
      </c>
      <c r="C2859" s="60">
        <v>0.88097329700000004</v>
      </c>
      <c r="D2859" s="11">
        <v>0.30299999999999999</v>
      </c>
      <c r="E2859" s="11">
        <v>56.5</v>
      </c>
      <c r="F2859" s="11">
        <v>0</v>
      </c>
      <c r="G2859" s="11">
        <v>0</v>
      </c>
      <c r="H2859" s="10">
        <v>1</v>
      </c>
      <c r="I2859" s="11">
        <f t="shared" si="264"/>
        <v>0</v>
      </c>
      <c r="J2859" s="11">
        <f t="shared" si="265"/>
        <v>0</v>
      </c>
      <c r="K2859" s="11">
        <v>399</v>
      </c>
      <c r="L2859" s="10">
        <f t="shared" si="266"/>
        <v>1.2568185298326251</v>
      </c>
      <c r="M2859">
        <f t="shared" si="267"/>
        <v>1550</v>
      </c>
      <c r="N2859">
        <f t="shared" si="268"/>
        <v>0</v>
      </c>
      <c r="O2859">
        <f t="shared" si="269"/>
        <v>0</v>
      </c>
    </row>
    <row r="2860" spans="1:15">
      <c r="A2860" s="10" t="s">
        <v>68</v>
      </c>
      <c r="B2860" s="10">
        <v>1920</v>
      </c>
      <c r="C2860" s="60">
        <v>0.320776173</v>
      </c>
      <c r="D2860" s="11">
        <v>0.23400000000000001</v>
      </c>
      <c r="E2860" s="11">
        <v>48.29</v>
      </c>
      <c r="F2860" s="11">
        <v>1.2</v>
      </c>
      <c r="G2860" s="11">
        <v>7.5999999999999998E-2</v>
      </c>
      <c r="H2860" s="10">
        <v>1</v>
      </c>
      <c r="I2860" s="11">
        <f t="shared" si="264"/>
        <v>1.2</v>
      </c>
      <c r="J2860" s="11">
        <f t="shared" si="265"/>
        <v>7.5999999999999998E-2</v>
      </c>
      <c r="K2860" s="11">
        <v>296.39999999999998</v>
      </c>
      <c r="L2860" s="10">
        <f t="shared" si="266"/>
        <v>0.30206048718631501</v>
      </c>
      <c r="M2860">
        <f t="shared" si="267"/>
        <v>373</v>
      </c>
      <c r="N2860">
        <f t="shared" si="268"/>
        <v>1</v>
      </c>
      <c r="O2860">
        <f t="shared" si="269"/>
        <v>0.1</v>
      </c>
    </row>
    <row r="2861" spans="1:15">
      <c r="A2861" s="10" t="s">
        <v>68</v>
      </c>
      <c r="B2861" s="10">
        <v>1920</v>
      </c>
      <c r="C2861" s="60">
        <v>0.26042531499999999</v>
      </c>
      <c r="D2861" s="11">
        <v>0.193</v>
      </c>
      <c r="E2861" s="11">
        <v>48.29</v>
      </c>
      <c r="F2861" s="11">
        <v>1.2</v>
      </c>
      <c r="G2861" s="11">
        <v>7.5999999999999998E-2</v>
      </c>
      <c r="H2861" s="10">
        <v>1</v>
      </c>
      <c r="I2861" s="11">
        <f t="shared" si="264"/>
        <v>1.2</v>
      </c>
      <c r="J2861" s="11">
        <f t="shared" si="265"/>
        <v>7.5999999999999998E-2</v>
      </c>
      <c r="K2861" s="11">
        <v>198.5</v>
      </c>
      <c r="L2861" s="10">
        <f t="shared" si="266"/>
        <v>0.20226301025337914</v>
      </c>
      <c r="M2861">
        <f t="shared" si="267"/>
        <v>249</v>
      </c>
      <c r="N2861">
        <f t="shared" si="268"/>
        <v>1</v>
      </c>
      <c r="O2861">
        <f t="shared" si="269"/>
        <v>0</v>
      </c>
    </row>
    <row r="2862" spans="1:15">
      <c r="A2862" s="10" t="s">
        <v>68</v>
      </c>
      <c r="B2862" s="10">
        <v>1920</v>
      </c>
      <c r="C2862" s="60">
        <v>0.124664565</v>
      </c>
      <c r="D2862" s="11">
        <v>0.193</v>
      </c>
      <c r="E2862" s="11">
        <v>48.29</v>
      </c>
      <c r="F2862" s="11">
        <v>1.2</v>
      </c>
      <c r="G2862" s="11">
        <v>7.5999999999999998E-2</v>
      </c>
      <c r="H2862" s="10">
        <v>1</v>
      </c>
      <c r="I2862" s="11">
        <f t="shared" si="264"/>
        <v>1.2</v>
      </c>
      <c r="J2862" s="11">
        <f t="shared" si="265"/>
        <v>7.5999999999999998E-2</v>
      </c>
      <c r="K2862" s="11">
        <v>95</v>
      </c>
      <c r="L2862" s="10">
        <f t="shared" si="266"/>
        <v>9.6822500488587496E-2</v>
      </c>
      <c r="M2862">
        <f t="shared" si="267"/>
        <v>119</v>
      </c>
      <c r="N2862">
        <f t="shared" si="268"/>
        <v>0</v>
      </c>
      <c r="O2862">
        <f t="shared" si="269"/>
        <v>0</v>
      </c>
    </row>
    <row r="2863" spans="1:15">
      <c r="A2863" s="10" t="s">
        <v>68</v>
      </c>
      <c r="B2863" s="10">
        <v>3100</v>
      </c>
      <c r="C2863" s="60">
        <v>4.9759913000000003E-2</v>
      </c>
      <c r="D2863" s="11">
        <v>0.41099999999999998</v>
      </c>
      <c r="E2863" s="11">
        <v>48.29</v>
      </c>
      <c r="F2863" s="11">
        <v>1.2</v>
      </c>
      <c r="G2863" s="11">
        <v>6.4000000000000001E-2</v>
      </c>
      <c r="H2863" s="10">
        <v>1</v>
      </c>
      <c r="I2863" s="11">
        <f t="shared" si="264"/>
        <v>1.2</v>
      </c>
      <c r="J2863" s="11">
        <f t="shared" si="265"/>
        <v>6.4000000000000001E-2</v>
      </c>
      <c r="K2863" s="11">
        <v>80.8</v>
      </c>
      <c r="L2863" s="10">
        <f t="shared" si="266"/>
        <v>8.2299537307872497E-2</v>
      </c>
      <c r="M2863">
        <f t="shared" si="267"/>
        <v>102</v>
      </c>
      <c r="N2863">
        <f t="shared" si="268"/>
        <v>0</v>
      </c>
      <c r="O2863">
        <f t="shared" si="269"/>
        <v>0</v>
      </c>
    </row>
    <row r="2864" spans="1:15">
      <c r="A2864" s="10" t="s">
        <v>68</v>
      </c>
      <c r="B2864" s="10">
        <v>4110</v>
      </c>
      <c r="C2864" s="60">
        <v>9.0909764000000004E-2</v>
      </c>
      <c r="D2864" s="11">
        <v>0.41299999999999998</v>
      </c>
      <c r="E2864" s="11">
        <v>48.29</v>
      </c>
      <c r="F2864" s="11">
        <v>0.7</v>
      </c>
      <c r="G2864" s="11">
        <v>0.09</v>
      </c>
      <c r="H2864" s="10">
        <v>1</v>
      </c>
      <c r="I2864" s="11">
        <f t="shared" si="264"/>
        <v>0.7</v>
      </c>
      <c r="J2864" s="11">
        <f t="shared" si="265"/>
        <v>0.09</v>
      </c>
      <c r="K2864" s="11">
        <v>148.19999999999999</v>
      </c>
      <c r="L2864" s="10">
        <f t="shared" si="266"/>
        <v>0.15109028533085664</v>
      </c>
      <c r="M2864">
        <f t="shared" si="267"/>
        <v>186</v>
      </c>
      <c r="N2864">
        <f t="shared" si="268"/>
        <v>0</v>
      </c>
      <c r="O2864">
        <f t="shared" si="269"/>
        <v>0</v>
      </c>
    </row>
    <row r="2865" spans="1:15">
      <c r="A2865" s="10" t="s">
        <v>68</v>
      </c>
      <c r="B2865" s="10">
        <v>5300</v>
      </c>
      <c r="C2865" s="60">
        <v>3.6501494000000002E-2</v>
      </c>
      <c r="D2865" s="11">
        <v>0.5</v>
      </c>
      <c r="E2865" s="11">
        <v>48.29</v>
      </c>
      <c r="F2865" s="11">
        <v>0.6</v>
      </c>
      <c r="G2865" s="11">
        <v>0.13500000000000001</v>
      </c>
      <c r="H2865" s="10">
        <v>1</v>
      </c>
      <c r="I2865" s="11">
        <f t="shared" si="264"/>
        <v>0.6</v>
      </c>
      <c r="J2865" s="11">
        <f t="shared" si="265"/>
        <v>0.13500000000000001</v>
      </c>
      <c r="K2865" s="11">
        <v>23.6</v>
      </c>
      <c r="L2865" s="10">
        <f t="shared" si="266"/>
        <v>7.3444047719166669E-2</v>
      </c>
      <c r="M2865">
        <f t="shared" si="267"/>
        <v>91</v>
      </c>
      <c r="N2865">
        <f t="shared" si="268"/>
        <v>0</v>
      </c>
      <c r="O2865">
        <f t="shared" si="269"/>
        <v>0</v>
      </c>
    </row>
    <row r="2866" spans="1:15">
      <c r="A2866" s="10" t="s">
        <v>68</v>
      </c>
      <c r="B2866" s="10">
        <v>7400</v>
      </c>
      <c r="C2866" s="60">
        <v>2.7744021679999999</v>
      </c>
      <c r="D2866" s="11">
        <v>0.223</v>
      </c>
      <c r="E2866" s="11">
        <v>48.29</v>
      </c>
      <c r="F2866" s="11">
        <v>1.38</v>
      </c>
      <c r="G2866" s="11">
        <v>0.109</v>
      </c>
      <c r="H2866" s="10">
        <v>1</v>
      </c>
      <c r="I2866" s="11">
        <f t="shared" si="264"/>
        <v>1.38</v>
      </c>
      <c r="J2866" s="11">
        <f t="shared" si="265"/>
        <v>0.109</v>
      </c>
      <c r="K2866" s="11">
        <v>817.3</v>
      </c>
      <c r="L2866" s="10">
        <f t="shared" si="266"/>
        <v>2.4897184495397133</v>
      </c>
      <c r="M2866">
        <f t="shared" si="267"/>
        <v>3071</v>
      </c>
      <c r="N2866">
        <f t="shared" si="268"/>
        <v>9</v>
      </c>
      <c r="O2866">
        <f t="shared" si="269"/>
        <v>0.7</v>
      </c>
    </row>
    <row r="2867" spans="1:15">
      <c r="A2867" s="10" t="s">
        <v>68</v>
      </c>
      <c r="B2867" s="10">
        <v>2210</v>
      </c>
      <c r="C2867" s="60">
        <v>1.0123504350000001</v>
      </c>
      <c r="D2867" s="11">
        <v>0.26800000000000002</v>
      </c>
      <c r="E2867" s="11">
        <v>56.5</v>
      </c>
      <c r="F2867" s="11">
        <v>1.92</v>
      </c>
      <c r="G2867" s="11">
        <v>0.50600000000000001</v>
      </c>
      <c r="H2867" s="10">
        <v>1</v>
      </c>
      <c r="I2867" s="11">
        <f t="shared" si="264"/>
        <v>1.92</v>
      </c>
      <c r="J2867" s="11">
        <f t="shared" si="265"/>
        <v>0.50600000000000001</v>
      </c>
      <c r="K2867" s="11">
        <v>313.5</v>
      </c>
      <c r="L2867" s="10">
        <f t="shared" si="266"/>
        <v>1.2774175238975003</v>
      </c>
      <c r="M2867">
        <f t="shared" si="267"/>
        <v>1576</v>
      </c>
      <c r="N2867">
        <f t="shared" si="268"/>
        <v>7</v>
      </c>
      <c r="O2867">
        <f t="shared" si="269"/>
        <v>1.8</v>
      </c>
    </row>
    <row r="2868" spans="1:15">
      <c r="A2868" s="10" t="s">
        <v>68</v>
      </c>
      <c r="B2868" s="10">
        <v>4110</v>
      </c>
      <c r="C2868" s="60">
        <v>0.50276634099999995</v>
      </c>
      <c r="D2868" s="11">
        <v>0.41299999999999998</v>
      </c>
      <c r="E2868" s="11">
        <v>56.5</v>
      </c>
      <c r="F2868" s="11">
        <v>0.7</v>
      </c>
      <c r="G2868" s="11">
        <v>0.09</v>
      </c>
      <c r="H2868" s="10">
        <v>1</v>
      </c>
      <c r="I2868" s="11">
        <f t="shared" si="264"/>
        <v>0.7</v>
      </c>
      <c r="J2868" s="11">
        <f t="shared" si="265"/>
        <v>0.09</v>
      </c>
      <c r="K2868" s="11">
        <v>229.5</v>
      </c>
      <c r="L2868" s="10">
        <f t="shared" si="266"/>
        <v>0.97765009867204145</v>
      </c>
      <c r="M2868">
        <f t="shared" si="267"/>
        <v>1206</v>
      </c>
      <c r="N2868">
        <f t="shared" si="268"/>
        <v>2</v>
      </c>
      <c r="O2868">
        <f t="shared" si="269"/>
        <v>0.2</v>
      </c>
    </row>
    <row r="2869" spans="1:15">
      <c r="A2869" s="10" t="s">
        <v>68</v>
      </c>
      <c r="B2869" s="10">
        <v>2210</v>
      </c>
      <c r="C2869" s="60">
        <v>3.1427510000000001E-3</v>
      </c>
      <c r="D2869" s="11">
        <v>0.28499999999999998</v>
      </c>
      <c r="E2869" s="11">
        <v>48.29</v>
      </c>
      <c r="F2869" s="11">
        <v>1.92</v>
      </c>
      <c r="G2869" s="11">
        <v>0.50600000000000001</v>
      </c>
      <c r="H2869" s="10">
        <v>1</v>
      </c>
      <c r="I2869" s="11">
        <f t="shared" si="264"/>
        <v>1.92</v>
      </c>
      <c r="J2869" s="11">
        <f t="shared" si="265"/>
        <v>0.50600000000000001</v>
      </c>
      <c r="K2869" s="11">
        <v>1.2</v>
      </c>
      <c r="L2869" s="10">
        <f t="shared" si="266"/>
        <v>3.6043818375125001E-3</v>
      </c>
      <c r="M2869">
        <f t="shared" si="267"/>
        <v>4</v>
      </c>
      <c r="N2869">
        <f t="shared" si="268"/>
        <v>0</v>
      </c>
      <c r="O2869">
        <f t="shared" si="269"/>
        <v>0</v>
      </c>
    </row>
    <row r="2870" spans="1:15">
      <c r="A2870" s="10" t="s">
        <v>68</v>
      </c>
      <c r="B2870" s="10">
        <v>1920</v>
      </c>
      <c r="C2870" s="60">
        <v>0.44279928800000001</v>
      </c>
      <c r="D2870" s="11">
        <v>0.193</v>
      </c>
      <c r="E2870" s="11">
        <v>48.29</v>
      </c>
      <c r="F2870" s="11">
        <v>1.2</v>
      </c>
      <c r="G2870" s="11">
        <v>7.5999999999999998E-2</v>
      </c>
      <c r="H2870" s="10">
        <v>1</v>
      </c>
      <c r="I2870" s="11">
        <f t="shared" si="264"/>
        <v>1.2</v>
      </c>
      <c r="J2870" s="11">
        <f t="shared" si="265"/>
        <v>7.5999999999999998E-2</v>
      </c>
      <c r="K2870" s="11">
        <v>337.4</v>
      </c>
      <c r="L2870" s="10">
        <f t="shared" si="266"/>
        <v>0.34390634001511328</v>
      </c>
      <c r="M2870">
        <f t="shared" si="267"/>
        <v>424</v>
      </c>
      <c r="N2870">
        <f t="shared" si="268"/>
        <v>1</v>
      </c>
      <c r="O2870">
        <f t="shared" si="269"/>
        <v>0.1</v>
      </c>
    </row>
    <row r="2871" spans="1:15">
      <c r="A2871" s="10" t="s">
        <v>68</v>
      </c>
      <c r="B2871" s="10">
        <v>1920</v>
      </c>
      <c r="C2871" s="60">
        <v>0.58544284400000002</v>
      </c>
      <c r="D2871" s="11">
        <v>0.193</v>
      </c>
      <c r="E2871" s="11">
        <v>48.29</v>
      </c>
      <c r="F2871" s="11">
        <v>1.2</v>
      </c>
      <c r="G2871" s="11">
        <v>7.5999999999999998E-2</v>
      </c>
      <c r="H2871" s="10">
        <v>1</v>
      </c>
      <c r="I2871" s="11">
        <f t="shared" si="264"/>
        <v>1.2</v>
      </c>
      <c r="J2871" s="11">
        <f t="shared" si="265"/>
        <v>7.5999999999999998E-2</v>
      </c>
      <c r="K2871" s="11">
        <v>446.2</v>
      </c>
      <c r="L2871" s="10">
        <f t="shared" si="266"/>
        <v>0.45469247856622336</v>
      </c>
      <c r="M2871">
        <f t="shared" si="267"/>
        <v>561</v>
      </c>
      <c r="N2871">
        <f t="shared" si="268"/>
        <v>1</v>
      </c>
      <c r="O2871">
        <f t="shared" si="269"/>
        <v>0.1</v>
      </c>
    </row>
    <row r="2872" spans="1:15">
      <c r="A2872" s="10" t="s">
        <v>68</v>
      </c>
      <c r="B2872" s="10">
        <v>4430</v>
      </c>
      <c r="C2872" s="60">
        <v>3.1481998959999999</v>
      </c>
      <c r="D2872" s="11">
        <v>0.41299999999999998</v>
      </c>
      <c r="E2872" s="11">
        <v>48.29</v>
      </c>
      <c r="F2872" s="11">
        <v>0.7</v>
      </c>
      <c r="G2872" s="11">
        <v>0.09</v>
      </c>
      <c r="H2872" s="10">
        <v>1</v>
      </c>
      <c r="I2872" s="11">
        <f t="shared" si="264"/>
        <v>0.7</v>
      </c>
      <c r="J2872" s="11">
        <f t="shared" si="265"/>
        <v>0.09</v>
      </c>
      <c r="K2872" s="11">
        <v>5134</v>
      </c>
      <c r="L2872" s="10">
        <f t="shared" si="266"/>
        <v>5.232247886653993</v>
      </c>
      <c r="M2872">
        <f t="shared" si="267"/>
        <v>6454</v>
      </c>
      <c r="N2872">
        <f t="shared" si="268"/>
        <v>10</v>
      </c>
      <c r="O2872">
        <f t="shared" si="269"/>
        <v>1.3</v>
      </c>
    </row>
    <row r="2873" spans="1:15">
      <c r="A2873" s="10" t="s">
        <v>68</v>
      </c>
      <c r="B2873" s="10">
        <v>7400</v>
      </c>
      <c r="C2873" s="60">
        <v>0.33529209199999999</v>
      </c>
      <c r="D2873" s="11">
        <v>0.223</v>
      </c>
      <c r="E2873" s="11">
        <v>48.29</v>
      </c>
      <c r="F2873" s="11">
        <v>1.38</v>
      </c>
      <c r="G2873" s="11">
        <v>0.109</v>
      </c>
      <c r="H2873" s="10">
        <v>1</v>
      </c>
      <c r="I2873" s="11">
        <f t="shared" si="264"/>
        <v>1.38</v>
      </c>
      <c r="J2873" s="11">
        <f t="shared" si="265"/>
        <v>0.109</v>
      </c>
      <c r="K2873" s="11">
        <v>96.5</v>
      </c>
      <c r="L2873" s="10">
        <f t="shared" si="266"/>
        <v>0.30088749102980333</v>
      </c>
      <c r="M2873">
        <f t="shared" si="267"/>
        <v>371</v>
      </c>
      <c r="N2873">
        <f t="shared" si="268"/>
        <v>1</v>
      </c>
      <c r="O2873">
        <f t="shared" si="269"/>
        <v>0.1</v>
      </c>
    </row>
    <row r="2874" spans="1:15">
      <c r="A2874" s="10" t="s">
        <v>68</v>
      </c>
      <c r="B2874" s="10">
        <v>4110</v>
      </c>
      <c r="C2874" s="60">
        <v>2.4387479160000001</v>
      </c>
      <c r="D2874" s="11">
        <v>0.41299999999999998</v>
      </c>
      <c r="E2874" s="11">
        <v>48.29</v>
      </c>
      <c r="F2874" s="11">
        <v>0.7</v>
      </c>
      <c r="G2874" s="11">
        <v>0.09</v>
      </c>
      <c r="H2874" s="10">
        <v>1</v>
      </c>
      <c r="I2874" s="11">
        <f t="shared" si="264"/>
        <v>0.7</v>
      </c>
      <c r="J2874" s="11">
        <f t="shared" si="265"/>
        <v>0.09</v>
      </c>
      <c r="K2874" s="11">
        <v>9277.9</v>
      </c>
      <c r="L2874" s="10">
        <f t="shared" si="266"/>
        <v>4.0531522937236097</v>
      </c>
      <c r="M2874">
        <f t="shared" si="267"/>
        <v>4999</v>
      </c>
      <c r="N2874">
        <f t="shared" si="268"/>
        <v>8</v>
      </c>
      <c r="O2874">
        <f t="shared" si="269"/>
        <v>1</v>
      </c>
    </row>
    <row r="2875" spans="1:15">
      <c r="A2875" s="10" t="s">
        <v>68</v>
      </c>
      <c r="B2875" s="10">
        <v>3300</v>
      </c>
      <c r="C2875" s="60">
        <v>0.64593294199999995</v>
      </c>
      <c r="D2875" s="11">
        <v>0.4</v>
      </c>
      <c r="E2875" s="11">
        <v>48.29</v>
      </c>
      <c r="F2875" s="11">
        <v>1.2</v>
      </c>
      <c r="G2875" s="11">
        <v>6.4000000000000001E-2</v>
      </c>
      <c r="H2875" s="10">
        <v>1</v>
      </c>
      <c r="I2875" s="11">
        <f t="shared" si="264"/>
        <v>1.2</v>
      </c>
      <c r="J2875" s="11">
        <f t="shared" si="265"/>
        <v>6.4000000000000001E-2</v>
      </c>
      <c r="K2875" s="11">
        <v>1020.2</v>
      </c>
      <c r="L2875" s="10">
        <f t="shared" si="266"/>
        <v>1.0397367256393333</v>
      </c>
      <c r="M2875">
        <f t="shared" si="267"/>
        <v>1282</v>
      </c>
      <c r="N2875">
        <f t="shared" si="268"/>
        <v>3</v>
      </c>
      <c r="O2875">
        <f t="shared" si="269"/>
        <v>0.2</v>
      </c>
    </row>
    <row r="2876" spans="1:15">
      <c r="A2876" s="10" t="s">
        <v>68</v>
      </c>
      <c r="B2876" s="10">
        <v>5100</v>
      </c>
      <c r="C2876" s="60">
        <v>1.1836200999999999E-2</v>
      </c>
      <c r="D2876" s="11">
        <v>1</v>
      </c>
      <c r="E2876" s="11">
        <v>48.29</v>
      </c>
      <c r="F2876" s="11">
        <v>0.6</v>
      </c>
      <c r="G2876" s="11">
        <v>0.05</v>
      </c>
      <c r="H2876" s="10">
        <v>1</v>
      </c>
      <c r="I2876" s="11">
        <f t="shared" si="264"/>
        <v>0.6</v>
      </c>
      <c r="J2876" s="11">
        <f t="shared" si="265"/>
        <v>0.05</v>
      </c>
      <c r="K2876" s="11">
        <v>46.7</v>
      </c>
      <c r="L2876" s="10">
        <f t="shared" si="266"/>
        <v>4.763084552416666E-2</v>
      </c>
      <c r="M2876">
        <f t="shared" si="267"/>
        <v>59</v>
      </c>
      <c r="N2876">
        <f t="shared" si="268"/>
        <v>0</v>
      </c>
      <c r="O2876">
        <f t="shared" si="269"/>
        <v>0</v>
      </c>
    </row>
    <row r="2877" spans="1:15">
      <c r="A2877" s="10" t="s">
        <v>68</v>
      </c>
      <c r="B2877" s="10">
        <v>5100</v>
      </c>
      <c r="C2877" s="60">
        <v>0.274629805</v>
      </c>
      <c r="D2877" s="11">
        <v>1</v>
      </c>
      <c r="E2877" s="11">
        <v>48.29</v>
      </c>
      <c r="F2877" s="11">
        <v>0.6</v>
      </c>
      <c r="G2877" s="11">
        <v>0.05</v>
      </c>
      <c r="H2877" s="10">
        <v>1</v>
      </c>
      <c r="I2877" s="11">
        <f t="shared" si="264"/>
        <v>0.6</v>
      </c>
      <c r="J2877" s="11">
        <f t="shared" si="265"/>
        <v>0.05</v>
      </c>
      <c r="K2877" s="11">
        <v>1084.5</v>
      </c>
      <c r="L2877" s="10">
        <f t="shared" si="266"/>
        <v>1.1051561069541667</v>
      </c>
      <c r="M2877">
        <f t="shared" si="267"/>
        <v>1363</v>
      </c>
      <c r="N2877">
        <f t="shared" si="268"/>
        <v>2</v>
      </c>
      <c r="O2877">
        <f t="shared" si="269"/>
        <v>0.2</v>
      </c>
    </row>
    <row r="2878" spans="1:15">
      <c r="A2878" s="10" t="s">
        <v>68</v>
      </c>
      <c r="B2878" s="10">
        <v>5100</v>
      </c>
      <c r="C2878" s="60">
        <v>0.14983766300000001</v>
      </c>
      <c r="D2878" s="11">
        <v>1</v>
      </c>
      <c r="E2878" s="11">
        <v>48.29</v>
      </c>
      <c r="F2878" s="11">
        <v>0.6</v>
      </c>
      <c r="G2878" s="11">
        <v>0.05</v>
      </c>
      <c r="H2878" s="10">
        <v>1</v>
      </c>
      <c r="I2878" s="11">
        <f t="shared" si="264"/>
        <v>0.6</v>
      </c>
      <c r="J2878" s="11">
        <f t="shared" si="265"/>
        <v>0.05</v>
      </c>
      <c r="K2878" s="11">
        <v>591.70000000000005</v>
      </c>
      <c r="L2878" s="10">
        <f t="shared" si="266"/>
        <v>0.60297172885583339</v>
      </c>
      <c r="M2878">
        <f t="shared" si="267"/>
        <v>744</v>
      </c>
      <c r="N2878">
        <f t="shared" si="268"/>
        <v>1</v>
      </c>
      <c r="O2878">
        <f t="shared" si="269"/>
        <v>0.1</v>
      </c>
    </row>
    <row r="2879" spans="1:15">
      <c r="A2879" s="10" t="s">
        <v>68</v>
      </c>
      <c r="B2879" s="10">
        <v>7400</v>
      </c>
      <c r="C2879" s="60">
        <v>3.1038059999999999E-2</v>
      </c>
      <c r="D2879" s="11">
        <v>0.223</v>
      </c>
      <c r="E2879" s="11">
        <v>48.29</v>
      </c>
      <c r="F2879" s="11">
        <v>1.38</v>
      </c>
      <c r="G2879" s="11">
        <v>0.109</v>
      </c>
      <c r="H2879" s="10">
        <v>1</v>
      </c>
      <c r="I2879" s="11">
        <f t="shared" si="264"/>
        <v>1.38</v>
      </c>
      <c r="J2879" s="11">
        <f t="shared" si="265"/>
        <v>0.109</v>
      </c>
      <c r="K2879" s="11">
        <v>8.9</v>
      </c>
      <c r="L2879" s="10">
        <f t="shared" si="266"/>
        <v>2.785321879835E-2</v>
      </c>
      <c r="M2879">
        <f t="shared" si="267"/>
        <v>34</v>
      </c>
      <c r="N2879">
        <f t="shared" si="268"/>
        <v>0</v>
      </c>
      <c r="O2879">
        <f t="shared" si="269"/>
        <v>0</v>
      </c>
    </row>
    <row r="2880" spans="1:15">
      <c r="A2880" s="10" t="s">
        <v>68</v>
      </c>
      <c r="B2880" s="10">
        <v>4200</v>
      </c>
      <c r="C2880" s="60">
        <v>0.10980229900000001</v>
      </c>
      <c r="D2880" s="11">
        <v>0.41299999999999998</v>
      </c>
      <c r="E2880" s="11">
        <v>48.29</v>
      </c>
      <c r="F2880" s="11">
        <v>0.7</v>
      </c>
      <c r="G2880" s="11">
        <v>0.09</v>
      </c>
      <c r="H2880" s="10">
        <v>1</v>
      </c>
      <c r="I2880" s="11">
        <f t="shared" si="264"/>
        <v>0.7</v>
      </c>
      <c r="J2880" s="11">
        <f t="shared" si="265"/>
        <v>0.09</v>
      </c>
      <c r="K2880" s="11">
        <v>58.6</v>
      </c>
      <c r="L2880" s="10">
        <f t="shared" si="266"/>
        <v>0.18248931639393581</v>
      </c>
      <c r="M2880">
        <f t="shared" si="267"/>
        <v>225</v>
      </c>
      <c r="N2880">
        <f t="shared" si="268"/>
        <v>0</v>
      </c>
      <c r="O2880">
        <f t="shared" si="269"/>
        <v>0</v>
      </c>
    </row>
    <row r="2881" spans="1:15">
      <c r="A2881" s="10" t="s">
        <v>68</v>
      </c>
      <c r="B2881" s="10">
        <v>5100</v>
      </c>
      <c r="C2881" s="60">
        <v>3.3989474999999998E-2</v>
      </c>
      <c r="D2881" s="11">
        <v>1</v>
      </c>
      <c r="E2881" s="11">
        <v>48.29</v>
      </c>
      <c r="F2881" s="11">
        <v>0.6</v>
      </c>
      <c r="G2881" s="11">
        <v>0.05</v>
      </c>
      <c r="H2881" s="10">
        <v>1</v>
      </c>
      <c r="I2881" s="11">
        <f t="shared" si="264"/>
        <v>0.6</v>
      </c>
      <c r="J2881" s="11">
        <f t="shared" si="265"/>
        <v>0.05</v>
      </c>
      <c r="K2881" s="11">
        <v>134.19999999999999</v>
      </c>
      <c r="L2881" s="10">
        <f t="shared" si="266"/>
        <v>0.13677931231249998</v>
      </c>
      <c r="M2881">
        <f t="shared" si="267"/>
        <v>169</v>
      </c>
      <c r="N2881">
        <f t="shared" si="268"/>
        <v>0</v>
      </c>
      <c r="O2881">
        <f t="shared" si="269"/>
        <v>0</v>
      </c>
    </row>
    <row r="2882" spans="1:15">
      <c r="A2882" s="10" t="s">
        <v>68</v>
      </c>
      <c r="B2882" s="10">
        <v>5100</v>
      </c>
      <c r="C2882" s="60">
        <v>8.6987307999999999E-2</v>
      </c>
      <c r="D2882" s="11">
        <v>1</v>
      </c>
      <c r="E2882" s="11">
        <v>48.29</v>
      </c>
      <c r="F2882" s="11">
        <v>0.6</v>
      </c>
      <c r="G2882" s="11">
        <v>0.05</v>
      </c>
      <c r="H2882" s="10">
        <v>1</v>
      </c>
      <c r="I2882" s="11">
        <f t="shared" si="264"/>
        <v>0.6</v>
      </c>
      <c r="J2882" s="11">
        <f t="shared" si="265"/>
        <v>0.05</v>
      </c>
      <c r="K2882" s="11">
        <v>343.5</v>
      </c>
      <c r="L2882" s="10">
        <f t="shared" si="266"/>
        <v>0.35005142527666666</v>
      </c>
      <c r="M2882">
        <f t="shared" si="267"/>
        <v>432</v>
      </c>
      <c r="N2882">
        <f t="shared" si="268"/>
        <v>1</v>
      </c>
      <c r="O2882">
        <f t="shared" si="269"/>
        <v>0</v>
      </c>
    </row>
    <row r="2883" spans="1:15">
      <c r="A2883" s="10" t="s">
        <v>68</v>
      </c>
      <c r="B2883" s="10">
        <v>5100</v>
      </c>
      <c r="C2883" s="60">
        <v>0.183829669</v>
      </c>
      <c r="D2883" s="11">
        <v>1</v>
      </c>
      <c r="E2883" s="11">
        <v>48.29</v>
      </c>
      <c r="F2883" s="11">
        <v>0.6</v>
      </c>
      <c r="G2883" s="11">
        <v>0.05</v>
      </c>
      <c r="H2883" s="10">
        <v>1</v>
      </c>
      <c r="I2883" s="11">
        <f t="shared" ref="I2883:I2946" si="270">F2883</f>
        <v>0.6</v>
      </c>
      <c r="J2883" s="11">
        <f t="shared" ref="J2883:J2946" si="271">G2883</f>
        <v>0.05</v>
      </c>
      <c r="K2883" s="11">
        <v>725.8</v>
      </c>
      <c r="L2883" s="10">
        <f t="shared" ref="L2883:L2946" si="272">E2883*D2883*C2883/12</f>
        <v>0.73976122633416663</v>
      </c>
      <c r="M2883">
        <f t="shared" ref="M2883:M2946" si="273">ROUND(E2883*D2883*C2883*102.79,0)</f>
        <v>912</v>
      </c>
      <c r="N2883">
        <f t="shared" ref="N2883:N2946" si="274">ROUND(I2883*M2883*0.002205,0)</f>
        <v>1</v>
      </c>
      <c r="O2883">
        <f t="shared" ref="O2883:O2946" si="275">ROUND(J2883*M2883*0.002205,1)</f>
        <v>0.1</v>
      </c>
    </row>
    <row r="2884" spans="1:15">
      <c r="A2884" s="10" t="s">
        <v>68</v>
      </c>
      <c r="B2884" s="10">
        <v>5100</v>
      </c>
      <c r="C2884" s="60">
        <v>0.43652565100000001</v>
      </c>
      <c r="D2884" s="11">
        <v>1</v>
      </c>
      <c r="E2884" s="11">
        <v>48.29</v>
      </c>
      <c r="F2884" s="11">
        <v>0.6</v>
      </c>
      <c r="G2884" s="11">
        <v>0.05</v>
      </c>
      <c r="H2884" s="10">
        <v>1</v>
      </c>
      <c r="I2884" s="11">
        <f t="shared" si="270"/>
        <v>0.6</v>
      </c>
      <c r="J2884" s="11">
        <f t="shared" si="271"/>
        <v>0.05</v>
      </c>
      <c r="K2884" s="11">
        <v>1723.6</v>
      </c>
      <c r="L2884" s="10">
        <f t="shared" si="272"/>
        <v>1.7566519738991666</v>
      </c>
      <c r="M2884">
        <f t="shared" si="273"/>
        <v>2167</v>
      </c>
      <c r="N2884">
        <f t="shared" si="274"/>
        <v>3</v>
      </c>
      <c r="O2884">
        <f t="shared" si="275"/>
        <v>0.2</v>
      </c>
    </row>
    <row r="2885" spans="1:15">
      <c r="A2885" s="10" t="s">
        <v>68</v>
      </c>
      <c r="B2885" s="10">
        <v>4110</v>
      </c>
      <c r="C2885" s="60">
        <v>0.32031418099999998</v>
      </c>
      <c r="D2885" s="11">
        <v>0.41299999999999998</v>
      </c>
      <c r="E2885" s="11">
        <v>48.29</v>
      </c>
      <c r="F2885" s="11">
        <v>0.7</v>
      </c>
      <c r="G2885" s="11">
        <v>0.09</v>
      </c>
      <c r="H2885" s="10">
        <v>1</v>
      </c>
      <c r="I2885" s="11">
        <f t="shared" si="270"/>
        <v>0.7</v>
      </c>
      <c r="J2885" s="11">
        <f t="shared" si="271"/>
        <v>0.09</v>
      </c>
      <c r="K2885" s="11">
        <v>522.4</v>
      </c>
      <c r="L2885" s="10">
        <f t="shared" si="272"/>
        <v>0.532356029466864</v>
      </c>
      <c r="M2885">
        <f t="shared" si="273"/>
        <v>657</v>
      </c>
      <c r="N2885">
        <f t="shared" si="274"/>
        <v>1</v>
      </c>
      <c r="O2885">
        <f t="shared" si="275"/>
        <v>0.1</v>
      </c>
    </row>
    <row r="2886" spans="1:15">
      <c r="A2886" s="10" t="s">
        <v>68</v>
      </c>
      <c r="B2886" s="10">
        <v>4110</v>
      </c>
      <c r="C2886" s="60">
        <v>1.261705539</v>
      </c>
      <c r="D2886" s="11">
        <v>0.41299999999999998</v>
      </c>
      <c r="E2886" s="11">
        <v>48.29</v>
      </c>
      <c r="F2886" s="11">
        <v>0.7</v>
      </c>
      <c r="G2886" s="11">
        <v>0.09</v>
      </c>
      <c r="H2886" s="10">
        <v>1</v>
      </c>
      <c r="I2886" s="11">
        <f t="shared" si="270"/>
        <v>0.7</v>
      </c>
      <c r="J2886" s="11">
        <f t="shared" si="271"/>
        <v>0.09</v>
      </c>
      <c r="K2886" s="11">
        <v>3556.8</v>
      </c>
      <c r="L2886" s="10">
        <f t="shared" si="272"/>
        <v>2.096930423128502</v>
      </c>
      <c r="M2886">
        <f t="shared" si="273"/>
        <v>2587</v>
      </c>
      <c r="N2886">
        <f t="shared" si="274"/>
        <v>4</v>
      </c>
      <c r="O2886">
        <f t="shared" si="275"/>
        <v>0.5</v>
      </c>
    </row>
    <row r="2887" spans="1:15">
      <c r="A2887" s="10" t="s">
        <v>68</v>
      </c>
      <c r="B2887" s="10">
        <v>6410</v>
      </c>
      <c r="C2887" s="60">
        <v>0.27542678300000001</v>
      </c>
      <c r="D2887" s="11">
        <v>0.30299999999999999</v>
      </c>
      <c r="E2887" s="11">
        <v>56.5</v>
      </c>
      <c r="F2887" s="11">
        <v>0</v>
      </c>
      <c r="G2887" s="11">
        <v>0</v>
      </c>
      <c r="H2887" s="10">
        <v>1</v>
      </c>
      <c r="I2887" s="11">
        <f t="shared" si="270"/>
        <v>0</v>
      </c>
      <c r="J2887" s="11">
        <f t="shared" si="271"/>
        <v>0</v>
      </c>
      <c r="K2887" s="11">
        <v>92.1</v>
      </c>
      <c r="L2887" s="10">
        <f t="shared" si="272"/>
        <v>0.39293073429737496</v>
      </c>
      <c r="M2887">
        <f t="shared" si="273"/>
        <v>485</v>
      </c>
      <c r="N2887">
        <f t="shared" si="274"/>
        <v>0</v>
      </c>
      <c r="O2887">
        <f t="shared" si="275"/>
        <v>0</v>
      </c>
    </row>
    <row r="2888" spans="1:15">
      <c r="A2888" s="10" t="s">
        <v>68</v>
      </c>
      <c r="B2888" s="10">
        <v>5100</v>
      </c>
      <c r="C2888" s="60">
        <v>0.40637168800000001</v>
      </c>
      <c r="D2888" s="11">
        <v>1</v>
      </c>
      <c r="E2888" s="11">
        <v>48.29</v>
      </c>
      <c r="F2888" s="11">
        <v>0.6</v>
      </c>
      <c r="G2888" s="11">
        <v>0.05</v>
      </c>
      <c r="H2888" s="10">
        <v>1</v>
      </c>
      <c r="I2888" s="11">
        <f t="shared" si="270"/>
        <v>0.6</v>
      </c>
      <c r="J2888" s="11">
        <f t="shared" si="271"/>
        <v>0.05</v>
      </c>
      <c r="K2888" s="11">
        <v>1604.6</v>
      </c>
      <c r="L2888" s="10">
        <f t="shared" si="272"/>
        <v>1.6353074011266668</v>
      </c>
      <c r="M2888">
        <f t="shared" si="273"/>
        <v>2017</v>
      </c>
      <c r="N2888">
        <f t="shared" si="274"/>
        <v>3</v>
      </c>
      <c r="O2888">
        <f t="shared" si="275"/>
        <v>0.2</v>
      </c>
    </row>
    <row r="2889" spans="1:15">
      <c r="A2889" s="10" t="s">
        <v>68</v>
      </c>
      <c r="B2889" s="10">
        <v>5100</v>
      </c>
      <c r="C2889" s="60">
        <v>0.44214868800000001</v>
      </c>
      <c r="D2889" s="11">
        <v>1</v>
      </c>
      <c r="E2889" s="11">
        <v>48.29</v>
      </c>
      <c r="F2889" s="11">
        <v>0.6</v>
      </c>
      <c r="G2889" s="11">
        <v>0.05</v>
      </c>
      <c r="H2889" s="10">
        <v>1</v>
      </c>
      <c r="I2889" s="11">
        <f t="shared" si="270"/>
        <v>0.6</v>
      </c>
      <c r="J2889" s="11">
        <f t="shared" si="271"/>
        <v>0.05</v>
      </c>
      <c r="K2889" s="11">
        <v>1745.9</v>
      </c>
      <c r="L2889" s="10">
        <f t="shared" si="272"/>
        <v>1.7792800119600001</v>
      </c>
      <c r="M2889">
        <f t="shared" si="273"/>
        <v>2195</v>
      </c>
      <c r="N2889">
        <f t="shared" si="274"/>
        <v>3</v>
      </c>
      <c r="O2889">
        <f t="shared" si="275"/>
        <v>0.2</v>
      </c>
    </row>
    <row r="2890" spans="1:15">
      <c r="A2890" s="10" t="s">
        <v>68</v>
      </c>
      <c r="B2890" s="10">
        <v>2210</v>
      </c>
      <c r="C2890" s="60">
        <v>5.5794442999999996</v>
      </c>
      <c r="D2890" s="11">
        <v>0.251</v>
      </c>
      <c r="E2890" s="11">
        <v>56.5</v>
      </c>
      <c r="F2890" s="11">
        <v>1.92</v>
      </c>
      <c r="G2890" s="11">
        <v>0.50600000000000001</v>
      </c>
      <c r="H2890" s="10">
        <v>1</v>
      </c>
      <c r="I2890" s="11">
        <f t="shared" si="270"/>
        <v>1.92</v>
      </c>
      <c r="J2890" s="11">
        <f t="shared" si="271"/>
        <v>0.50600000000000001</v>
      </c>
      <c r="K2890" s="11">
        <v>1545.6</v>
      </c>
      <c r="L2890" s="10">
        <f t="shared" si="272"/>
        <v>6.5937407783708331</v>
      </c>
      <c r="M2890">
        <f t="shared" si="273"/>
        <v>8133</v>
      </c>
      <c r="N2890">
        <f t="shared" si="274"/>
        <v>34</v>
      </c>
      <c r="O2890">
        <f t="shared" si="275"/>
        <v>9.1</v>
      </c>
    </row>
    <row r="2891" spans="1:15">
      <c r="A2891" s="10" t="s">
        <v>68</v>
      </c>
      <c r="B2891" s="10">
        <v>5100</v>
      </c>
      <c r="C2891" s="60">
        <v>1.1399765580000001</v>
      </c>
      <c r="D2891" s="11">
        <v>1</v>
      </c>
      <c r="E2891" s="11">
        <v>48.29</v>
      </c>
      <c r="F2891" s="11">
        <v>0.6</v>
      </c>
      <c r="G2891" s="11">
        <v>0.05</v>
      </c>
      <c r="H2891" s="10">
        <v>1</v>
      </c>
      <c r="I2891" s="11">
        <f t="shared" si="270"/>
        <v>0.6</v>
      </c>
      <c r="J2891" s="11">
        <f t="shared" si="271"/>
        <v>0.05</v>
      </c>
      <c r="K2891" s="11">
        <v>4501.3</v>
      </c>
      <c r="L2891" s="10">
        <f t="shared" si="272"/>
        <v>4.5874556654849998</v>
      </c>
      <c r="M2891">
        <f t="shared" si="273"/>
        <v>5659</v>
      </c>
      <c r="N2891">
        <f t="shared" si="274"/>
        <v>7</v>
      </c>
      <c r="O2891">
        <f t="shared" si="275"/>
        <v>0.6</v>
      </c>
    </row>
    <row r="2892" spans="1:15">
      <c r="A2892" s="10" t="s">
        <v>68</v>
      </c>
      <c r="B2892" s="10">
        <v>1920</v>
      </c>
      <c r="C2892" s="60">
        <v>0.184261432</v>
      </c>
      <c r="D2892" s="11">
        <v>0.23400000000000001</v>
      </c>
      <c r="E2892" s="11">
        <v>48.29</v>
      </c>
      <c r="F2892" s="11">
        <v>1.2</v>
      </c>
      <c r="G2892" s="11">
        <v>7.5999999999999998E-2</v>
      </c>
      <c r="H2892" s="10">
        <v>1</v>
      </c>
      <c r="I2892" s="11">
        <f t="shared" si="270"/>
        <v>1.2</v>
      </c>
      <c r="J2892" s="11">
        <f t="shared" si="271"/>
        <v>7.5999999999999998E-2</v>
      </c>
      <c r="K2892" s="11">
        <v>170.3</v>
      </c>
      <c r="L2892" s="10">
        <f t="shared" si="272"/>
        <v>0.17351069874996003</v>
      </c>
      <c r="M2892">
        <f t="shared" si="273"/>
        <v>214</v>
      </c>
      <c r="N2892">
        <f t="shared" si="274"/>
        <v>1</v>
      </c>
      <c r="O2892">
        <f t="shared" si="275"/>
        <v>0</v>
      </c>
    </row>
    <row r="2893" spans="1:15">
      <c r="A2893" s="10" t="s">
        <v>68</v>
      </c>
      <c r="B2893" s="10">
        <v>1920</v>
      </c>
      <c r="C2893" s="60">
        <v>5.9927213E-2</v>
      </c>
      <c r="D2893" s="11">
        <v>0.193</v>
      </c>
      <c r="E2893" s="11">
        <v>48.29</v>
      </c>
      <c r="F2893" s="11">
        <v>1.2</v>
      </c>
      <c r="G2893" s="11">
        <v>7.5999999999999998E-2</v>
      </c>
      <c r="H2893" s="10">
        <v>1</v>
      </c>
      <c r="I2893" s="11">
        <f t="shared" si="270"/>
        <v>1.2</v>
      </c>
      <c r="J2893" s="11">
        <f t="shared" si="271"/>
        <v>7.5999999999999998E-2</v>
      </c>
      <c r="K2893" s="11">
        <v>45.7</v>
      </c>
      <c r="L2893" s="10">
        <f t="shared" si="272"/>
        <v>4.6543318945300831E-2</v>
      </c>
      <c r="M2893">
        <f t="shared" si="273"/>
        <v>57</v>
      </c>
      <c r="N2893">
        <f t="shared" si="274"/>
        <v>0</v>
      </c>
      <c r="O2893">
        <f t="shared" si="275"/>
        <v>0</v>
      </c>
    </row>
    <row r="2894" spans="1:15">
      <c r="A2894" s="10" t="s">
        <v>68</v>
      </c>
      <c r="B2894" s="10">
        <v>5100</v>
      </c>
      <c r="C2894" s="60">
        <v>9.5833146999999994E-2</v>
      </c>
      <c r="D2894" s="11">
        <v>1</v>
      </c>
      <c r="E2894" s="11">
        <v>48.29</v>
      </c>
      <c r="F2894" s="11">
        <v>0.6</v>
      </c>
      <c r="G2894" s="11">
        <v>0.05</v>
      </c>
      <c r="H2894" s="10">
        <v>1</v>
      </c>
      <c r="I2894" s="11">
        <f t="shared" si="270"/>
        <v>0.6</v>
      </c>
      <c r="J2894" s="11">
        <f t="shared" si="271"/>
        <v>0.05</v>
      </c>
      <c r="K2894" s="11">
        <v>378.4</v>
      </c>
      <c r="L2894" s="10">
        <f t="shared" si="272"/>
        <v>0.38564855571916662</v>
      </c>
      <c r="M2894">
        <f t="shared" si="273"/>
        <v>476</v>
      </c>
      <c r="N2894">
        <f t="shared" si="274"/>
        <v>1</v>
      </c>
      <c r="O2894">
        <f t="shared" si="275"/>
        <v>0.1</v>
      </c>
    </row>
    <row r="2895" spans="1:15">
      <c r="A2895" s="10" t="s">
        <v>68</v>
      </c>
      <c r="B2895" s="10">
        <v>5100</v>
      </c>
      <c r="C2895" s="60">
        <v>0.91898428200000004</v>
      </c>
      <c r="D2895" s="11">
        <v>1</v>
      </c>
      <c r="E2895" s="11">
        <v>48.29</v>
      </c>
      <c r="F2895" s="11">
        <v>0.6</v>
      </c>
      <c r="G2895" s="11">
        <v>0.05</v>
      </c>
      <c r="H2895" s="10">
        <v>1</v>
      </c>
      <c r="I2895" s="11">
        <f t="shared" si="270"/>
        <v>0.6</v>
      </c>
      <c r="J2895" s="11">
        <f t="shared" si="271"/>
        <v>0.05</v>
      </c>
      <c r="K2895" s="11">
        <v>3628.7</v>
      </c>
      <c r="L2895" s="10">
        <f t="shared" si="272"/>
        <v>3.6981459148150004</v>
      </c>
      <c r="M2895">
        <f t="shared" si="273"/>
        <v>4562</v>
      </c>
      <c r="N2895">
        <f t="shared" si="274"/>
        <v>6</v>
      </c>
      <c r="O2895">
        <f t="shared" si="275"/>
        <v>0.5</v>
      </c>
    </row>
    <row r="2896" spans="1:15">
      <c r="A2896" s="10" t="s">
        <v>68</v>
      </c>
      <c r="B2896" s="10">
        <v>1920</v>
      </c>
      <c r="C2896" s="60">
        <v>3.8314834999999998E-2</v>
      </c>
      <c r="D2896" s="11">
        <v>0.193</v>
      </c>
      <c r="E2896" s="11">
        <v>48.29</v>
      </c>
      <c r="F2896" s="11">
        <v>1.2</v>
      </c>
      <c r="G2896" s="11">
        <v>7.5999999999999998E-2</v>
      </c>
      <c r="H2896" s="10">
        <v>1</v>
      </c>
      <c r="I2896" s="11">
        <f t="shared" si="270"/>
        <v>1.2</v>
      </c>
      <c r="J2896" s="11">
        <f t="shared" si="271"/>
        <v>7.5999999999999998E-2</v>
      </c>
      <c r="K2896" s="11">
        <v>29.2</v>
      </c>
      <c r="L2896" s="10">
        <f t="shared" si="272"/>
        <v>2.9757759396245833E-2</v>
      </c>
      <c r="M2896">
        <f t="shared" si="273"/>
        <v>37</v>
      </c>
      <c r="N2896">
        <f t="shared" si="274"/>
        <v>0</v>
      </c>
      <c r="O2896">
        <f t="shared" si="275"/>
        <v>0</v>
      </c>
    </row>
    <row r="2897" spans="1:15">
      <c r="A2897" s="10" t="s">
        <v>68</v>
      </c>
      <c r="B2897" s="10">
        <v>5100</v>
      </c>
      <c r="C2897" s="60">
        <v>2.9999570000000001E-3</v>
      </c>
      <c r="D2897" s="11">
        <v>1</v>
      </c>
      <c r="E2897" s="11">
        <v>48.29</v>
      </c>
      <c r="F2897" s="11">
        <v>0.6</v>
      </c>
      <c r="G2897" s="11">
        <v>0.05</v>
      </c>
      <c r="H2897" s="10">
        <v>1</v>
      </c>
      <c r="I2897" s="11">
        <f t="shared" si="270"/>
        <v>0.6</v>
      </c>
      <c r="J2897" s="11">
        <f t="shared" si="271"/>
        <v>0.05</v>
      </c>
      <c r="K2897" s="11">
        <v>11.8</v>
      </c>
      <c r="L2897" s="10">
        <f t="shared" si="272"/>
        <v>1.2072326960833333E-2</v>
      </c>
      <c r="M2897">
        <f t="shared" si="273"/>
        <v>15</v>
      </c>
      <c r="N2897">
        <f t="shared" si="274"/>
        <v>0</v>
      </c>
      <c r="O2897">
        <f t="shared" si="275"/>
        <v>0</v>
      </c>
    </row>
    <row r="2898" spans="1:15">
      <c r="A2898" s="10" t="s">
        <v>68</v>
      </c>
      <c r="B2898" s="10">
        <v>1180</v>
      </c>
      <c r="C2898" s="60">
        <v>6.6155949000000006E-2</v>
      </c>
      <c r="D2898" s="11">
        <v>0.39</v>
      </c>
      <c r="E2898" s="11">
        <v>48.29</v>
      </c>
      <c r="F2898" s="11">
        <v>1.05</v>
      </c>
      <c r="G2898" s="11">
        <v>0.22</v>
      </c>
      <c r="H2898" s="10">
        <v>1</v>
      </c>
      <c r="I2898" s="11">
        <f t="shared" si="270"/>
        <v>1.05</v>
      </c>
      <c r="J2898" s="11">
        <f t="shared" si="271"/>
        <v>0.22</v>
      </c>
      <c r="K2898" s="11">
        <v>101.9</v>
      </c>
      <c r="L2898" s="10">
        <f t="shared" si="272"/>
        <v>0.10382680025932502</v>
      </c>
      <c r="M2898">
        <f t="shared" si="273"/>
        <v>128</v>
      </c>
      <c r="N2898">
        <f t="shared" si="274"/>
        <v>0</v>
      </c>
      <c r="O2898">
        <f t="shared" si="275"/>
        <v>0.1</v>
      </c>
    </row>
    <row r="2899" spans="1:15">
      <c r="A2899" s="10" t="s">
        <v>68</v>
      </c>
      <c r="B2899" s="10">
        <v>1100</v>
      </c>
      <c r="C2899" s="60">
        <v>2.2059039299999998</v>
      </c>
      <c r="D2899" s="11">
        <v>0.34200000000000003</v>
      </c>
      <c r="E2899" s="11">
        <v>56.5</v>
      </c>
      <c r="F2899" s="11">
        <v>1.85</v>
      </c>
      <c r="G2899" s="11">
        <v>0.22</v>
      </c>
      <c r="H2899" s="10">
        <v>1</v>
      </c>
      <c r="I2899" s="11">
        <f t="shared" si="270"/>
        <v>1.85</v>
      </c>
      <c r="J2899" s="11">
        <f t="shared" si="271"/>
        <v>0.22</v>
      </c>
      <c r="K2899" s="11">
        <v>1170.9000000000001</v>
      </c>
      <c r="L2899" s="10">
        <f t="shared" si="272"/>
        <v>3.5520568032825</v>
      </c>
      <c r="M2899">
        <f t="shared" si="273"/>
        <v>4381</v>
      </c>
      <c r="N2899">
        <f t="shared" si="274"/>
        <v>18</v>
      </c>
      <c r="O2899">
        <f t="shared" si="275"/>
        <v>2.1</v>
      </c>
    </row>
    <row r="2900" spans="1:15">
      <c r="A2900" s="10" t="s">
        <v>68</v>
      </c>
      <c r="B2900" s="10">
        <v>4110</v>
      </c>
      <c r="C2900" s="60">
        <v>0.114137351</v>
      </c>
      <c r="D2900" s="11">
        <v>0.41299999999999998</v>
      </c>
      <c r="E2900" s="11">
        <v>56.5</v>
      </c>
      <c r="F2900" s="11">
        <v>0.7</v>
      </c>
      <c r="G2900" s="11">
        <v>0.09</v>
      </c>
      <c r="H2900" s="10">
        <v>1</v>
      </c>
      <c r="I2900" s="11">
        <f t="shared" si="270"/>
        <v>0.7</v>
      </c>
      <c r="J2900" s="11">
        <f t="shared" si="271"/>
        <v>0.09</v>
      </c>
      <c r="K2900" s="11">
        <v>30762.3</v>
      </c>
      <c r="L2900" s="10">
        <f t="shared" si="272"/>
        <v>0.2219448347424583</v>
      </c>
      <c r="M2900">
        <f t="shared" si="273"/>
        <v>274</v>
      </c>
      <c r="N2900">
        <f t="shared" si="274"/>
        <v>0</v>
      </c>
      <c r="O2900">
        <f t="shared" si="275"/>
        <v>0.1</v>
      </c>
    </row>
    <row r="2901" spans="1:15">
      <c r="A2901" s="10" t="s">
        <v>68</v>
      </c>
      <c r="B2901" s="10">
        <v>8320</v>
      </c>
      <c r="C2901" s="60">
        <v>1.2528272E-2</v>
      </c>
      <c r="D2901" s="11">
        <v>0.21</v>
      </c>
      <c r="E2901" s="11">
        <v>48.29</v>
      </c>
      <c r="F2901" s="11">
        <v>1.25</v>
      </c>
      <c r="G2901" s="11">
        <v>7.5999999999999998E-2</v>
      </c>
      <c r="H2901" s="10">
        <v>1</v>
      </c>
      <c r="I2901" s="11">
        <f t="shared" si="270"/>
        <v>1.25</v>
      </c>
      <c r="J2901" s="11">
        <f t="shared" si="271"/>
        <v>7.5999999999999998E-2</v>
      </c>
      <c r="K2901" s="11">
        <v>10.4</v>
      </c>
      <c r="L2901" s="10">
        <f t="shared" si="272"/>
        <v>1.0587329460400001E-2</v>
      </c>
      <c r="M2901">
        <f t="shared" si="273"/>
        <v>13</v>
      </c>
      <c r="N2901">
        <f t="shared" si="274"/>
        <v>0</v>
      </c>
      <c r="O2901">
        <f t="shared" si="275"/>
        <v>0</v>
      </c>
    </row>
    <row r="2902" spans="1:15">
      <c r="A2902" s="10" t="s">
        <v>68</v>
      </c>
      <c r="B2902" s="10">
        <v>8320</v>
      </c>
      <c r="C2902" s="60">
        <v>0.74846828499999996</v>
      </c>
      <c r="D2902" s="11">
        <v>0.21</v>
      </c>
      <c r="E2902" s="11">
        <v>48.29</v>
      </c>
      <c r="F2902" s="11">
        <v>1.25</v>
      </c>
      <c r="G2902" s="11">
        <v>7.5999999999999998E-2</v>
      </c>
      <c r="H2902" s="10">
        <v>1</v>
      </c>
      <c r="I2902" s="11">
        <f t="shared" si="270"/>
        <v>1.25</v>
      </c>
      <c r="J2902" s="11">
        <f t="shared" si="271"/>
        <v>7.5999999999999998E-2</v>
      </c>
      <c r="K2902" s="11">
        <v>626</v>
      </c>
      <c r="L2902" s="10">
        <f t="shared" si="272"/>
        <v>0.63251183594637495</v>
      </c>
      <c r="M2902">
        <f t="shared" si="273"/>
        <v>780</v>
      </c>
      <c r="N2902">
        <f t="shared" si="274"/>
        <v>2</v>
      </c>
      <c r="O2902">
        <f t="shared" si="275"/>
        <v>0.1</v>
      </c>
    </row>
    <row r="2903" spans="1:15">
      <c r="A2903" s="10" t="s">
        <v>68</v>
      </c>
      <c r="B2903" s="10">
        <v>1920</v>
      </c>
      <c r="C2903" s="60">
        <v>9.1591769999999992E-3</v>
      </c>
      <c r="D2903" s="11">
        <v>0.193</v>
      </c>
      <c r="E2903" s="11">
        <v>48.29</v>
      </c>
      <c r="F2903" s="11">
        <v>1.2</v>
      </c>
      <c r="G2903" s="11">
        <v>7.5999999999999998E-2</v>
      </c>
      <c r="H2903" s="10">
        <v>1</v>
      </c>
      <c r="I2903" s="11">
        <f t="shared" si="270"/>
        <v>1.2</v>
      </c>
      <c r="J2903" s="11">
        <f t="shared" si="271"/>
        <v>7.5999999999999998E-2</v>
      </c>
      <c r="K2903" s="11">
        <v>7</v>
      </c>
      <c r="L2903" s="10">
        <f t="shared" si="272"/>
        <v>7.1136045720574985E-3</v>
      </c>
      <c r="M2903">
        <f t="shared" si="273"/>
        <v>9</v>
      </c>
      <c r="N2903">
        <f t="shared" si="274"/>
        <v>0</v>
      </c>
      <c r="O2903">
        <f t="shared" si="275"/>
        <v>0</v>
      </c>
    </row>
    <row r="2904" spans="1:15">
      <c r="A2904" s="10" t="s">
        <v>68</v>
      </c>
      <c r="B2904" s="10">
        <v>3200</v>
      </c>
      <c r="C2904" s="60">
        <v>0.73738637100000004</v>
      </c>
      <c r="D2904" s="11">
        <v>0.4</v>
      </c>
      <c r="E2904" s="11">
        <v>48.29</v>
      </c>
      <c r="F2904" s="11">
        <v>1.2</v>
      </c>
      <c r="G2904" s="11">
        <v>6.4000000000000001E-2</v>
      </c>
      <c r="H2904" s="10">
        <v>1</v>
      </c>
      <c r="I2904" s="11">
        <f t="shared" si="270"/>
        <v>1.2</v>
      </c>
      <c r="J2904" s="11">
        <f t="shared" si="271"/>
        <v>6.4000000000000001E-2</v>
      </c>
      <c r="K2904" s="11">
        <v>380.9</v>
      </c>
      <c r="L2904" s="10">
        <f t="shared" si="272"/>
        <v>1.1869462618530002</v>
      </c>
      <c r="M2904">
        <f t="shared" si="273"/>
        <v>1464</v>
      </c>
      <c r="N2904">
        <f t="shared" si="274"/>
        <v>4</v>
      </c>
      <c r="O2904">
        <f t="shared" si="275"/>
        <v>0.2</v>
      </c>
    </row>
    <row r="2905" spans="1:15">
      <c r="A2905" s="10" t="s">
        <v>68</v>
      </c>
      <c r="B2905" s="10">
        <v>4110</v>
      </c>
      <c r="C2905" s="60">
        <v>2.0008299699999998</v>
      </c>
      <c r="D2905" s="11">
        <v>0.41299999999999998</v>
      </c>
      <c r="E2905" s="11">
        <v>48.29</v>
      </c>
      <c r="F2905" s="11">
        <v>0.7</v>
      </c>
      <c r="G2905" s="11">
        <v>0.09</v>
      </c>
      <c r="H2905" s="10">
        <v>1</v>
      </c>
      <c r="I2905" s="11">
        <f t="shared" si="270"/>
        <v>0.7</v>
      </c>
      <c r="J2905" s="11">
        <f t="shared" si="271"/>
        <v>0.09</v>
      </c>
      <c r="K2905" s="11">
        <v>18648.5</v>
      </c>
      <c r="L2905" s="10">
        <f t="shared" si="272"/>
        <v>3.3253410608989076</v>
      </c>
      <c r="M2905">
        <f t="shared" si="273"/>
        <v>4102</v>
      </c>
      <c r="N2905">
        <f t="shared" si="274"/>
        <v>6</v>
      </c>
      <c r="O2905">
        <f t="shared" si="275"/>
        <v>0.8</v>
      </c>
    </row>
    <row r="2906" spans="1:15">
      <c r="A2906" s="10" t="s">
        <v>68</v>
      </c>
      <c r="B2906" s="10">
        <v>1920</v>
      </c>
      <c r="C2906" s="60">
        <v>5.7920671999999999E-2</v>
      </c>
      <c r="D2906" s="11">
        <v>0.193</v>
      </c>
      <c r="E2906" s="11">
        <v>48.29</v>
      </c>
      <c r="F2906" s="11">
        <v>1.2</v>
      </c>
      <c r="G2906" s="11">
        <v>7.5999999999999998E-2</v>
      </c>
      <c r="H2906" s="10">
        <v>1</v>
      </c>
      <c r="I2906" s="11">
        <f t="shared" si="270"/>
        <v>1.2</v>
      </c>
      <c r="J2906" s="11">
        <f t="shared" si="271"/>
        <v>7.5999999999999998E-2</v>
      </c>
      <c r="K2906" s="11">
        <v>44.1</v>
      </c>
      <c r="L2906" s="10">
        <f t="shared" si="272"/>
        <v>4.4984910451653336E-2</v>
      </c>
      <c r="M2906">
        <f t="shared" si="273"/>
        <v>55</v>
      </c>
      <c r="N2906">
        <f t="shared" si="274"/>
        <v>0</v>
      </c>
      <c r="O2906">
        <f t="shared" si="275"/>
        <v>0</v>
      </c>
    </row>
    <row r="2907" spans="1:15">
      <c r="A2907" s="10" t="s">
        <v>68</v>
      </c>
      <c r="B2907" s="10">
        <v>8320</v>
      </c>
      <c r="C2907" s="60">
        <v>5.8447016999999997E-2</v>
      </c>
      <c r="D2907" s="11">
        <v>0.21</v>
      </c>
      <c r="E2907" s="11">
        <v>48.29</v>
      </c>
      <c r="F2907" s="11">
        <v>1.25</v>
      </c>
      <c r="G2907" s="11">
        <v>7.5999999999999998E-2</v>
      </c>
      <c r="H2907" s="10">
        <v>1</v>
      </c>
      <c r="I2907" s="11">
        <f t="shared" si="270"/>
        <v>1.25</v>
      </c>
      <c r="J2907" s="11">
        <f t="shared" si="271"/>
        <v>7.5999999999999998E-2</v>
      </c>
      <c r="K2907" s="11">
        <v>48.5</v>
      </c>
      <c r="L2907" s="10">
        <f t="shared" si="272"/>
        <v>4.9392112891274993E-2</v>
      </c>
      <c r="M2907">
        <f t="shared" si="273"/>
        <v>61</v>
      </c>
      <c r="N2907">
        <f t="shared" si="274"/>
        <v>0</v>
      </c>
      <c r="O2907">
        <f t="shared" si="275"/>
        <v>0</v>
      </c>
    </row>
    <row r="2908" spans="1:15">
      <c r="A2908" s="10" t="s">
        <v>68</v>
      </c>
      <c r="B2908" s="10">
        <v>3200</v>
      </c>
      <c r="C2908" s="60">
        <v>1.4211001809999999</v>
      </c>
      <c r="D2908" s="11">
        <v>0.4</v>
      </c>
      <c r="E2908" s="11">
        <v>48.29</v>
      </c>
      <c r="F2908" s="11">
        <v>1.2</v>
      </c>
      <c r="G2908" s="11">
        <v>6.4000000000000001E-2</v>
      </c>
      <c r="H2908" s="10">
        <v>1</v>
      </c>
      <c r="I2908" s="11">
        <f t="shared" si="270"/>
        <v>1.2</v>
      </c>
      <c r="J2908" s="11">
        <f t="shared" si="271"/>
        <v>6.4000000000000001E-2</v>
      </c>
      <c r="K2908" s="11">
        <v>2728.8</v>
      </c>
      <c r="L2908" s="10">
        <f t="shared" si="272"/>
        <v>2.2874975913496667</v>
      </c>
      <c r="M2908">
        <f t="shared" si="273"/>
        <v>2822</v>
      </c>
      <c r="N2908">
        <f t="shared" si="274"/>
        <v>7</v>
      </c>
      <c r="O2908">
        <f t="shared" si="275"/>
        <v>0.4</v>
      </c>
    </row>
    <row r="2909" spans="1:15">
      <c r="A2909" s="10" t="s">
        <v>68</v>
      </c>
      <c r="B2909" s="10">
        <v>2210</v>
      </c>
      <c r="C2909" s="60">
        <v>6.180151929</v>
      </c>
      <c r="D2909" s="11">
        <v>0.26800000000000002</v>
      </c>
      <c r="E2909" s="11">
        <v>48.29</v>
      </c>
      <c r="F2909" s="11">
        <v>1.92</v>
      </c>
      <c r="G2909" s="11">
        <v>0.50600000000000001</v>
      </c>
      <c r="H2909" s="10">
        <v>1</v>
      </c>
      <c r="I2909" s="11">
        <f t="shared" si="270"/>
        <v>1.92</v>
      </c>
      <c r="J2909" s="11">
        <f t="shared" si="271"/>
        <v>0.50600000000000001</v>
      </c>
      <c r="K2909" s="11">
        <v>2461.1999999999998</v>
      </c>
      <c r="L2909" s="10">
        <f t="shared" si="272"/>
        <v>6.6651496518814897</v>
      </c>
      <c r="M2909">
        <f t="shared" si="273"/>
        <v>8221</v>
      </c>
      <c r="N2909">
        <f t="shared" si="274"/>
        <v>35</v>
      </c>
      <c r="O2909">
        <f t="shared" si="275"/>
        <v>9.1999999999999993</v>
      </c>
    </row>
    <row r="2910" spans="1:15">
      <c r="A2910" s="10" t="s">
        <v>68</v>
      </c>
      <c r="B2910" s="10">
        <v>3200</v>
      </c>
      <c r="C2910" s="60">
        <v>0.64544173299999996</v>
      </c>
      <c r="D2910" s="11">
        <v>0.28699999999999998</v>
      </c>
      <c r="E2910" s="11">
        <v>48.29</v>
      </c>
      <c r="F2910" s="11">
        <v>1.2</v>
      </c>
      <c r="G2910" s="11">
        <v>6.4000000000000001E-2</v>
      </c>
      <c r="H2910" s="10">
        <v>1</v>
      </c>
      <c r="I2910" s="11">
        <f t="shared" si="270"/>
        <v>1.2</v>
      </c>
      <c r="J2910" s="11">
        <f t="shared" si="271"/>
        <v>6.4000000000000001E-2</v>
      </c>
      <c r="K2910" s="11">
        <v>239.2</v>
      </c>
      <c r="L2910" s="10">
        <f t="shared" si="272"/>
        <v>0.74544378577046577</v>
      </c>
      <c r="M2910">
        <f t="shared" si="273"/>
        <v>919</v>
      </c>
      <c r="N2910">
        <f t="shared" si="274"/>
        <v>2</v>
      </c>
      <c r="O2910">
        <f t="shared" si="275"/>
        <v>0.1</v>
      </c>
    </row>
    <row r="2911" spans="1:15">
      <c r="A2911" s="10" t="s">
        <v>68</v>
      </c>
      <c r="B2911" s="10">
        <v>8140</v>
      </c>
      <c r="C2911" s="60">
        <v>0.90549522699999996</v>
      </c>
      <c r="D2911" s="11">
        <v>0.77700000000000002</v>
      </c>
      <c r="E2911" s="11">
        <v>48.29</v>
      </c>
      <c r="F2911" s="11">
        <v>1.2</v>
      </c>
      <c r="G2911" s="11">
        <v>0.48</v>
      </c>
      <c r="H2911" s="10">
        <v>1</v>
      </c>
      <c r="I2911" s="11">
        <f t="shared" si="270"/>
        <v>1.2</v>
      </c>
      <c r="J2911" s="11">
        <f t="shared" si="271"/>
        <v>0.48</v>
      </c>
      <c r="K2911" s="11">
        <v>6405.8</v>
      </c>
      <c r="L2911" s="10">
        <f t="shared" si="272"/>
        <v>2.8312821021409924</v>
      </c>
      <c r="M2911">
        <f t="shared" si="273"/>
        <v>3492</v>
      </c>
      <c r="N2911">
        <f t="shared" si="274"/>
        <v>9</v>
      </c>
      <c r="O2911">
        <f t="shared" si="275"/>
        <v>3.7</v>
      </c>
    </row>
    <row r="2912" spans="1:15">
      <c r="A2912" s="10" t="s">
        <v>68</v>
      </c>
      <c r="B2912" s="10">
        <v>4110</v>
      </c>
      <c r="C2912" s="60">
        <v>0.23089910399999999</v>
      </c>
      <c r="D2912" s="11">
        <v>0.41299999999999998</v>
      </c>
      <c r="E2912" s="11">
        <v>56.5</v>
      </c>
      <c r="F2912" s="11">
        <v>0.7</v>
      </c>
      <c r="G2912" s="11">
        <v>0.09</v>
      </c>
      <c r="H2912" s="10">
        <v>1</v>
      </c>
      <c r="I2912" s="11">
        <f t="shared" si="270"/>
        <v>0.7</v>
      </c>
      <c r="J2912" s="11">
        <f t="shared" si="271"/>
        <v>0.09</v>
      </c>
      <c r="K2912" s="11">
        <v>105.3</v>
      </c>
      <c r="L2912" s="10">
        <f t="shared" si="272"/>
        <v>0.44899292852399997</v>
      </c>
      <c r="M2912">
        <f t="shared" si="273"/>
        <v>554</v>
      </c>
      <c r="N2912">
        <f t="shared" si="274"/>
        <v>1</v>
      </c>
      <c r="O2912">
        <f t="shared" si="275"/>
        <v>0.1</v>
      </c>
    </row>
    <row r="2913" spans="1:15">
      <c r="A2913" s="10" t="s">
        <v>68</v>
      </c>
      <c r="B2913" s="10">
        <v>4340</v>
      </c>
      <c r="C2913" s="60">
        <v>2.9902845560000002</v>
      </c>
      <c r="D2913" s="11">
        <v>0.41299999999999998</v>
      </c>
      <c r="E2913" s="11">
        <v>48.29</v>
      </c>
      <c r="F2913" s="11">
        <v>0.7</v>
      </c>
      <c r="G2913" s="11">
        <v>0.09</v>
      </c>
      <c r="H2913" s="10">
        <v>1</v>
      </c>
      <c r="I2913" s="11">
        <f t="shared" si="270"/>
        <v>0.7</v>
      </c>
      <c r="J2913" s="11">
        <f t="shared" si="271"/>
        <v>0.09</v>
      </c>
      <c r="K2913" s="11">
        <v>2797.4</v>
      </c>
      <c r="L2913" s="10">
        <f t="shared" si="272"/>
        <v>4.9697956182846763</v>
      </c>
      <c r="M2913">
        <f t="shared" si="273"/>
        <v>6130</v>
      </c>
      <c r="N2913">
        <f t="shared" si="274"/>
        <v>9</v>
      </c>
      <c r="O2913">
        <f t="shared" si="275"/>
        <v>1.2</v>
      </c>
    </row>
    <row r="2914" spans="1:15">
      <c r="A2914" s="10" t="s">
        <v>68</v>
      </c>
      <c r="B2914" s="10">
        <v>4430</v>
      </c>
      <c r="C2914" s="60">
        <v>0.13006132200000001</v>
      </c>
      <c r="D2914" s="11">
        <v>0.41299999999999998</v>
      </c>
      <c r="E2914" s="11">
        <v>48.29</v>
      </c>
      <c r="F2914" s="11">
        <v>0.7</v>
      </c>
      <c r="G2914" s="11">
        <v>0.09</v>
      </c>
      <c r="H2914" s="10">
        <v>1</v>
      </c>
      <c r="I2914" s="11">
        <f t="shared" si="270"/>
        <v>0.7</v>
      </c>
      <c r="J2914" s="11">
        <f t="shared" si="271"/>
        <v>0.09</v>
      </c>
      <c r="K2914" s="11">
        <v>69.400000000000006</v>
      </c>
      <c r="L2914" s="10">
        <f t="shared" si="272"/>
        <v>0.21615942432199498</v>
      </c>
      <c r="M2914">
        <f t="shared" si="273"/>
        <v>267</v>
      </c>
      <c r="N2914">
        <f t="shared" si="274"/>
        <v>0</v>
      </c>
      <c r="O2914">
        <f t="shared" si="275"/>
        <v>0.1</v>
      </c>
    </row>
    <row r="2915" spans="1:15">
      <c r="A2915" s="10" t="s">
        <v>68</v>
      </c>
      <c r="B2915" s="10">
        <v>7400</v>
      </c>
      <c r="C2915" s="60">
        <v>8.6002761999999996E-2</v>
      </c>
      <c r="D2915" s="11">
        <v>0.223</v>
      </c>
      <c r="E2915" s="11">
        <v>48.29</v>
      </c>
      <c r="F2915" s="11">
        <v>1.38</v>
      </c>
      <c r="G2915" s="11">
        <v>0.109</v>
      </c>
      <c r="H2915" s="10">
        <v>1</v>
      </c>
      <c r="I2915" s="11">
        <f t="shared" si="270"/>
        <v>1.38</v>
      </c>
      <c r="J2915" s="11">
        <f t="shared" si="271"/>
        <v>0.109</v>
      </c>
      <c r="K2915" s="11">
        <v>24.8</v>
      </c>
      <c r="L2915" s="10">
        <f t="shared" si="272"/>
        <v>7.7177946922211665E-2</v>
      </c>
      <c r="M2915">
        <f t="shared" si="273"/>
        <v>95</v>
      </c>
      <c r="N2915">
        <f t="shared" si="274"/>
        <v>0</v>
      </c>
      <c r="O2915">
        <f t="shared" si="275"/>
        <v>0</v>
      </c>
    </row>
    <row r="2916" spans="1:15">
      <c r="A2916" s="10" t="s">
        <v>68</v>
      </c>
      <c r="B2916" s="10">
        <v>5100</v>
      </c>
      <c r="C2916" s="60">
        <v>1.723362072</v>
      </c>
      <c r="D2916" s="11">
        <v>1</v>
      </c>
      <c r="E2916" s="11">
        <v>56.5</v>
      </c>
      <c r="F2916" s="11">
        <v>0.6</v>
      </c>
      <c r="G2916" s="11">
        <v>0.05</v>
      </c>
      <c r="H2916" s="10">
        <v>1</v>
      </c>
      <c r="I2916" s="11">
        <f t="shared" si="270"/>
        <v>0.6</v>
      </c>
      <c r="J2916" s="11">
        <f t="shared" si="271"/>
        <v>0.05</v>
      </c>
      <c r="K2916" s="11">
        <v>1902.1</v>
      </c>
      <c r="L2916" s="10">
        <f t="shared" si="272"/>
        <v>8.1141630889999998</v>
      </c>
      <c r="M2916">
        <f t="shared" si="273"/>
        <v>10009</v>
      </c>
      <c r="N2916">
        <f t="shared" si="274"/>
        <v>13</v>
      </c>
      <c r="O2916">
        <f t="shared" si="275"/>
        <v>1.1000000000000001</v>
      </c>
    </row>
    <row r="2917" spans="1:15">
      <c r="A2917" s="10" t="s">
        <v>68</v>
      </c>
      <c r="B2917" s="10">
        <v>8320</v>
      </c>
      <c r="C2917" s="60">
        <v>5.8619229999999998E-3</v>
      </c>
      <c r="D2917" s="11">
        <v>0.21</v>
      </c>
      <c r="E2917" s="11">
        <v>48.29</v>
      </c>
      <c r="F2917" s="11">
        <v>1.25</v>
      </c>
      <c r="G2917" s="11">
        <v>7.5999999999999998E-2</v>
      </c>
      <c r="H2917" s="10">
        <v>1</v>
      </c>
      <c r="I2917" s="11">
        <f t="shared" si="270"/>
        <v>1.25</v>
      </c>
      <c r="J2917" s="11">
        <f t="shared" si="271"/>
        <v>7.5999999999999998E-2</v>
      </c>
      <c r="K2917" s="11">
        <v>4.9000000000000004</v>
      </c>
      <c r="L2917" s="10">
        <f t="shared" si="272"/>
        <v>4.9537645792249998E-3</v>
      </c>
      <c r="M2917">
        <f t="shared" si="273"/>
        <v>6</v>
      </c>
      <c r="N2917">
        <f t="shared" si="274"/>
        <v>0</v>
      </c>
      <c r="O2917">
        <f t="shared" si="275"/>
        <v>0</v>
      </c>
    </row>
    <row r="2918" spans="1:15">
      <c r="A2918" s="10" t="s">
        <v>68</v>
      </c>
      <c r="B2918" s="10">
        <v>1920</v>
      </c>
      <c r="C2918" s="60">
        <v>5.2188900000000003E-3</v>
      </c>
      <c r="D2918" s="11">
        <v>0.193</v>
      </c>
      <c r="E2918" s="11">
        <v>48.29</v>
      </c>
      <c r="F2918" s="11">
        <v>1.2</v>
      </c>
      <c r="G2918" s="11">
        <v>7.5999999999999998E-2</v>
      </c>
      <c r="H2918" s="10">
        <v>1</v>
      </c>
      <c r="I2918" s="11">
        <f t="shared" si="270"/>
        <v>1.2</v>
      </c>
      <c r="J2918" s="11">
        <f t="shared" si="271"/>
        <v>7.5999999999999998E-2</v>
      </c>
      <c r="K2918" s="11">
        <v>4</v>
      </c>
      <c r="L2918" s="10">
        <f t="shared" si="272"/>
        <v>4.0533248527749996E-3</v>
      </c>
      <c r="M2918">
        <f t="shared" si="273"/>
        <v>5</v>
      </c>
      <c r="N2918">
        <f t="shared" si="274"/>
        <v>0</v>
      </c>
      <c r="O2918">
        <f t="shared" si="275"/>
        <v>0</v>
      </c>
    </row>
    <row r="2919" spans="1:15">
      <c r="A2919" s="10" t="s">
        <v>68</v>
      </c>
      <c r="B2919" s="10">
        <v>6410</v>
      </c>
      <c r="C2919" s="60">
        <v>9.9359248999999997E-2</v>
      </c>
      <c r="D2919" s="11">
        <v>0.30299999999999999</v>
      </c>
      <c r="E2919" s="11">
        <v>56.5</v>
      </c>
      <c r="F2919" s="11">
        <v>0</v>
      </c>
      <c r="G2919" s="11">
        <v>0</v>
      </c>
      <c r="H2919" s="10">
        <v>1</v>
      </c>
      <c r="I2919" s="11">
        <f t="shared" si="270"/>
        <v>0</v>
      </c>
      <c r="J2919" s="11">
        <f t="shared" si="271"/>
        <v>0</v>
      </c>
      <c r="K2919" s="11">
        <v>33.200000000000003</v>
      </c>
      <c r="L2919" s="10">
        <f t="shared" si="272"/>
        <v>0.14174838860462499</v>
      </c>
      <c r="M2919">
        <f t="shared" si="273"/>
        <v>175</v>
      </c>
      <c r="N2919">
        <f t="shared" si="274"/>
        <v>0</v>
      </c>
      <c r="O2919">
        <f t="shared" si="275"/>
        <v>0</v>
      </c>
    </row>
    <row r="2920" spans="1:15">
      <c r="A2920" s="10" t="s">
        <v>68</v>
      </c>
      <c r="B2920" s="10">
        <v>2210</v>
      </c>
      <c r="C2920" s="60">
        <v>4.7492475509999998</v>
      </c>
      <c r="D2920" s="11">
        <v>0.26800000000000002</v>
      </c>
      <c r="E2920" s="11">
        <v>48.29</v>
      </c>
      <c r="F2920" s="11">
        <v>1.92</v>
      </c>
      <c r="G2920" s="11">
        <v>0.50600000000000001</v>
      </c>
      <c r="H2920" s="10">
        <v>1</v>
      </c>
      <c r="I2920" s="11">
        <f t="shared" si="270"/>
        <v>1.92</v>
      </c>
      <c r="J2920" s="11">
        <f t="shared" si="271"/>
        <v>0.50600000000000001</v>
      </c>
      <c r="K2920" s="11">
        <v>3365.9</v>
      </c>
      <c r="L2920" s="10">
        <f t="shared" si="272"/>
        <v>5.1219526679773102</v>
      </c>
      <c r="M2920">
        <f t="shared" si="273"/>
        <v>6318</v>
      </c>
      <c r="N2920">
        <f t="shared" si="274"/>
        <v>27</v>
      </c>
      <c r="O2920">
        <f t="shared" si="275"/>
        <v>7</v>
      </c>
    </row>
    <row r="2921" spans="1:15">
      <c r="A2921" s="10" t="s">
        <v>68</v>
      </c>
      <c r="B2921" s="10">
        <v>8320</v>
      </c>
      <c r="C2921" s="60">
        <v>2.3925292000000001E-2</v>
      </c>
      <c r="D2921" s="11">
        <v>0.21</v>
      </c>
      <c r="E2921" s="11">
        <v>48.29</v>
      </c>
      <c r="F2921" s="11">
        <v>1.25</v>
      </c>
      <c r="G2921" s="11">
        <v>7.5999999999999998E-2</v>
      </c>
      <c r="H2921" s="10">
        <v>1</v>
      </c>
      <c r="I2921" s="11">
        <f t="shared" si="270"/>
        <v>1.25</v>
      </c>
      <c r="J2921" s="11">
        <f t="shared" si="271"/>
        <v>7.5999999999999998E-2</v>
      </c>
      <c r="K2921" s="11">
        <v>19.8</v>
      </c>
      <c r="L2921" s="10">
        <f t="shared" si="272"/>
        <v>2.0218666136900001E-2</v>
      </c>
      <c r="M2921">
        <f t="shared" si="273"/>
        <v>25</v>
      </c>
      <c r="N2921">
        <f t="shared" si="274"/>
        <v>0</v>
      </c>
      <c r="O2921">
        <f t="shared" si="275"/>
        <v>0</v>
      </c>
    </row>
    <row r="2922" spans="1:15">
      <c r="A2922" s="10" t="s">
        <v>68</v>
      </c>
      <c r="B2922" s="10">
        <v>1920</v>
      </c>
      <c r="C2922" s="60">
        <v>9.4177242999999994E-2</v>
      </c>
      <c r="D2922" s="11">
        <v>0.193</v>
      </c>
      <c r="E2922" s="11">
        <v>48.29</v>
      </c>
      <c r="F2922" s="11">
        <v>1.2</v>
      </c>
      <c r="G2922" s="11">
        <v>7.5999999999999998E-2</v>
      </c>
      <c r="H2922" s="10">
        <v>1</v>
      </c>
      <c r="I2922" s="11">
        <f t="shared" si="270"/>
        <v>1.2</v>
      </c>
      <c r="J2922" s="11">
        <f t="shared" si="271"/>
        <v>7.5999999999999998E-2</v>
      </c>
      <c r="K2922" s="11">
        <v>76.8</v>
      </c>
      <c r="L2922" s="10">
        <f t="shared" si="272"/>
        <v>7.3144089953559158E-2</v>
      </c>
      <c r="M2922">
        <f t="shared" si="273"/>
        <v>90</v>
      </c>
      <c r="N2922">
        <f t="shared" si="274"/>
        <v>0</v>
      </c>
      <c r="O2922">
        <f t="shared" si="275"/>
        <v>0</v>
      </c>
    </row>
    <row r="2923" spans="1:15">
      <c r="A2923" s="10" t="s">
        <v>68</v>
      </c>
      <c r="B2923" s="10">
        <v>2210</v>
      </c>
      <c r="C2923" s="60">
        <v>1.03553553</v>
      </c>
      <c r="D2923" s="11">
        <v>0.251</v>
      </c>
      <c r="E2923" s="11">
        <v>56.5</v>
      </c>
      <c r="F2923" s="11">
        <v>1.92</v>
      </c>
      <c r="G2923" s="11">
        <v>0.50600000000000001</v>
      </c>
      <c r="H2923" s="10">
        <v>1</v>
      </c>
      <c r="I2923" s="11">
        <f t="shared" si="270"/>
        <v>1.92</v>
      </c>
      <c r="J2923" s="11">
        <f t="shared" si="271"/>
        <v>0.50600000000000001</v>
      </c>
      <c r="K2923" s="11">
        <v>286.89999999999998</v>
      </c>
      <c r="L2923" s="10">
        <f t="shared" si="272"/>
        <v>1.2237872598912498</v>
      </c>
      <c r="M2923">
        <f t="shared" si="273"/>
        <v>1510</v>
      </c>
      <c r="N2923">
        <f t="shared" si="274"/>
        <v>6</v>
      </c>
      <c r="O2923">
        <f t="shared" si="275"/>
        <v>1.7</v>
      </c>
    </row>
    <row r="2924" spans="1:15">
      <c r="A2924" s="10" t="s">
        <v>68</v>
      </c>
      <c r="B2924" s="10">
        <v>4110</v>
      </c>
      <c r="C2924" s="60">
        <v>5.3990252000000002E-2</v>
      </c>
      <c r="D2924" s="11">
        <v>0.41299999999999998</v>
      </c>
      <c r="E2924" s="11">
        <v>56.5</v>
      </c>
      <c r="F2924" s="11">
        <v>0.7</v>
      </c>
      <c r="G2924" s="11">
        <v>0.09</v>
      </c>
      <c r="H2924" s="10">
        <v>1</v>
      </c>
      <c r="I2924" s="11">
        <f t="shared" si="270"/>
        <v>0.7</v>
      </c>
      <c r="J2924" s="11">
        <f t="shared" si="271"/>
        <v>0.09</v>
      </c>
      <c r="K2924" s="11">
        <v>24.6</v>
      </c>
      <c r="L2924" s="10">
        <f t="shared" si="272"/>
        <v>0.10498629460783333</v>
      </c>
      <c r="M2924">
        <f t="shared" si="273"/>
        <v>129</v>
      </c>
      <c r="N2924">
        <f t="shared" si="274"/>
        <v>0</v>
      </c>
      <c r="O2924">
        <f t="shared" si="275"/>
        <v>0</v>
      </c>
    </row>
    <row r="2925" spans="1:15">
      <c r="A2925" s="10" t="s">
        <v>68</v>
      </c>
      <c r="B2925" s="10">
        <v>2210</v>
      </c>
      <c r="C2925" s="60">
        <v>0.35533010799999998</v>
      </c>
      <c r="D2925" s="11">
        <v>0.28499999999999998</v>
      </c>
      <c r="E2925" s="11">
        <v>48.29</v>
      </c>
      <c r="F2925" s="11">
        <v>1.92</v>
      </c>
      <c r="G2925" s="11">
        <v>0.50600000000000001</v>
      </c>
      <c r="H2925" s="10">
        <v>1</v>
      </c>
      <c r="I2925" s="11">
        <f t="shared" si="270"/>
        <v>1.92</v>
      </c>
      <c r="J2925" s="11">
        <f t="shared" si="271"/>
        <v>0.50600000000000001</v>
      </c>
      <c r="K2925" s="11">
        <v>145.19999999999999</v>
      </c>
      <c r="L2925" s="10">
        <f t="shared" si="272"/>
        <v>0.40752365923884998</v>
      </c>
      <c r="M2925">
        <f t="shared" si="273"/>
        <v>503</v>
      </c>
      <c r="N2925">
        <f t="shared" si="274"/>
        <v>2</v>
      </c>
      <c r="O2925">
        <f t="shared" si="275"/>
        <v>0.6</v>
      </c>
    </row>
    <row r="2926" spans="1:15">
      <c r="A2926" s="10" t="s">
        <v>68</v>
      </c>
      <c r="B2926" s="10">
        <v>4200</v>
      </c>
      <c r="C2926" s="60">
        <v>0.14655953499999999</v>
      </c>
      <c r="D2926" s="11">
        <v>0.309</v>
      </c>
      <c r="E2926" s="11">
        <v>48.29</v>
      </c>
      <c r="F2926" s="11">
        <v>0.7</v>
      </c>
      <c r="G2926" s="11">
        <v>0.09</v>
      </c>
      <c r="H2926" s="10">
        <v>1</v>
      </c>
      <c r="I2926" s="11">
        <f t="shared" si="270"/>
        <v>0.7</v>
      </c>
      <c r="J2926" s="11">
        <f t="shared" si="271"/>
        <v>0.09</v>
      </c>
      <c r="K2926" s="11">
        <v>97.7</v>
      </c>
      <c r="L2926" s="10">
        <f t="shared" si="272"/>
        <v>0.18224201858761246</v>
      </c>
      <c r="M2926">
        <f t="shared" si="273"/>
        <v>225</v>
      </c>
      <c r="N2926">
        <f t="shared" si="274"/>
        <v>0</v>
      </c>
      <c r="O2926">
        <f t="shared" si="275"/>
        <v>0</v>
      </c>
    </row>
    <row r="2927" spans="1:15">
      <c r="A2927" s="10" t="s">
        <v>68</v>
      </c>
      <c r="B2927" s="10">
        <v>4110</v>
      </c>
      <c r="C2927" s="60">
        <v>0.46320439299999999</v>
      </c>
      <c r="D2927" s="11">
        <v>0.41299999999999998</v>
      </c>
      <c r="E2927" s="11">
        <v>48.29</v>
      </c>
      <c r="F2927" s="11">
        <v>0.7</v>
      </c>
      <c r="G2927" s="11">
        <v>0.09</v>
      </c>
      <c r="H2927" s="10">
        <v>1</v>
      </c>
      <c r="I2927" s="11">
        <f t="shared" si="270"/>
        <v>0.7</v>
      </c>
      <c r="J2927" s="11">
        <f t="shared" si="271"/>
        <v>0.09</v>
      </c>
      <c r="K2927" s="11">
        <v>6495</v>
      </c>
      <c r="L2927" s="10">
        <f t="shared" si="272"/>
        <v>0.76983682308180068</v>
      </c>
      <c r="M2927">
        <f t="shared" si="273"/>
        <v>950</v>
      </c>
      <c r="N2927">
        <f t="shared" si="274"/>
        <v>1</v>
      </c>
      <c r="O2927">
        <f t="shared" si="275"/>
        <v>0.2</v>
      </c>
    </row>
    <row r="2928" spans="1:15">
      <c r="A2928" s="10" t="s">
        <v>68</v>
      </c>
      <c r="B2928" s="10">
        <v>8320</v>
      </c>
      <c r="C2928" s="60">
        <v>7.2483810999999995E-2</v>
      </c>
      <c r="D2928" s="11">
        <v>0.21</v>
      </c>
      <c r="E2928" s="11">
        <v>48.29</v>
      </c>
      <c r="F2928" s="11">
        <v>1.25</v>
      </c>
      <c r="G2928" s="11">
        <v>7.5999999999999998E-2</v>
      </c>
      <c r="H2928" s="10">
        <v>1</v>
      </c>
      <c r="I2928" s="11">
        <f t="shared" si="270"/>
        <v>1.25</v>
      </c>
      <c r="J2928" s="11">
        <f t="shared" si="271"/>
        <v>7.5999999999999998E-2</v>
      </c>
      <c r="K2928" s="11">
        <v>68.2</v>
      </c>
      <c r="L2928" s="10">
        <f t="shared" si="272"/>
        <v>6.1254256580824999E-2</v>
      </c>
      <c r="M2928">
        <f t="shared" si="273"/>
        <v>76</v>
      </c>
      <c r="N2928">
        <f t="shared" si="274"/>
        <v>0</v>
      </c>
      <c r="O2928">
        <f t="shared" si="275"/>
        <v>0</v>
      </c>
    </row>
    <row r="2929" spans="1:15">
      <c r="A2929" s="10" t="s">
        <v>68</v>
      </c>
      <c r="B2929" s="10">
        <v>1100</v>
      </c>
      <c r="C2929" s="60">
        <v>0.24610385300000001</v>
      </c>
      <c r="D2929" s="11">
        <v>0.34200000000000003</v>
      </c>
      <c r="E2929" s="11">
        <v>56.5</v>
      </c>
      <c r="F2929" s="11">
        <v>1.85</v>
      </c>
      <c r="G2929" s="11">
        <v>0.22</v>
      </c>
      <c r="H2929" s="10">
        <v>1</v>
      </c>
      <c r="I2929" s="11">
        <f t="shared" si="270"/>
        <v>1.85</v>
      </c>
      <c r="J2929" s="11">
        <f t="shared" si="271"/>
        <v>0.22</v>
      </c>
      <c r="K2929" s="11">
        <v>104</v>
      </c>
      <c r="L2929" s="10">
        <f t="shared" si="272"/>
        <v>0.39628872929325004</v>
      </c>
      <c r="M2929">
        <f t="shared" si="273"/>
        <v>489</v>
      </c>
      <c r="N2929">
        <f t="shared" si="274"/>
        <v>2</v>
      </c>
      <c r="O2929">
        <f t="shared" si="275"/>
        <v>0.2</v>
      </c>
    </row>
    <row r="2930" spans="1:15">
      <c r="A2930" s="10" t="s">
        <v>68</v>
      </c>
      <c r="B2930" s="10">
        <v>2210</v>
      </c>
      <c r="C2930" s="60">
        <v>82.600746447000006</v>
      </c>
      <c r="D2930" s="11">
        <v>0.26800000000000002</v>
      </c>
      <c r="E2930" s="11">
        <v>56.5</v>
      </c>
      <c r="F2930" s="11">
        <v>1.92</v>
      </c>
      <c r="G2930" s="11">
        <v>0.50600000000000001</v>
      </c>
      <c r="H2930" s="10">
        <v>1</v>
      </c>
      <c r="I2930" s="11">
        <f t="shared" si="270"/>
        <v>1.92</v>
      </c>
      <c r="J2930" s="11">
        <f t="shared" si="271"/>
        <v>0.50600000000000001</v>
      </c>
      <c r="K2930" s="11">
        <v>24431.599999999999</v>
      </c>
      <c r="L2930" s="10">
        <f t="shared" si="272"/>
        <v>104.22837522503953</v>
      </c>
      <c r="M2930">
        <f t="shared" si="273"/>
        <v>128564</v>
      </c>
      <c r="N2930">
        <f t="shared" si="274"/>
        <v>544</v>
      </c>
      <c r="O2930">
        <f t="shared" si="275"/>
        <v>143.4</v>
      </c>
    </row>
    <row r="2931" spans="1:15">
      <c r="A2931" s="10" t="s">
        <v>68</v>
      </c>
      <c r="B2931" s="10">
        <v>3100</v>
      </c>
      <c r="C2931" s="60">
        <v>8.3952030000000004E-3</v>
      </c>
      <c r="D2931" s="11">
        <v>0.41099999999999998</v>
      </c>
      <c r="E2931" s="11">
        <v>48.29</v>
      </c>
      <c r="F2931" s="11">
        <v>1.2</v>
      </c>
      <c r="G2931" s="11">
        <v>6.4000000000000001E-2</v>
      </c>
      <c r="H2931" s="10">
        <v>1</v>
      </c>
      <c r="I2931" s="11">
        <f t="shared" si="270"/>
        <v>1.2</v>
      </c>
      <c r="J2931" s="11">
        <f t="shared" si="271"/>
        <v>6.4000000000000001E-2</v>
      </c>
      <c r="K2931" s="11">
        <v>13.6</v>
      </c>
      <c r="L2931" s="10">
        <f t="shared" si="272"/>
        <v>1.3885099085797499E-2</v>
      </c>
      <c r="M2931">
        <f t="shared" si="273"/>
        <v>17</v>
      </c>
      <c r="N2931">
        <f t="shared" si="274"/>
        <v>0</v>
      </c>
      <c r="O2931">
        <f t="shared" si="275"/>
        <v>0</v>
      </c>
    </row>
    <row r="2932" spans="1:15">
      <c r="A2932" s="10" t="s">
        <v>68</v>
      </c>
      <c r="B2932" s="10">
        <v>5250</v>
      </c>
      <c r="C2932" s="60">
        <v>0.10079872400000001</v>
      </c>
      <c r="D2932" s="11">
        <v>0.5</v>
      </c>
      <c r="E2932" s="11">
        <v>48.29</v>
      </c>
      <c r="F2932" s="11">
        <v>0.25</v>
      </c>
      <c r="G2932" s="11">
        <v>0.05</v>
      </c>
      <c r="H2932" s="10">
        <v>1</v>
      </c>
      <c r="I2932" s="11">
        <f t="shared" si="270"/>
        <v>0.25</v>
      </c>
      <c r="J2932" s="11">
        <f t="shared" si="271"/>
        <v>0.05</v>
      </c>
      <c r="K2932" s="11">
        <v>42127.3</v>
      </c>
      <c r="L2932" s="10">
        <f t="shared" si="272"/>
        <v>0.20281543258166668</v>
      </c>
      <c r="M2932">
        <f t="shared" si="273"/>
        <v>250</v>
      </c>
      <c r="N2932">
        <f t="shared" si="274"/>
        <v>0</v>
      </c>
      <c r="O2932">
        <f t="shared" si="275"/>
        <v>0</v>
      </c>
    </row>
    <row r="2933" spans="1:15">
      <c r="A2933" s="10" t="s">
        <v>68</v>
      </c>
      <c r="B2933" s="10">
        <v>4340</v>
      </c>
      <c r="C2933" s="60">
        <v>0.91430615599999998</v>
      </c>
      <c r="D2933" s="11">
        <v>0.41299999999999998</v>
      </c>
      <c r="E2933" s="11">
        <v>48.29</v>
      </c>
      <c r="F2933" s="11">
        <v>0.7</v>
      </c>
      <c r="G2933" s="11">
        <v>0.09</v>
      </c>
      <c r="H2933" s="10">
        <v>1</v>
      </c>
      <c r="I2933" s="11">
        <f t="shared" si="270"/>
        <v>0.7</v>
      </c>
      <c r="J2933" s="11">
        <f t="shared" si="271"/>
        <v>0.09</v>
      </c>
      <c r="K2933" s="11">
        <v>1685.2</v>
      </c>
      <c r="L2933" s="10">
        <f t="shared" si="272"/>
        <v>1.5195593070706765</v>
      </c>
      <c r="M2933">
        <f t="shared" si="273"/>
        <v>1874</v>
      </c>
      <c r="N2933">
        <f t="shared" si="274"/>
        <v>3</v>
      </c>
      <c r="O2933">
        <f t="shared" si="275"/>
        <v>0.4</v>
      </c>
    </row>
    <row r="2934" spans="1:15">
      <c r="A2934" s="10" t="s">
        <v>68</v>
      </c>
      <c r="B2934" s="10">
        <v>4340</v>
      </c>
      <c r="C2934" s="60">
        <v>8.1424086000000007E-2</v>
      </c>
      <c r="D2934" s="11">
        <v>0.41299999999999998</v>
      </c>
      <c r="E2934" s="11">
        <v>48.29</v>
      </c>
      <c r="F2934" s="11">
        <v>0.7</v>
      </c>
      <c r="G2934" s="11">
        <v>0.09</v>
      </c>
      <c r="H2934" s="10">
        <v>1</v>
      </c>
      <c r="I2934" s="11">
        <f t="shared" si="270"/>
        <v>0.7</v>
      </c>
      <c r="J2934" s="11">
        <f t="shared" si="271"/>
        <v>0.09</v>
      </c>
      <c r="K2934" s="11">
        <v>186.4</v>
      </c>
      <c r="L2934" s="10">
        <f t="shared" si="272"/>
        <v>0.13532527030368499</v>
      </c>
      <c r="M2934">
        <f t="shared" si="273"/>
        <v>167</v>
      </c>
      <c r="N2934">
        <f t="shared" si="274"/>
        <v>0</v>
      </c>
      <c r="O2934">
        <f t="shared" si="275"/>
        <v>0</v>
      </c>
    </row>
    <row r="2935" spans="1:15">
      <c r="A2935" s="10" t="s">
        <v>68</v>
      </c>
      <c r="B2935" s="10">
        <v>4340</v>
      </c>
      <c r="C2935" s="60">
        <v>0.95565406600000002</v>
      </c>
      <c r="D2935" s="11">
        <v>0.41299999999999998</v>
      </c>
      <c r="E2935" s="11">
        <v>48.29</v>
      </c>
      <c r="F2935" s="11">
        <v>0.7</v>
      </c>
      <c r="G2935" s="11">
        <v>0.09</v>
      </c>
      <c r="H2935" s="10">
        <v>1</v>
      </c>
      <c r="I2935" s="11">
        <f t="shared" si="270"/>
        <v>0.7</v>
      </c>
      <c r="J2935" s="11">
        <f t="shared" si="271"/>
        <v>0.09</v>
      </c>
      <c r="K2935" s="11">
        <v>4829.1000000000004</v>
      </c>
      <c r="L2935" s="10">
        <f t="shared" si="272"/>
        <v>1.5882787409890682</v>
      </c>
      <c r="M2935">
        <f t="shared" si="273"/>
        <v>1959</v>
      </c>
      <c r="N2935">
        <f t="shared" si="274"/>
        <v>3</v>
      </c>
      <c r="O2935">
        <f t="shared" si="275"/>
        <v>0.4</v>
      </c>
    </row>
    <row r="2936" spans="1:15">
      <c r="A2936" s="10" t="s">
        <v>68</v>
      </c>
      <c r="B2936" s="10">
        <v>4110</v>
      </c>
      <c r="C2936" s="60">
        <v>0.30102621099999999</v>
      </c>
      <c r="D2936" s="11">
        <v>0.41299999999999998</v>
      </c>
      <c r="E2936" s="11">
        <v>56.5</v>
      </c>
      <c r="F2936" s="11">
        <v>0.7</v>
      </c>
      <c r="G2936" s="11">
        <v>0.09</v>
      </c>
      <c r="H2936" s="10">
        <v>1</v>
      </c>
      <c r="I2936" s="11">
        <f t="shared" si="270"/>
        <v>0.7</v>
      </c>
      <c r="J2936" s="11">
        <f t="shared" si="271"/>
        <v>0.09</v>
      </c>
      <c r="K2936" s="11">
        <v>250.3</v>
      </c>
      <c r="L2936" s="10">
        <f t="shared" si="272"/>
        <v>0.58535801004829158</v>
      </c>
      <c r="M2936">
        <f t="shared" si="273"/>
        <v>722</v>
      </c>
      <c r="N2936">
        <f t="shared" si="274"/>
        <v>1</v>
      </c>
      <c r="O2936">
        <f t="shared" si="275"/>
        <v>0.1</v>
      </c>
    </row>
    <row r="2937" spans="1:15">
      <c r="A2937" s="10" t="s">
        <v>68</v>
      </c>
      <c r="B2937" s="10">
        <v>8320</v>
      </c>
      <c r="C2937" s="60">
        <v>3.9445779999999998E-3</v>
      </c>
      <c r="D2937" s="11">
        <v>0.21</v>
      </c>
      <c r="E2937" s="11">
        <v>48.29</v>
      </c>
      <c r="F2937" s="11">
        <v>1.25</v>
      </c>
      <c r="G2937" s="11">
        <v>7.5999999999999998E-2</v>
      </c>
      <c r="H2937" s="10">
        <v>1</v>
      </c>
      <c r="I2937" s="11">
        <f t="shared" si="270"/>
        <v>1.25</v>
      </c>
      <c r="J2937" s="11">
        <f t="shared" si="271"/>
        <v>7.5999999999999998E-2</v>
      </c>
      <c r="K2937" s="11">
        <v>4.8</v>
      </c>
      <c r="L2937" s="10">
        <f t="shared" si="272"/>
        <v>3.3334642533499998E-3</v>
      </c>
      <c r="M2937">
        <f t="shared" si="273"/>
        <v>4</v>
      </c>
      <c r="N2937">
        <f t="shared" si="274"/>
        <v>0</v>
      </c>
      <c r="O2937">
        <f t="shared" si="275"/>
        <v>0</v>
      </c>
    </row>
    <row r="2938" spans="1:15">
      <c r="A2938" s="10" t="s">
        <v>68</v>
      </c>
      <c r="B2938" s="10">
        <v>4340</v>
      </c>
      <c r="C2938" s="60">
        <v>4.6186445999999999E-2</v>
      </c>
      <c r="D2938" s="11">
        <v>0.41299999999999998</v>
      </c>
      <c r="E2938" s="11">
        <v>48.29</v>
      </c>
      <c r="F2938" s="11">
        <v>0.7</v>
      </c>
      <c r="G2938" s="11">
        <v>0.09</v>
      </c>
      <c r="H2938" s="10">
        <v>1</v>
      </c>
      <c r="I2938" s="11">
        <f t="shared" si="270"/>
        <v>0.7</v>
      </c>
      <c r="J2938" s="11">
        <f t="shared" si="271"/>
        <v>0.09</v>
      </c>
      <c r="K2938" s="11">
        <v>478.6</v>
      </c>
      <c r="L2938" s="10">
        <f t="shared" si="272"/>
        <v>7.6760988011784992E-2</v>
      </c>
      <c r="M2938">
        <f t="shared" si="273"/>
        <v>95</v>
      </c>
      <c r="N2938">
        <f t="shared" si="274"/>
        <v>0</v>
      </c>
      <c r="O2938">
        <f t="shared" si="275"/>
        <v>0</v>
      </c>
    </row>
    <row r="2939" spans="1:15">
      <c r="A2939" s="10" t="s">
        <v>68</v>
      </c>
      <c r="B2939" s="10">
        <v>4340</v>
      </c>
      <c r="C2939" s="60">
        <v>0.37285822200000002</v>
      </c>
      <c r="D2939" s="11">
        <v>0.309</v>
      </c>
      <c r="E2939" s="11">
        <v>48.29</v>
      </c>
      <c r="F2939" s="11">
        <v>0.7</v>
      </c>
      <c r="G2939" s="11">
        <v>0.09</v>
      </c>
      <c r="H2939" s="10">
        <v>1</v>
      </c>
      <c r="I2939" s="11">
        <f t="shared" si="270"/>
        <v>0.7</v>
      </c>
      <c r="J2939" s="11">
        <f t="shared" si="271"/>
        <v>0.09</v>
      </c>
      <c r="K2939" s="11">
        <v>381.3</v>
      </c>
      <c r="L2939" s="10">
        <f t="shared" si="272"/>
        <v>0.46363708116478497</v>
      </c>
      <c r="M2939">
        <f t="shared" si="273"/>
        <v>572</v>
      </c>
      <c r="N2939">
        <f t="shared" si="274"/>
        <v>1</v>
      </c>
      <c r="O2939">
        <f t="shared" si="275"/>
        <v>0.1</v>
      </c>
    </row>
    <row r="2940" spans="1:15">
      <c r="A2940" s="10" t="s">
        <v>68</v>
      </c>
      <c r="B2940" s="10">
        <v>2210</v>
      </c>
      <c r="C2940" s="60">
        <v>1.9411609999999999E-2</v>
      </c>
      <c r="D2940" s="11">
        <v>0.28499999999999998</v>
      </c>
      <c r="E2940" s="11">
        <v>48.29</v>
      </c>
      <c r="F2940" s="11">
        <v>1.92</v>
      </c>
      <c r="G2940" s="11">
        <v>0.50600000000000001</v>
      </c>
      <c r="H2940" s="10">
        <v>1</v>
      </c>
      <c r="I2940" s="11">
        <f t="shared" si="270"/>
        <v>1.92</v>
      </c>
      <c r="J2940" s="11">
        <f t="shared" si="271"/>
        <v>0.50600000000000001</v>
      </c>
      <c r="K2940" s="11">
        <v>7.1</v>
      </c>
      <c r="L2940" s="10">
        <f t="shared" si="272"/>
        <v>2.2262932863874998E-2</v>
      </c>
      <c r="M2940">
        <f t="shared" si="273"/>
        <v>27</v>
      </c>
      <c r="N2940">
        <f t="shared" si="274"/>
        <v>0</v>
      </c>
      <c r="O2940">
        <f t="shared" si="275"/>
        <v>0</v>
      </c>
    </row>
    <row r="2941" spans="1:15">
      <c r="A2941" s="10" t="s">
        <v>68</v>
      </c>
      <c r="B2941" s="10">
        <v>2210</v>
      </c>
      <c r="C2941" s="60">
        <v>0.20460846399999999</v>
      </c>
      <c r="D2941" s="11">
        <v>0.26800000000000002</v>
      </c>
      <c r="E2941" s="11">
        <v>48.29</v>
      </c>
      <c r="F2941" s="11">
        <v>1.92</v>
      </c>
      <c r="G2941" s="11">
        <v>0.50600000000000001</v>
      </c>
      <c r="H2941" s="10">
        <v>1</v>
      </c>
      <c r="I2941" s="11">
        <f t="shared" si="270"/>
        <v>1.92</v>
      </c>
      <c r="J2941" s="11">
        <f t="shared" si="271"/>
        <v>0.50600000000000001</v>
      </c>
      <c r="K2941" s="11">
        <v>99.4</v>
      </c>
      <c r="L2941" s="10">
        <f t="shared" si="272"/>
        <v>0.22066545422650666</v>
      </c>
      <c r="M2941">
        <f t="shared" si="273"/>
        <v>272</v>
      </c>
      <c r="N2941">
        <f t="shared" si="274"/>
        <v>1</v>
      </c>
      <c r="O2941">
        <f t="shared" si="275"/>
        <v>0.3</v>
      </c>
    </row>
    <row r="2942" spans="1:15">
      <c r="A2942" s="10" t="s">
        <v>68</v>
      </c>
      <c r="B2942" s="10">
        <v>2210</v>
      </c>
      <c r="C2942" s="60">
        <v>5.7534639999999998E-2</v>
      </c>
      <c r="D2942" s="11">
        <v>0.30199999999999999</v>
      </c>
      <c r="E2942" s="11">
        <v>48.29</v>
      </c>
      <c r="F2942" s="11">
        <v>1.92</v>
      </c>
      <c r="G2942" s="11">
        <v>0.50600000000000001</v>
      </c>
      <c r="H2942" s="10">
        <v>1</v>
      </c>
      <c r="I2942" s="11">
        <f t="shared" si="270"/>
        <v>1.92</v>
      </c>
      <c r="J2942" s="11">
        <f t="shared" si="271"/>
        <v>0.50600000000000001</v>
      </c>
      <c r="K2942" s="11">
        <v>38.1</v>
      </c>
      <c r="L2942" s="10">
        <f t="shared" si="272"/>
        <v>6.9921752100933335E-2</v>
      </c>
      <c r="M2942">
        <f t="shared" si="273"/>
        <v>86</v>
      </c>
      <c r="N2942">
        <f t="shared" si="274"/>
        <v>0</v>
      </c>
      <c r="O2942">
        <f t="shared" si="275"/>
        <v>0.1</v>
      </c>
    </row>
    <row r="2943" spans="1:15">
      <c r="A2943" s="10" t="s">
        <v>68</v>
      </c>
      <c r="B2943" s="10">
        <v>7400</v>
      </c>
      <c r="C2943" s="60">
        <v>6.8145286999999999E-2</v>
      </c>
      <c r="D2943" s="11">
        <v>0.223</v>
      </c>
      <c r="E2943" s="11">
        <v>48.29</v>
      </c>
      <c r="F2943" s="11">
        <v>1.38</v>
      </c>
      <c r="G2943" s="11">
        <v>0.109</v>
      </c>
      <c r="H2943" s="10">
        <v>1</v>
      </c>
      <c r="I2943" s="11">
        <f t="shared" si="270"/>
        <v>1.38</v>
      </c>
      <c r="J2943" s="11">
        <f t="shared" si="271"/>
        <v>0.109</v>
      </c>
      <c r="K2943" s="11">
        <v>42.4</v>
      </c>
      <c r="L2943" s="10">
        <f t="shared" si="272"/>
        <v>6.115284231319084E-2</v>
      </c>
      <c r="M2943">
        <f t="shared" si="273"/>
        <v>75</v>
      </c>
      <c r="N2943">
        <f t="shared" si="274"/>
        <v>0</v>
      </c>
      <c r="O2943">
        <f t="shared" si="275"/>
        <v>0</v>
      </c>
    </row>
    <row r="2944" spans="1:15">
      <c r="A2944" s="10" t="s">
        <v>68</v>
      </c>
      <c r="B2944" s="10">
        <v>4340</v>
      </c>
      <c r="C2944" s="60">
        <v>1.994807231</v>
      </c>
      <c r="D2944" s="11">
        <v>0.41299999999999998</v>
      </c>
      <c r="E2944" s="11">
        <v>48.29</v>
      </c>
      <c r="F2944" s="11">
        <v>0.7</v>
      </c>
      <c r="G2944" s="11">
        <v>0.09</v>
      </c>
      <c r="H2944" s="10">
        <v>1</v>
      </c>
      <c r="I2944" s="11">
        <f t="shared" si="270"/>
        <v>0.7</v>
      </c>
      <c r="J2944" s="11">
        <f t="shared" si="271"/>
        <v>0.09</v>
      </c>
      <c r="K2944" s="11">
        <v>11430.3</v>
      </c>
      <c r="L2944" s="10">
        <f t="shared" si="272"/>
        <v>3.3153313841167389</v>
      </c>
      <c r="M2944">
        <f t="shared" si="273"/>
        <v>4089</v>
      </c>
      <c r="N2944">
        <f t="shared" si="274"/>
        <v>6</v>
      </c>
      <c r="O2944">
        <f t="shared" si="275"/>
        <v>0.8</v>
      </c>
    </row>
    <row r="2945" spans="1:15">
      <c r="A2945" s="10" t="s">
        <v>68</v>
      </c>
      <c r="B2945" s="10">
        <v>6170</v>
      </c>
      <c r="C2945" s="60">
        <v>0.64037446899999995</v>
      </c>
      <c r="D2945" s="11">
        <v>0.30299999999999999</v>
      </c>
      <c r="E2945" s="11">
        <v>48.29</v>
      </c>
      <c r="F2945" s="11">
        <v>0</v>
      </c>
      <c r="G2945" s="11">
        <v>0</v>
      </c>
      <c r="H2945" s="10">
        <v>1</v>
      </c>
      <c r="I2945" s="11">
        <f t="shared" si="270"/>
        <v>0</v>
      </c>
      <c r="J2945" s="11">
        <f t="shared" si="271"/>
        <v>0</v>
      </c>
      <c r="K2945" s="11">
        <v>960</v>
      </c>
      <c r="L2945" s="10">
        <f t="shared" si="272"/>
        <v>0.78082299847725245</v>
      </c>
      <c r="M2945">
        <f t="shared" si="273"/>
        <v>963</v>
      </c>
      <c r="N2945">
        <f t="shared" si="274"/>
        <v>0</v>
      </c>
      <c r="O2945">
        <f t="shared" si="275"/>
        <v>0</v>
      </c>
    </row>
    <row r="2946" spans="1:15">
      <c r="A2946" s="10" t="s">
        <v>68</v>
      </c>
      <c r="B2946" s="10">
        <v>5100</v>
      </c>
      <c r="C2946" s="60">
        <v>1.8857142499999999</v>
      </c>
      <c r="D2946" s="11">
        <v>1</v>
      </c>
      <c r="E2946" s="11">
        <v>56.5</v>
      </c>
      <c r="F2946" s="11">
        <v>0.6</v>
      </c>
      <c r="G2946" s="11">
        <v>0.05</v>
      </c>
      <c r="H2946" s="10">
        <v>1</v>
      </c>
      <c r="I2946" s="11">
        <f t="shared" si="270"/>
        <v>0.6</v>
      </c>
      <c r="J2946" s="11">
        <f t="shared" si="271"/>
        <v>0.05</v>
      </c>
      <c r="K2946" s="11">
        <v>2081.1999999999998</v>
      </c>
      <c r="L2946" s="10">
        <f t="shared" si="272"/>
        <v>8.8785712604166669</v>
      </c>
      <c r="M2946">
        <f t="shared" si="273"/>
        <v>10952</v>
      </c>
      <c r="N2946">
        <f t="shared" si="274"/>
        <v>14</v>
      </c>
      <c r="O2946">
        <f t="shared" si="275"/>
        <v>1.2</v>
      </c>
    </row>
    <row r="2947" spans="1:15">
      <c r="A2947" s="10" t="s">
        <v>68</v>
      </c>
      <c r="B2947" s="10">
        <v>4340</v>
      </c>
      <c r="C2947" s="60">
        <v>2.3133764530000001</v>
      </c>
      <c r="D2947" s="11">
        <v>0.41299999999999998</v>
      </c>
      <c r="E2947" s="11">
        <v>56.5</v>
      </c>
      <c r="F2947" s="11">
        <v>0.7</v>
      </c>
      <c r="G2947" s="11">
        <v>0.09</v>
      </c>
      <c r="H2947" s="10">
        <v>1</v>
      </c>
      <c r="I2947" s="11">
        <f t="shared" ref="I2947:I2981" si="276">F2947</f>
        <v>0.7</v>
      </c>
      <c r="J2947" s="11">
        <f t="shared" ref="J2947:J2981" si="277">G2947</f>
        <v>0.09</v>
      </c>
      <c r="K2947" s="11">
        <v>1185.2</v>
      </c>
      <c r="L2947" s="10">
        <f t="shared" ref="L2947:L3010" si="278">E2947*D2947*C2947/12</f>
        <v>4.4984569035440414</v>
      </c>
      <c r="M2947">
        <f t="shared" ref="M2947:M3010" si="279">ROUND(E2947*D2947*C2947*102.79,0)</f>
        <v>5549</v>
      </c>
      <c r="N2947">
        <f t="shared" ref="N2947:N3010" si="280">ROUND(I2947*M2947*0.002205,0)</f>
        <v>9</v>
      </c>
      <c r="O2947">
        <f t="shared" ref="O2947:O3010" si="281">ROUND(J2947*M2947*0.002205,1)</f>
        <v>1.1000000000000001</v>
      </c>
    </row>
    <row r="2948" spans="1:15">
      <c r="A2948" s="10" t="s">
        <v>68</v>
      </c>
      <c r="B2948" s="10">
        <v>2540</v>
      </c>
      <c r="C2948" s="60">
        <v>0.87919301000000005</v>
      </c>
      <c r="D2948" s="11">
        <v>0.79300000000000004</v>
      </c>
      <c r="E2948" s="11">
        <v>56.5</v>
      </c>
      <c r="F2948" s="11">
        <v>1.87</v>
      </c>
      <c r="G2948" s="11">
        <v>0.26500000000000001</v>
      </c>
      <c r="H2948" s="10">
        <v>1</v>
      </c>
      <c r="I2948" s="11">
        <f t="shared" si="276"/>
        <v>1.87</v>
      </c>
      <c r="J2948" s="11">
        <f t="shared" si="277"/>
        <v>0.26500000000000001</v>
      </c>
      <c r="K2948" s="11">
        <v>5277</v>
      </c>
      <c r="L2948" s="10">
        <f t="shared" si="278"/>
        <v>3.2826502680454173</v>
      </c>
      <c r="M2948">
        <f t="shared" si="279"/>
        <v>4049</v>
      </c>
      <c r="N2948">
        <f t="shared" si="280"/>
        <v>17</v>
      </c>
      <c r="O2948">
        <f t="shared" si="281"/>
        <v>2.4</v>
      </c>
    </row>
    <row r="2949" spans="1:15">
      <c r="A2949" s="10" t="s">
        <v>68</v>
      </c>
      <c r="B2949" s="10">
        <v>6170</v>
      </c>
      <c r="C2949" s="60">
        <v>2.454075E-3</v>
      </c>
      <c r="D2949" s="11">
        <v>0.30299999999999999</v>
      </c>
      <c r="E2949" s="11">
        <v>56.5</v>
      </c>
      <c r="F2949" s="11">
        <v>0</v>
      </c>
      <c r="G2949" s="11">
        <v>0</v>
      </c>
      <c r="H2949" s="10">
        <v>1</v>
      </c>
      <c r="I2949" s="11">
        <f t="shared" si="276"/>
        <v>0</v>
      </c>
      <c r="J2949" s="11">
        <f t="shared" si="277"/>
        <v>0</v>
      </c>
      <c r="K2949" s="11">
        <v>23.8</v>
      </c>
      <c r="L2949" s="10">
        <f t="shared" si="278"/>
        <v>3.5010447468749998E-3</v>
      </c>
      <c r="M2949">
        <f t="shared" si="279"/>
        <v>4</v>
      </c>
      <c r="N2949">
        <f t="shared" si="280"/>
        <v>0</v>
      </c>
      <c r="O2949">
        <f t="shared" si="281"/>
        <v>0</v>
      </c>
    </row>
    <row r="2950" spans="1:15">
      <c r="A2950" s="10" t="s">
        <v>68</v>
      </c>
      <c r="B2950" s="10">
        <v>6170</v>
      </c>
      <c r="C2950" s="60">
        <v>3.418335801</v>
      </c>
      <c r="D2950" s="11">
        <v>0.30299999999999999</v>
      </c>
      <c r="E2950" s="11">
        <v>56.5</v>
      </c>
      <c r="F2950" s="11">
        <v>0</v>
      </c>
      <c r="G2950" s="11">
        <v>0</v>
      </c>
      <c r="H2950" s="10">
        <v>1</v>
      </c>
      <c r="I2950" s="11">
        <f t="shared" si="276"/>
        <v>0</v>
      </c>
      <c r="J2950" s="11">
        <f t="shared" si="277"/>
        <v>0</v>
      </c>
      <c r="K2950" s="11">
        <v>3315.1</v>
      </c>
      <c r="L2950" s="10">
        <f t="shared" si="278"/>
        <v>4.8766833121016244</v>
      </c>
      <c r="M2950">
        <f t="shared" si="279"/>
        <v>6015</v>
      </c>
      <c r="N2950">
        <f t="shared" si="280"/>
        <v>0</v>
      </c>
      <c r="O2950">
        <f t="shared" si="281"/>
        <v>0</v>
      </c>
    </row>
    <row r="2951" spans="1:15">
      <c r="A2951" s="10" t="s">
        <v>68</v>
      </c>
      <c r="B2951" s="10">
        <v>6170</v>
      </c>
      <c r="C2951" s="60">
        <v>1.1405507909999999</v>
      </c>
      <c r="D2951" s="11">
        <v>0.30299999999999999</v>
      </c>
      <c r="E2951" s="11">
        <v>56.5</v>
      </c>
      <c r="F2951" s="11">
        <v>0</v>
      </c>
      <c r="G2951" s="11">
        <v>0</v>
      </c>
      <c r="H2951" s="10">
        <v>1</v>
      </c>
      <c r="I2951" s="11">
        <f t="shared" si="276"/>
        <v>0</v>
      </c>
      <c r="J2951" s="11">
        <f t="shared" si="277"/>
        <v>0</v>
      </c>
      <c r="K2951" s="11">
        <v>400.7</v>
      </c>
      <c r="L2951" s="10">
        <f t="shared" si="278"/>
        <v>1.6271382722103747</v>
      </c>
      <c r="M2951">
        <f t="shared" si="279"/>
        <v>2007</v>
      </c>
      <c r="N2951">
        <f t="shared" si="280"/>
        <v>0</v>
      </c>
      <c r="O2951">
        <f t="shared" si="281"/>
        <v>0</v>
      </c>
    </row>
    <row r="2952" spans="1:15">
      <c r="A2952" s="10" t="s">
        <v>68</v>
      </c>
      <c r="B2952" s="10">
        <v>6170</v>
      </c>
      <c r="C2952" s="60">
        <v>1.2741092350000001</v>
      </c>
      <c r="D2952" s="11">
        <v>0.30299999999999999</v>
      </c>
      <c r="E2952" s="11">
        <v>56.5</v>
      </c>
      <c r="F2952" s="11">
        <v>0</v>
      </c>
      <c r="G2952" s="11">
        <v>0</v>
      </c>
      <c r="H2952" s="10">
        <v>1</v>
      </c>
      <c r="I2952" s="11">
        <f t="shared" si="276"/>
        <v>0</v>
      </c>
      <c r="J2952" s="11">
        <f t="shared" si="277"/>
        <v>0</v>
      </c>
      <c r="K2952" s="11">
        <v>1998.6</v>
      </c>
      <c r="L2952" s="10">
        <f t="shared" si="278"/>
        <v>1.8176760873818749</v>
      </c>
      <c r="M2952">
        <f t="shared" si="279"/>
        <v>2242</v>
      </c>
      <c r="N2952">
        <f t="shared" si="280"/>
        <v>0</v>
      </c>
      <c r="O2952">
        <f t="shared" si="281"/>
        <v>0</v>
      </c>
    </row>
    <row r="2953" spans="1:15">
      <c r="A2953" s="10" t="s">
        <v>68</v>
      </c>
      <c r="B2953" s="10">
        <v>5100</v>
      </c>
      <c r="C2953" s="60">
        <v>1.703406534</v>
      </c>
      <c r="D2953" s="11">
        <v>1</v>
      </c>
      <c r="E2953" s="11">
        <v>56.5</v>
      </c>
      <c r="F2953" s="11">
        <v>0.6</v>
      </c>
      <c r="G2953" s="11">
        <v>0.05</v>
      </c>
      <c r="H2953" s="10">
        <v>1</v>
      </c>
      <c r="I2953" s="11">
        <f t="shared" si="276"/>
        <v>0.6</v>
      </c>
      <c r="J2953" s="11">
        <f t="shared" si="277"/>
        <v>0.05</v>
      </c>
      <c r="K2953" s="11">
        <v>1880</v>
      </c>
      <c r="L2953" s="10">
        <f t="shared" si="278"/>
        <v>8.0202057642499991</v>
      </c>
      <c r="M2953">
        <f t="shared" si="279"/>
        <v>9893</v>
      </c>
      <c r="N2953">
        <f t="shared" si="280"/>
        <v>13</v>
      </c>
      <c r="O2953">
        <f t="shared" si="281"/>
        <v>1.1000000000000001</v>
      </c>
    </row>
    <row r="2954" spans="1:15">
      <c r="A2954" s="10" t="s">
        <v>68</v>
      </c>
      <c r="B2954" s="10">
        <v>2210</v>
      </c>
      <c r="C2954" s="60">
        <v>0.94617697499999998</v>
      </c>
      <c r="D2954" s="11">
        <v>0.28499999999999998</v>
      </c>
      <c r="E2954" s="11">
        <v>56.5</v>
      </c>
      <c r="F2954" s="11">
        <v>1.92</v>
      </c>
      <c r="G2954" s="11">
        <v>0.50600000000000001</v>
      </c>
      <c r="H2954" s="10">
        <v>1</v>
      </c>
      <c r="I2954" s="11">
        <f t="shared" si="276"/>
        <v>1.92</v>
      </c>
      <c r="J2954" s="11">
        <f t="shared" si="277"/>
        <v>0.50600000000000001</v>
      </c>
      <c r="K2954" s="11">
        <v>297.60000000000002</v>
      </c>
      <c r="L2954" s="10">
        <f t="shared" si="278"/>
        <v>1.2696512283281249</v>
      </c>
      <c r="M2954">
        <f t="shared" si="279"/>
        <v>1566</v>
      </c>
      <c r="N2954">
        <f t="shared" si="280"/>
        <v>7</v>
      </c>
      <c r="O2954">
        <f t="shared" si="281"/>
        <v>1.7</v>
      </c>
    </row>
    <row r="2955" spans="1:15">
      <c r="A2955" s="10" t="s">
        <v>68</v>
      </c>
      <c r="B2955" s="10">
        <v>2210</v>
      </c>
      <c r="C2955" s="60">
        <v>1.725927566</v>
      </c>
      <c r="D2955" s="11">
        <v>0.30199999999999999</v>
      </c>
      <c r="E2955" s="11">
        <v>56.5</v>
      </c>
      <c r="F2955" s="11">
        <v>1.92</v>
      </c>
      <c r="G2955" s="11">
        <v>0.50600000000000001</v>
      </c>
      <c r="H2955" s="10">
        <v>1</v>
      </c>
      <c r="I2955" s="11">
        <f t="shared" si="276"/>
        <v>1.92</v>
      </c>
      <c r="J2955" s="11">
        <f t="shared" si="277"/>
        <v>0.50600000000000001</v>
      </c>
      <c r="K2955" s="11">
        <v>575.29999999999995</v>
      </c>
      <c r="L2955" s="10">
        <f t="shared" si="278"/>
        <v>2.4541251715548333</v>
      </c>
      <c r="M2955">
        <f t="shared" si="279"/>
        <v>3027</v>
      </c>
      <c r="N2955">
        <f t="shared" si="280"/>
        <v>13</v>
      </c>
      <c r="O2955">
        <f t="shared" si="281"/>
        <v>3.4</v>
      </c>
    </row>
    <row r="2956" spans="1:15">
      <c r="A2956" s="10" t="s">
        <v>68</v>
      </c>
      <c r="B2956" s="10">
        <v>2210</v>
      </c>
      <c r="C2956" s="60">
        <v>1.279467066</v>
      </c>
      <c r="D2956" s="11">
        <v>0.26800000000000002</v>
      </c>
      <c r="E2956" s="11">
        <v>56.5</v>
      </c>
      <c r="F2956" s="11">
        <v>1.92</v>
      </c>
      <c r="G2956" s="11">
        <v>0.50600000000000001</v>
      </c>
      <c r="H2956" s="10">
        <v>1</v>
      </c>
      <c r="I2956" s="11">
        <f t="shared" si="276"/>
        <v>1.92</v>
      </c>
      <c r="J2956" s="11">
        <f t="shared" si="277"/>
        <v>0.50600000000000001</v>
      </c>
      <c r="K2956" s="11">
        <v>593.70000000000005</v>
      </c>
      <c r="L2956" s="10">
        <f t="shared" si="278"/>
        <v>1.6144741927810002</v>
      </c>
      <c r="M2956">
        <f t="shared" si="279"/>
        <v>1991</v>
      </c>
      <c r="N2956">
        <f t="shared" si="280"/>
        <v>8</v>
      </c>
      <c r="O2956">
        <f t="shared" si="281"/>
        <v>2.2000000000000002</v>
      </c>
    </row>
    <row r="2957" spans="1:15">
      <c r="A2957" s="10" t="s">
        <v>68</v>
      </c>
      <c r="B2957" s="10">
        <v>2210</v>
      </c>
      <c r="C2957" s="60">
        <v>1.4921513959999999</v>
      </c>
      <c r="D2957" s="11">
        <v>0.30199999999999999</v>
      </c>
      <c r="E2957" s="11">
        <v>56.5</v>
      </c>
      <c r="F2957" s="11">
        <v>1.92</v>
      </c>
      <c r="G2957" s="11">
        <v>0.50600000000000001</v>
      </c>
      <c r="H2957" s="10">
        <v>1</v>
      </c>
      <c r="I2957" s="11">
        <f t="shared" si="276"/>
        <v>1.92</v>
      </c>
      <c r="J2957" s="11">
        <f t="shared" si="277"/>
        <v>0.50600000000000001</v>
      </c>
      <c r="K2957" s="11">
        <v>497.3</v>
      </c>
      <c r="L2957" s="10">
        <f t="shared" si="278"/>
        <v>2.1217149391623331</v>
      </c>
      <c r="M2957">
        <f t="shared" si="279"/>
        <v>2617</v>
      </c>
      <c r="N2957">
        <f t="shared" si="280"/>
        <v>11</v>
      </c>
      <c r="O2957">
        <f t="shared" si="281"/>
        <v>2.9</v>
      </c>
    </row>
    <row r="2958" spans="1:15">
      <c r="A2958" s="10" t="s">
        <v>68</v>
      </c>
      <c r="B2958" s="10">
        <v>2210</v>
      </c>
      <c r="C2958" s="60">
        <v>4.451923E-3</v>
      </c>
      <c r="D2958" s="11">
        <v>0.26800000000000002</v>
      </c>
      <c r="E2958" s="11">
        <v>56.5</v>
      </c>
      <c r="F2958" s="11">
        <v>1.92</v>
      </c>
      <c r="G2958" s="11">
        <v>0.50600000000000001</v>
      </c>
      <c r="H2958" s="10">
        <v>1</v>
      </c>
      <c r="I2958" s="11">
        <f t="shared" si="276"/>
        <v>1.92</v>
      </c>
      <c r="J2958" s="11">
        <f t="shared" si="277"/>
        <v>0.50600000000000001</v>
      </c>
      <c r="K2958" s="11">
        <v>1.3</v>
      </c>
      <c r="L2958" s="10">
        <f t="shared" si="278"/>
        <v>5.6175848388333336E-3</v>
      </c>
      <c r="M2958">
        <f t="shared" si="279"/>
        <v>7</v>
      </c>
      <c r="N2958">
        <f t="shared" si="280"/>
        <v>0</v>
      </c>
      <c r="O2958">
        <f t="shared" si="281"/>
        <v>0</v>
      </c>
    </row>
    <row r="2959" spans="1:15">
      <c r="A2959" s="10" t="s">
        <v>68</v>
      </c>
      <c r="B2959" s="10">
        <v>2210</v>
      </c>
      <c r="C2959" s="60">
        <v>0.218229601</v>
      </c>
      <c r="D2959" s="11">
        <v>0.30199999999999999</v>
      </c>
      <c r="E2959" s="11">
        <v>56.5</v>
      </c>
      <c r="F2959" s="11">
        <v>1.92</v>
      </c>
      <c r="G2959" s="11">
        <v>0.50600000000000001</v>
      </c>
      <c r="H2959" s="10">
        <v>1</v>
      </c>
      <c r="I2959" s="11">
        <f t="shared" si="276"/>
        <v>1.92</v>
      </c>
      <c r="J2959" s="11">
        <f t="shared" si="277"/>
        <v>0.50600000000000001</v>
      </c>
      <c r="K2959" s="11">
        <v>72.7</v>
      </c>
      <c r="L2959" s="10">
        <f t="shared" si="278"/>
        <v>0.31030430682191662</v>
      </c>
      <c r="M2959">
        <f t="shared" si="279"/>
        <v>383</v>
      </c>
      <c r="N2959">
        <f t="shared" si="280"/>
        <v>2</v>
      </c>
      <c r="O2959">
        <f t="shared" si="281"/>
        <v>0.4</v>
      </c>
    </row>
    <row r="2960" spans="1:15">
      <c r="A2960" s="10" t="s">
        <v>68</v>
      </c>
      <c r="B2960" s="10">
        <v>2210</v>
      </c>
      <c r="C2960" s="60">
        <v>3.42380014</v>
      </c>
      <c r="D2960" s="11">
        <v>0.30199999999999999</v>
      </c>
      <c r="E2960" s="11">
        <v>56.5</v>
      </c>
      <c r="F2960" s="11">
        <v>1.92</v>
      </c>
      <c r="G2960" s="11">
        <v>0.50600000000000001</v>
      </c>
      <c r="H2960" s="10">
        <v>1</v>
      </c>
      <c r="I2960" s="11">
        <f t="shared" si="276"/>
        <v>1.92</v>
      </c>
      <c r="J2960" s="11">
        <f t="shared" si="277"/>
        <v>0.50600000000000001</v>
      </c>
      <c r="K2960" s="11">
        <v>1141.2</v>
      </c>
      <c r="L2960" s="10">
        <f t="shared" si="278"/>
        <v>4.8683584824016668</v>
      </c>
      <c r="M2960">
        <f t="shared" si="279"/>
        <v>6005</v>
      </c>
      <c r="N2960">
        <f t="shared" si="280"/>
        <v>25</v>
      </c>
      <c r="O2960">
        <f t="shared" si="281"/>
        <v>6.7</v>
      </c>
    </row>
    <row r="2961" spans="1:15">
      <c r="A2961" s="10" t="s">
        <v>68</v>
      </c>
      <c r="B2961" s="10">
        <v>2210</v>
      </c>
      <c r="C2961" s="60">
        <v>5.9783799999999995E-4</v>
      </c>
      <c r="D2961" s="11">
        <v>0.26800000000000002</v>
      </c>
      <c r="E2961" s="11">
        <v>56.5</v>
      </c>
      <c r="F2961" s="11">
        <v>1.92</v>
      </c>
      <c r="G2961" s="11">
        <v>0.50600000000000001</v>
      </c>
      <c r="H2961" s="10">
        <v>1</v>
      </c>
      <c r="I2961" s="11">
        <f t="shared" si="276"/>
        <v>1.92</v>
      </c>
      <c r="J2961" s="11">
        <f t="shared" si="277"/>
        <v>0.50600000000000001</v>
      </c>
      <c r="K2961" s="11">
        <v>0.2</v>
      </c>
      <c r="L2961" s="10">
        <f t="shared" si="278"/>
        <v>7.5437191633333331E-4</v>
      </c>
      <c r="M2961">
        <f t="shared" si="279"/>
        <v>1</v>
      </c>
      <c r="N2961">
        <f t="shared" si="280"/>
        <v>0</v>
      </c>
      <c r="O2961">
        <f t="shared" si="281"/>
        <v>0</v>
      </c>
    </row>
    <row r="2962" spans="1:15">
      <c r="A2962" s="10" t="s">
        <v>68</v>
      </c>
      <c r="B2962" s="10">
        <v>2210</v>
      </c>
      <c r="C2962" s="60">
        <v>1.3142758480000001</v>
      </c>
      <c r="D2962" s="11">
        <v>0.30199999999999999</v>
      </c>
      <c r="E2962" s="11">
        <v>56.5</v>
      </c>
      <c r="F2962" s="11">
        <v>1.92</v>
      </c>
      <c r="G2962" s="11">
        <v>0.50600000000000001</v>
      </c>
      <c r="H2962" s="10">
        <v>1</v>
      </c>
      <c r="I2962" s="11">
        <f t="shared" si="276"/>
        <v>1.92</v>
      </c>
      <c r="J2962" s="11">
        <f t="shared" si="277"/>
        <v>0.50600000000000001</v>
      </c>
      <c r="K2962" s="11">
        <v>438.1</v>
      </c>
      <c r="L2962" s="10">
        <f t="shared" si="278"/>
        <v>1.8687907328686666</v>
      </c>
      <c r="M2962">
        <f t="shared" si="279"/>
        <v>2305</v>
      </c>
      <c r="N2962">
        <f t="shared" si="280"/>
        <v>10</v>
      </c>
      <c r="O2962">
        <f t="shared" si="281"/>
        <v>2.6</v>
      </c>
    </row>
    <row r="2963" spans="1:15">
      <c r="A2963" s="10" t="s">
        <v>68</v>
      </c>
      <c r="B2963" s="10">
        <v>2210</v>
      </c>
      <c r="C2963" s="60">
        <v>1.2531825169999999</v>
      </c>
      <c r="D2963" s="11">
        <v>0.30199999999999999</v>
      </c>
      <c r="E2963" s="11">
        <v>56.5</v>
      </c>
      <c r="F2963" s="11">
        <v>1.92</v>
      </c>
      <c r="G2963" s="11">
        <v>0.50600000000000001</v>
      </c>
      <c r="H2963" s="10">
        <v>1</v>
      </c>
      <c r="I2963" s="11">
        <f t="shared" si="276"/>
        <v>1.92</v>
      </c>
      <c r="J2963" s="11">
        <f t="shared" si="277"/>
        <v>0.50600000000000001</v>
      </c>
      <c r="K2963" s="11">
        <v>582</v>
      </c>
      <c r="L2963" s="10">
        <f t="shared" si="278"/>
        <v>1.7819211072975831</v>
      </c>
      <c r="M2963">
        <f t="shared" si="279"/>
        <v>2198</v>
      </c>
      <c r="N2963">
        <f t="shared" si="280"/>
        <v>9</v>
      </c>
      <c r="O2963">
        <f t="shared" si="281"/>
        <v>2.5</v>
      </c>
    </row>
    <row r="2964" spans="1:15">
      <c r="A2964" s="10" t="s">
        <v>68</v>
      </c>
      <c r="B2964" s="10">
        <v>6460</v>
      </c>
      <c r="C2964" s="60">
        <v>4.1392980619999999</v>
      </c>
      <c r="D2964" s="11">
        <v>0.30299999999999999</v>
      </c>
      <c r="E2964" s="11">
        <v>56.5</v>
      </c>
      <c r="F2964" s="11">
        <v>0</v>
      </c>
      <c r="G2964" s="11">
        <v>0</v>
      </c>
      <c r="H2964" s="10">
        <v>1</v>
      </c>
      <c r="I2964" s="11">
        <f t="shared" si="276"/>
        <v>0</v>
      </c>
      <c r="J2964" s="11">
        <f t="shared" si="277"/>
        <v>0</v>
      </c>
      <c r="K2964" s="11">
        <v>1384.2</v>
      </c>
      <c r="L2964" s="10">
        <f t="shared" si="278"/>
        <v>5.9052260977007487</v>
      </c>
      <c r="M2964">
        <f t="shared" si="279"/>
        <v>7284</v>
      </c>
      <c r="N2964">
        <f t="shared" si="280"/>
        <v>0</v>
      </c>
      <c r="O2964">
        <f t="shared" si="281"/>
        <v>0</v>
      </c>
    </row>
    <row r="2965" spans="1:15">
      <c r="A2965" s="10" t="s">
        <v>68</v>
      </c>
      <c r="B2965" s="10">
        <v>3100</v>
      </c>
      <c r="C2965" s="60">
        <v>1.4693132259999999</v>
      </c>
      <c r="D2965" s="11">
        <v>0.41099999999999998</v>
      </c>
      <c r="E2965" s="11">
        <v>56.5</v>
      </c>
      <c r="F2965" s="11">
        <v>1.2</v>
      </c>
      <c r="G2965" s="11">
        <v>6.4000000000000001E-2</v>
      </c>
      <c r="H2965" s="10">
        <v>1</v>
      </c>
      <c r="I2965" s="11">
        <f t="shared" si="276"/>
        <v>1.2</v>
      </c>
      <c r="J2965" s="11">
        <f t="shared" si="277"/>
        <v>6.4000000000000001E-2</v>
      </c>
      <c r="K2965" s="11">
        <v>2276.3000000000002</v>
      </c>
      <c r="L2965" s="10">
        <f t="shared" si="278"/>
        <v>2.8433047564632496</v>
      </c>
      <c r="M2965">
        <f t="shared" si="279"/>
        <v>3507</v>
      </c>
      <c r="N2965">
        <f t="shared" si="280"/>
        <v>9</v>
      </c>
      <c r="O2965">
        <f t="shared" si="281"/>
        <v>0.5</v>
      </c>
    </row>
    <row r="2966" spans="1:15">
      <c r="A2966" s="10" t="s">
        <v>68</v>
      </c>
      <c r="B2966" s="10">
        <v>6460</v>
      </c>
      <c r="C2966" s="60">
        <v>0.32275023200000003</v>
      </c>
      <c r="D2966" s="11">
        <v>0.30299999999999999</v>
      </c>
      <c r="E2966" s="11">
        <v>56.5</v>
      </c>
      <c r="F2966" s="11">
        <v>0</v>
      </c>
      <c r="G2966" s="11">
        <v>0</v>
      </c>
      <c r="H2966" s="10">
        <v>1</v>
      </c>
      <c r="I2966" s="11">
        <f t="shared" si="276"/>
        <v>0</v>
      </c>
      <c r="J2966" s="11">
        <f t="shared" si="277"/>
        <v>0</v>
      </c>
      <c r="K2966" s="11">
        <v>107.9</v>
      </c>
      <c r="L2966" s="10">
        <f t="shared" si="278"/>
        <v>0.46044354972700002</v>
      </c>
      <c r="M2966">
        <f t="shared" si="279"/>
        <v>568</v>
      </c>
      <c r="N2966">
        <f t="shared" si="280"/>
        <v>0</v>
      </c>
      <c r="O2966">
        <f t="shared" si="281"/>
        <v>0</v>
      </c>
    </row>
    <row r="2967" spans="1:15">
      <c r="A2967" s="10" t="s">
        <v>68</v>
      </c>
      <c r="B2967" s="10">
        <v>6460</v>
      </c>
      <c r="C2967" s="60">
        <v>2.647211E-3</v>
      </c>
      <c r="D2967" s="11">
        <v>0.30299999999999999</v>
      </c>
      <c r="E2967" s="11">
        <v>56.5</v>
      </c>
      <c r="F2967" s="11">
        <v>0</v>
      </c>
      <c r="G2967" s="11">
        <v>0</v>
      </c>
      <c r="H2967" s="10">
        <v>1</v>
      </c>
      <c r="I2967" s="11">
        <f t="shared" si="276"/>
        <v>0</v>
      </c>
      <c r="J2967" s="11">
        <f t="shared" si="277"/>
        <v>0</v>
      </c>
      <c r="K2967" s="11">
        <v>0.9</v>
      </c>
      <c r="L2967" s="10">
        <f t="shared" si="278"/>
        <v>3.7765773928749996E-3</v>
      </c>
      <c r="M2967">
        <f t="shared" si="279"/>
        <v>5</v>
      </c>
      <c r="N2967">
        <f t="shared" si="280"/>
        <v>0</v>
      </c>
      <c r="O2967">
        <f t="shared" si="281"/>
        <v>0</v>
      </c>
    </row>
    <row r="2968" spans="1:15">
      <c r="A2968" s="10" t="s">
        <v>68</v>
      </c>
      <c r="B2968" s="10">
        <v>2210</v>
      </c>
      <c r="C2968" s="60">
        <v>0.29003913599999998</v>
      </c>
      <c r="D2968" s="11">
        <v>0.30199999999999999</v>
      </c>
      <c r="E2968" s="11">
        <v>56.5</v>
      </c>
      <c r="F2968" s="11">
        <v>1.92</v>
      </c>
      <c r="G2968" s="11">
        <v>0.50600000000000001</v>
      </c>
      <c r="H2968" s="10">
        <v>1</v>
      </c>
      <c r="I2968" s="11">
        <f t="shared" si="276"/>
        <v>1.92</v>
      </c>
      <c r="J2968" s="11">
        <f t="shared" si="277"/>
        <v>0.50600000000000001</v>
      </c>
      <c r="K2968" s="11">
        <v>96.7</v>
      </c>
      <c r="L2968" s="10">
        <f t="shared" si="278"/>
        <v>0.41241148146399992</v>
      </c>
      <c r="M2968">
        <f t="shared" si="279"/>
        <v>509</v>
      </c>
      <c r="N2968">
        <f t="shared" si="280"/>
        <v>2</v>
      </c>
      <c r="O2968">
        <f t="shared" si="281"/>
        <v>0.6</v>
      </c>
    </row>
    <row r="2969" spans="1:15">
      <c r="A2969" s="10" t="s">
        <v>68</v>
      </c>
      <c r="B2969" s="10">
        <v>4110</v>
      </c>
      <c r="C2969" s="60">
        <v>0.34398622899999998</v>
      </c>
      <c r="D2969" s="11">
        <v>0.41299999999999998</v>
      </c>
      <c r="E2969" s="11">
        <v>56.5</v>
      </c>
      <c r="F2969" s="11">
        <v>0.7</v>
      </c>
      <c r="G2969" s="11">
        <v>0.09</v>
      </c>
      <c r="H2969" s="10">
        <v>1</v>
      </c>
      <c r="I2969" s="11">
        <f t="shared" si="276"/>
        <v>0.7</v>
      </c>
      <c r="J2969" s="11">
        <f t="shared" si="277"/>
        <v>0.09</v>
      </c>
      <c r="K2969" s="11">
        <v>176.7</v>
      </c>
      <c r="L2969" s="10">
        <f t="shared" si="278"/>
        <v>0.66889555505004161</v>
      </c>
      <c r="M2969">
        <f t="shared" si="279"/>
        <v>825</v>
      </c>
      <c r="N2969">
        <f t="shared" si="280"/>
        <v>1</v>
      </c>
      <c r="O2969">
        <f t="shared" si="281"/>
        <v>0.2</v>
      </c>
    </row>
    <row r="2970" spans="1:15">
      <c r="A2970" s="10" t="s">
        <v>68</v>
      </c>
      <c r="B2970" s="10">
        <v>4110</v>
      </c>
      <c r="C2970" s="60">
        <v>3.0785449370000002</v>
      </c>
      <c r="D2970" s="11">
        <v>0.41299999999999998</v>
      </c>
      <c r="E2970" s="11">
        <v>56.5</v>
      </c>
      <c r="F2970" s="11">
        <v>0.7</v>
      </c>
      <c r="G2970" s="11">
        <v>0.09</v>
      </c>
      <c r="H2970" s="10">
        <v>1</v>
      </c>
      <c r="I2970" s="11">
        <f t="shared" si="276"/>
        <v>0.7</v>
      </c>
      <c r="J2970" s="11">
        <f t="shared" si="277"/>
        <v>0.09</v>
      </c>
      <c r="K2970" s="11">
        <v>399061.2</v>
      </c>
      <c r="L2970" s="10">
        <f t="shared" si="278"/>
        <v>5.9863589027022082</v>
      </c>
      <c r="M2970">
        <f t="shared" si="279"/>
        <v>7384</v>
      </c>
      <c r="N2970">
        <f t="shared" si="280"/>
        <v>11</v>
      </c>
      <c r="O2970">
        <f t="shared" si="281"/>
        <v>1.5</v>
      </c>
    </row>
    <row r="2971" spans="1:15">
      <c r="A2971" s="10" t="s">
        <v>68</v>
      </c>
      <c r="B2971" s="10">
        <v>2210</v>
      </c>
      <c r="C2971" s="60">
        <v>35.932109355000001</v>
      </c>
      <c r="D2971" s="11">
        <v>0.26800000000000002</v>
      </c>
      <c r="E2971" s="11">
        <v>56.5</v>
      </c>
      <c r="F2971" s="11">
        <v>1.92</v>
      </c>
      <c r="G2971" s="11">
        <v>0.50600000000000001</v>
      </c>
      <c r="H2971" s="10">
        <v>1</v>
      </c>
      <c r="I2971" s="11">
        <f t="shared" si="276"/>
        <v>1.92</v>
      </c>
      <c r="J2971" s="11">
        <f t="shared" si="277"/>
        <v>0.50600000000000001</v>
      </c>
      <c r="K2971" s="11">
        <v>21801.599999999999</v>
      </c>
      <c r="L2971" s="10">
        <f t="shared" si="278"/>
        <v>45.340333321117505</v>
      </c>
      <c r="M2971">
        <f t="shared" si="279"/>
        <v>55926</v>
      </c>
      <c r="N2971">
        <f t="shared" si="280"/>
        <v>237</v>
      </c>
      <c r="O2971">
        <f t="shared" si="281"/>
        <v>62.4</v>
      </c>
    </row>
    <row r="2972" spans="1:15">
      <c r="A2972" s="10" t="s">
        <v>68</v>
      </c>
      <c r="B2972" s="10">
        <v>2210</v>
      </c>
      <c r="C2972" s="60">
        <v>0.22929745900000001</v>
      </c>
      <c r="D2972" s="11">
        <v>0.26800000000000002</v>
      </c>
      <c r="E2972" s="11">
        <v>56.5</v>
      </c>
      <c r="F2972" s="11">
        <v>1.92</v>
      </c>
      <c r="G2972" s="11">
        <v>0.50600000000000001</v>
      </c>
      <c r="H2972" s="10">
        <v>1</v>
      </c>
      <c r="I2972" s="11">
        <f t="shared" si="276"/>
        <v>1.92</v>
      </c>
      <c r="J2972" s="11">
        <f t="shared" si="277"/>
        <v>0.50600000000000001</v>
      </c>
      <c r="K2972" s="11">
        <v>107.2</v>
      </c>
      <c r="L2972" s="10">
        <f t="shared" si="278"/>
        <v>0.28933517701483336</v>
      </c>
      <c r="M2972">
        <f t="shared" si="279"/>
        <v>357</v>
      </c>
      <c r="N2972">
        <f t="shared" si="280"/>
        <v>2</v>
      </c>
      <c r="O2972">
        <f t="shared" si="281"/>
        <v>0.4</v>
      </c>
    </row>
    <row r="2973" spans="1:15">
      <c r="A2973" s="10" t="s">
        <v>68</v>
      </c>
      <c r="B2973" s="10">
        <v>2210</v>
      </c>
      <c r="C2973" s="60">
        <v>1.6454047979999999</v>
      </c>
      <c r="D2973" s="11">
        <v>0.30199999999999999</v>
      </c>
      <c r="E2973" s="11">
        <v>56.5</v>
      </c>
      <c r="F2973" s="11">
        <v>1.92</v>
      </c>
      <c r="G2973" s="11">
        <v>0.50600000000000001</v>
      </c>
      <c r="H2973" s="10">
        <v>1</v>
      </c>
      <c r="I2973" s="11">
        <f t="shared" si="276"/>
        <v>1.92</v>
      </c>
      <c r="J2973" s="11">
        <f t="shared" si="277"/>
        <v>0.50600000000000001</v>
      </c>
      <c r="K2973" s="11">
        <v>1107.4000000000001</v>
      </c>
      <c r="L2973" s="10">
        <f t="shared" si="278"/>
        <v>2.3396285056894999</v>
      </c>
      <c r="M2973">
        <f t="shared" si="279"/>
        <v>2886</v>
      </c>
      <c r="N2973">
        <f t="shared" si="280"/>
        <v>12</v>
      </c>
      <c r="O2973">
        <f t="shared" si="281"/>
        <v>3.2</v>
      </c>
    </row>
    <row r="2974" spans="1:15">
      <c r="A2974" s="10" t="s">
        <v>68</v>
      </c>
      <c r="B2974" s="10">
        <v>5100</v>
      </c>
      <c r="C2974" s="60">
        <v>0.52993546599999997</v>
      </c>
      <c r="D2974" s="11">
        <v>1</v>
      </c>
      <c r="E2974" s="11">
        <v>56.5</v>
      </c>
      <c r="F2974" s="11">
        <v>0.6</v>
      </c>
      <c r="G2974" s="11">
        <v>0.05</v>
      </c>
      <c r="H2974" s="10">
        <v>1</v>
      </c>
      <c r="I2974" s="11">
        <f t="shared" si="276"/>
        <v>0.6</v>
      </c>
      <c r="J2974" s="11">
        <f t="shared" si="277"/>
        <v>0.05</v>
      </c>
      <c r="K2974" s="11">
        <v>1181</v>
      </c>
      <c r="L2974" s="10">
        <f t="shared" si="278"/>
        <v>2.4951128190833329</v>
      </c>
      <c r="M2974">
        <f t="shared" si="279"/>
        <v>3078</v>
      </c>
      <c r="N2974">
        <f t="shared" si="280"/>
        <v>4</v>
      </c>
      <c r="O2974">
        <f t="shared" si="281"/>
        <v>0.3</v>
      </c>
    </row>
    <row r="2975" spans="1:15">
      <c r="A2975" s="10" t="s">
        <v>68</v>
      </c>
      <c r="B2975" s="10">
        <v>6460</v>
      </c>
      <c r="C2975" s="60">
        <v>3.1427608220000001</v>
      </c>
      <c r="D2975" s="11">
        <v>0.30299999999999999</v>
      </c>
      <c r="E2975" s="11">
        <v>56.5</v>
      </c>
      <c r="F2975" s="11">
        <v>0</v>
      </c>
      <c r="G2975" s="11">
        <v>0</v>
      </c>
      <c r="H2975" s="10">
        <v>1</v>
      </c>
      <c r="I2975" s="11">
        <f t="shared" si="276"/>
        <v>0</v>
      </c>
      <c r="J2975" s="11">
        <f t="shared" si="277"/>
        <v>0</v>
      </c>
      <c r="K2975" s="11">
        <v>2345.1999999999998</v>
      </c>
      <c r="L2975" s="10">
        <f t="shared" si="278"/>
        <v>4.4835411576857496</v>
      </c>
      <c r="M2975">
        <f t="shared" si="279"/>
        <v>5530</v>
      </c>
      <c r="N2975">
        <f t="shared" si="280"/>
        <v>0</v>
      </c>
      <c r="O2975">
        <f t="shared" si="281"/>
        <v>0</v>
      </c>
    </row>
    <row r="2976" spans="1:15">
      <c r="A2976" s="10" t="s">
        <v>68</v>
      </c>
      <c r="B2976" s="10">
        <v>2210</v>
      </c>
      <c r="C2976" s="60">
        <v>2.9918303339999999</v>
      </c>
      <c r="D2976" s="11">
        <v>0.26800000000000002</v>
      </c>
      <c r="E2976" s="11">
        <v>56.5</v>
      </c>
      <c r="F2976" s="11">
        <v>1.92</v>
      </c>
      <c r="G2976" s="11">
        <v>0.50600000000000001</v>
      </c>
      <c r="H2976" s="10">
        <v>1</v>
      </c>
      <c r="I2976" s="11">
        <f t="shared" si="276"/>
        <v>1.92</v>
      </c>
      <c r="J2976" s="11">
        <f t="shared" si="277"/>
        <v>0.50600000000000001</v>
      </c>
      <c r="K2976" s="11">
        <v>1916.9</v>
      </c>
      <c r="L2976" s="10">
        <f t="shared" si="278"/>
        <v>3.775191243119</v>
      </c>
      <c r="M2976">
        <f t="shared" si="279"/>
        <v>4657</v>
      </c>
      <c r="N2976">
        <f t="shared" si="280"/>
        <v>20</v>
      </c>
      <c r="O2976">
        <f t="shared" si="281"/>
        <v>5.2</v>
      </c>
    </row>
    <row r="2977" spans="1:15">
      <c r="A2977" s="10" t="s">
        <v>68</v>
      </c>
      <c r="B2977" s="10">
        <v>2210</v>
      </c>
      <c r="C2977" s="60">
        <v>0.33576911799999998</v>
      </c>
      <c r="D2977" s="11">
        <v>0.30199999999999999</v>
      </c>
      <c r="E2977" s="11">
        <v>56.5</v>
      </c>
      <c r="F2977" s="11">
        <v>1.92</v>
      </c>
      <c r="G2977" s="11">
        <v>0.50600000000000001</v>
      </c>
      <c r="H2977" s="10">
        <v>1</v>
      </c>
      <c r="I2977" s="11">
        <f t="shared" si="276"/>
        <v>1.92</v>
      </c>
      <c r="J2977" s="11">
        <f t="shared" si="277"/>
        <v>0.50600000000000001</v>
      </c>
      <c r="K2977" s="11">
        <v>247.2</v>
      </c>
      <c r="L2977" s="10">
        <f t="shared" si="278"/>
        <v>0.47743570503616661</v>
      </c>
      <c r="M2977">
        <f t="shared" si="279"/>
        <v>589</v>
      </c>
      <c r="N2977">
        <f t="shared" si="280"/>
        <v>2</v>
      </c>
      <c r="O2977">
        <f t="shared" si="281"/>
        <v>0.7</v>
      </c>
    </row>
    <row r="2978" spans="1:15">
      <c r="A2978" s="10" t="s">
        <v>68</v>
      </c>
      <c r="B2978" s="10">
        <v>2210</v>
      </c>
      <c r="C2978" s="60">
        <v>0.49183072500000002</v>
      </c>
      <c r="D2978" s="11">
        <v>0.26800000000000002</v>
      </c>
      <c r="E2978" s="11">
        <v>56.5</v>
      </c>
      <c r="F2978" s="11">
        <v>1.92</v>
      </c>
      <c r="G2978" s="11">
        <v>0.50600000000000001</v>
      </c>
      <c r="H2978" s="10">
        <v>1</v>
      </c>
      <c r="I2978" s="11">
        <f t="shared" si="276"/>
        <v>1.92</v>
      </c>
      <c r="J2978" s="11">
        <f t="shared" si="277"/>
        <v>0.50600000000000001</v>
      </c>
      <c r="K2978" s="11">
        <v>293.8</v>
      </c>
      <c r="L2978" s="10">
        <f t="shared" si="278"/>
        <v>0.6206084031625001</v>
      </c>
      <c r="M2978">
        <f t="shared" si="279"/>
        <v>766</v>
      </c>
      <c r="N2978">
        <f t="shared" si="280"/>
        <v>3</v>
      </c>
      <c r="O2978">
        <f t="shared" si="281"/>
        <v>0.9</v>
      </c>
    </row>
    <row r="2979" spans="1:15">
      <c r="A2979" s="10" t="s">
        <v>68</v>
      </c>
      <c r="B2979" s="10">
        <v>2210</v>
      </c>
      <c r="C2979" s="60">
        <v>0.59232666899999997</v>
      </c>
      <c r="D2979" s="11">
        <v>0.26800000000000002</v>
      </c>
      <c r="E2979" s="11">
        <v>56.5</v>
      </c>
      <c r="F2979" s="11">
        <v>1.92</v>
      </c>
      <c r="G2979" s="11">
        <v>0.50600000000000001</v>
      </c>
      <c r="H2979" s="10">
        <v>1</v>
      </c>
      <c r="I2979" s="11">
        <f t="shared" si="276"/>
        <v>1.92</v>
      </c>
      <c r="J2979" s="11">
        <f t="shared" si="277"/>
        <v>0.50600000000000001</v>
      </c>
      <c r="K2979" s="11">
        <v>517.20000000000005</v>
      </c>
      <c r="L2979" s="10">
        <f t="shared" si="278"/>
        <v>0.7474175351665</v>
      </c>
      <c r="M2979">
        <f t="shared" si="279"/>
        <v>922</v>
      </c>
      <c r="N2979">
        <f t="shared" si="280"/>
        <v>4</v>
      </c>
      <c r="O2979">
        <f t="shared" si="281"/>
        <v>1</v>
      </c>
    </row>
    <row r="2980" spans="1:15">
      <c r="A2980" s="10" t="s">
        <v>68</v>
      </c>
      <c r="B2980" s="10">
        <v>2210</v>
      </c>
      <c r="C2980" s="60">
        <v>0.12667392799999999</v>
      </c>
      <c r="D2980" s="11">
        <v>0.30199999999999999</v>
      </c>
      <c r="E2980" s="11">
        <v>56.5</v>
      </c>
      <c r="F2980" s="11">
        <v>1.92</v>
      </c>
      <c r="G2980" s="11">
        <v>0.50600000000000001</v>
      </c>
      <c r="H2980" s="10">
        <v>1</v>
      </c>
      <c r="I2980" s="11">
        <f t="shared" si="276"/>
        <v>1.92</v>
      </c>
      <c r="J2980" s="11">
        <f t="shared" si="277"/>
        <v>0.50600000000000001</v>
      </c>
      <c r="K2980" s="11">
        <v>175.3</v>
      </c>
      <c r="L2980" s="10">
        <f t="shared" si="278"/>
        <v>0.18011976945533328</v>
      </c>
      <c r="M2980">
        <f t="shared" si="279"/>
        <v>222</v>
      </c>
      <c r="N2980">
        <f t="shared" si="280"/>
        <v>1</v>
      </c>
      <c r="O2980">
        <f t="shared" si="281"/>
        <v>0.2</v>
      </c>
    </row>
    <row r="2981" spans="1:15">
      <c r="A2981" s="10" t="s">
        <v>68</v>
      </c>
      <c r="B2981" s="10">
        <v>6460</v>
      </c>
      <c r="C2981" s="60">
        <v>7.0070899999999997E-3</v>
      </c>
      <c r="D2981" s="11">
        <v>0.30299999999999999</v>
      </c>
      <c r="E2981" s="11">
        <v>56.5</v>
      </c>
      <c r="F2981" s="11">
        <v>0</v>
      </c>
      <c r="G2981" s="11">
        <v>0</v>
      </c>
      <c r="H2981" s="10">
        <v>1</v>
      </c>
      <c r="I2981" s="11">
        <f t="shared" si="276"/>
        <v>0</v>
      </c>
      <c r="J2981" s="11">
        <f t="shared" si="277"/>
        <v>0</v>
      </c>
      <c r="K2981" s="11">
        <v>11.3</v>
      </c>
      <c r="L2981" s="10">
        <f t="shared" si="278"/>
        <v>9.9964897712499987E-3</v>
      </c>
      <c r="M2981">
        <f t="shared" si="279"/>
        <v>12</v>
      </c>
      <c r="N2981">
        <f t="shared" si="280"/>
        <v>0</v>
      </c>
      <c r="O2981">
        <f t="shared" si="281"/>
        <v>0</v>
      </c>
    </row>
    <row r="2982" spans="1:15">
      <c r="A2982" s="10" t="s">
        <v>68</v>
      </c>
      <c r="B2982" s="10">
        <v>1100</v>
      </c>
      <c r="C2982" s="60">
        <v>0.15992485000000001</v>
      </c>
      <c r="D2982" s="11">
        <v>0.34200000000000003</v>
      </c>
      <c r="E2982" s="11">
        <v>48.29</v>
      </c>
      <c r="F2982" s="11">
        <v>1.85</v>
      </c>
      <c r="G2982" s="11">
        <v>0.22</v>
      </c>
      <c r="H2982" s="10">
        <v>0</v>
      </c>
      <c r="I2982" s="11">
        <f>F2982*0.7</f>
        <v>1.2949999999999999</v>
      </c>
      <c r="J2982" s="11">
        <f>G2982*0.5</f>
        <v>0.11</v>
      </c>
      <c r="K2982" s="11">
        <v>10502.4</v>
      </c>
      <c r="L2982" s="10">
        <f t="shared" si="278"/>
        <v>0.22009897368525003</v>
      </c>
      <c r="M2982">
        <f t="shared" si="279"/>
        <v>271</v>
      </c>
      <c r="N2982">
        <f t="shared" si="280"/>
        <v>1</v>
      </c>
      <c r="O2982">
        <f t="shared" si="281"/>
        <v>0.1</v>
      </c>
    </row>
    <row r="2983" spans="1:15">
      <c r="A2983" s="10" t="s">
        <v>68</v>
      </c>
      <c r="B2983" s="10">
        <v>1100</v>
      </c>
      <c r="C2983" s="60">
        <v>0.163481249</v>
      </c>
      <c r="D2983" s="11">
        <v>0.34200000000000003</v>
      </c>
      <c r="E2983" s="11">
        <v>48.29</v>
      </c>
      <c r="F2983" s="11">
        <v>1.85</v>
      </c>
      <c r="G2983" s="11">
        <v>0.22</v>
      </c>
      <c r="H2983" s="10">
        <v>0</v>
      </c>
      <c r="I2983" s="11">
        <f t="shared" ref="I2983:I3046" si="282">F2983*0.7</f>
        <v>1.2949999999999999</v>
      </c>
      <c r="J2983" s="11">
        <f t="shared" ref="J2983:J3046" si="283">G2983*0.5</f>
        <v>0.11</v>
      </c>
      <c r="K2983" s="11">
        <v>5331.4</v>
      </c>
      <c r="L2983" s="10">
        <f t="shared" si="278"/>
        <v>0.22499352115498503</v>
      </c>
      <c r="M2983">
        <f t="shared" si="279"/>
        <v>278</v>
      </c>
      <c r="N2983">
        <f t="shared" si="280"/>
        <v>1</v>
      </c>
      <c r="O2983">
        <f t="shared" si="281"/>
        <v>0.1</v>
      </c>
    </row>
    <row r="2984" spans="1:15">
      <c r="A2984" s="10" t="s">
        <v>68</v>
      </c>
      <c r="B2984" s="10">
        <v>1100</v>
      </c>
      <c r="C2984" s="60">
        <v>0.16450610900000001</v>
      </c>
      <c r="D2984" s="11">
        <v>0.34200000000000003</v>
      </c>
      <c r="E2984" s="11">
        <v>48.29</v>
      </c>
      <c r="F2984" s="11">
        <v>1.85</v>
      </c>
      <c r="G2984" s="11">
        <v>0.22</v>
      </c>
      <c r="H2984" s="10">
        <v>0</v>
      </c>
      <c r="I2984" s="11">
        <f t="shared" si="282"/>
        <v>1.2949999999999999</v>
      </c>
      <c r="J2984" s="11">
        <f t="shared" si="283"/>
        <v>0.11</v>
      </c>
      <c r="K2984" s="11">
        <v>2786.4</v>
      </c>
      <c r="L2984" s="10">
        <f t="shared" si="278"/>
        <v>0.226404000102885</v>
      </c>
      <c r="M2984">
        <f t="shared" si="279"/>
        <v>279</v>
      </c>
      <c r="N2984">
        <f t="shared" si="280"/>
        <v>1</v>
      </c>
      <c r="O2984">
        <f t="shared" si="281"/>
        <v>0.1</v>
      </c>
    </row>
    <row r="2985" spans="1:15">
      <c r="A2985" s="10" t="s">
        <v>68</v>
      </c>
      <c r="B2985" s="10">
        <v>1920</v>
      </c>
      <c r="C2985" s="60">
        <v>0.69124265799999995</v>
      </c>
      <c r="D2985" s="11">
        <v>0.193</v>
      </c>
      <c r="E2985" s="11">
        <v>48.29</v>
      </c>
      <c r="F2985" s="11">
        <v>1.2</v>
      </c>
      <c r="G2985" s="11">
        <v>7.5999999999999998E-2</v>
      </c>
      <c r="H2985" s="10">
        <v>0</v>
      </c>
      <c r="I2985" s="11">
        <f t="shared" si="282"/>
        <v>0.84</v>
      </c>
      <c r="J2985" s="11">
        <f t="shared" si="283"/>
        <v>3.7999999999999999E-2</v>
      </c>
      <c r="K2985" s="11">
        <v>5140.5</v>
      </c>
      <c r="L2985" s="10">
        <f t="shared" si="278"/>
        <v>0.53686340294002155</v>
      </c>
      <c r="M2985">
        <f t="shared" si="279"/>
        <v>662</v>
      </c>
      <c r="N2985">
        <f t="shared" si="280"/>
        <v>1</v>
      </c>
      <c r="O2985">
        <f t="shared" si="281"/>
        <v>0.1</v>
      </c>
    </row>
    <row r="2986" spans="1:15">
      <c r="A2986" s="10" t="s">
        <v>68</v>
      </c>
      <c r="B2986" s="10">
        <v>1100</v>
      </c>
      <c r="C2986" s="60">
        <v>37.735063402000002</v>
      </c>
      <c r="D2986" s="11">
        <v>0.34200000000000003</v>
      </c>
      <c r="E2986" s="11">
        <v>48.29</v>
      </c>
      <c r="F2986" s="11">
        <v>1.85</v>
      </c>
      <c r="G2986" s="11">
        <v>0.22</v>
      </c>
      <c r="H2986" s="10">
        <v>0</v>
      </c>
      <c r="I2986" s="11">
        <f t="shared" si="282"/>
        <v>1.2949999999999999</v>
      </c>
      <c r="J2986" s="11">
        <f t="shared" si="283"/>
        <v>0.11</v>
      </c>
      <c r="K2986" s="11">
        <v>22545.1</v>
      </c>
      <c r="L2986" s="10">
        <f t="shared" si="278"/>
        <v>51.933447032953531</v>
      </c>
      <c r="M2986">
        <f t="shared" si="279"/>
        <v>64059</v>
      </c>
      <c r="N2986">
        <f t="shared" si="280"/>
        <v>183</v>
      </c>
      <c r="O2986">
        <f t="shared" si="281"/>
        <v>15.5</v>
      </c>
    </row>
    <row r="2987" spans="1:15">
      <c r="A2987" s="10" t="s">
        <v>68</v>
      </c>
      <c r="B2987" s="10">
        <v>1100</v>
      </c>
      <c r="C2987" s="60">
        <v>0.49023541999999998</v>
      </c>
      <c r="D2987" s="11">
        <v>0.34200000000000003</v>
      </c>
      <c r="E2987" s="11">
        <v>48.29</v>
      </c>
      <c r="F2987" s="11">
        <v>1.85</v>
      </c>
      <c r="G2987" s="11">
        <v>0.22</v>
      </c>
      <c r="H2987" s="10">
        <v>0</v>
      </c>
      <c r="I2987" s="11">
        <f t="shared" si="282"/>
        <v>1.2949999999999999</v>
      </c>
      <c r="J2987" s="11">
        <f t="shared" si="283"/>
        <v>0.11</v>
      </c>
      <c r="K2987" s="11">
        <v>216.5</v>
      </c>
      <c r="L2987" s="10">
        <f t="shared" si="278"/>
        <v>0.67469385030630002</v>
      </c>
      <c r="M2987">
        <f t="shared" si="279"/>
        <v>832</v>
      </c>
      <c r="N2987">
        <f t="shared" si="280"/>
        <v>2</v>
      </c>
      <c r="O2987">
        <f t="shared" si="281"/>
        <v>0.2</v>
      </c>
    </row>
    <row r="2988" spans="1:15">
      <c r="A2988" s="10" t="s">
        <v>68</v>
      </c>
      <c r="B2988" s="10">
        <v>1660</v>
      </c>
      <c r="C2988" s="60">
        <v>10.966259714</v>
      </c>
      <c r="D2988" s="11">
        <v>0.127</v>
      </c>
      <c r="E2988" s="11">
        <v>48.29</v>
      </c>
      <c r="F2988" s="11">
        <v>0.6</v>
      </c>
      <c r="G2988" s="11">
        <v>0.11</v>
      </c>
      <c r="H2988" s="10">
        <v>0</v>
      </c>
      <c r="I2988" s="11">
        <f t="shared" si="282"/>
        <v>0.42</v>
      </c>
      <c r="J2988" s="11">
        <f t="shared" si="283"/>
        <v>5.5E-2</v>
      </c>
      <c r="K2988" s="11">
        <v>5499.3</v>
      </c>
      <c r="L2988" s="10">
        <f t="shared" si="278"/>
        <v>5.6045172134842183</v>
      </c>
      <c r="M2988">
        <f t="shared" si="279"/>
        <v>6913</v>
      </c>
      <c r="N2988">
        <f t="shared" si="280"/>
        <v>6</v>
      </c>
      <c r="O2988">
        <f t="shared" si="281"/>
        <v>0.8</v>
      </c>
    </row>
    <row r="2989" spans="1:15">
      <c r="A2989" s="10" t="s">
        <v>68</v>
      </c>
      <c r="B2989" s="10">
        <v>1100</v>
      </c>
      <c r="C2989" s="60">
        <v>1.7173234340000001</v>
      </c>
      <c r="D2989" s="11">
        <v>0.34200000000000003</v>
      </c>
      <c r="E2989" s="11">
        <v>48.29</v>
      </c>
      <c r="F2989" s="11">
        <v>1.85</v>
      </c>
      <c r="G2989" s="11">
        <v>0.22</v>
      </c>
      <c r="H2989" s="10">
        <v>0</v>
      </c>
      <c r="I2989" s="11">
        <f t="shared" si="282"/>
        <v>1.2949999999999999</v>
      </c>
      <c r="J2989" s="11">
        <f t="shared" si="283"/>
        <v>0.11</v>
      </c>
      <c r="K2989" s="11">
        <v>758.4</v>
      </c>
      <c r="L2989" s="10">
        <f t="shared" si="278"/>
        <v>2.3634921358940102</v>
      </c>
      <c r="M2989">
        <f t="shared" si="279"/>
        <v>2915</v>
      </c>
      <c r="N2989">
        <f t="shared" si="280"/>
        <v>8</v>
      </c>
      <c r="O2989">
        <f t="shared" si="281"/>
        <v>0.7</v>
      </c>
    </row>
    <row r="2990" spans="1:15">
      <c r="A2990" s="10" t="s">
        <v>68</v>
      </c>
      <c r="B2990" s="10">
        <v>1920</v>
      </c>
      <c r="C2990" s="60">
        <v>0.27955660700000001</v>
      </c>
      <c r="D2990" s="11">
        <v>0.193</v>
      </c>
      <c r="E2990" s="11">
        <v>48.29</v>
      </c>
      <c r="F2990" s="11">
        <v>1.2</v>
      </c>
      <c r="G2990" s="11">
        <v>7.5999999999999998E-2</v>
      </c>
      <c r="H2990" s="10">
        <v>0</v>
      </c>
      <c r="I2990" s="11">
        <f t="shared" si="282"/>
        <v>0.84</v>
      </c>
      <c r="J2990" s="11">
        <f t="shared" si="283"/>
        <v>3.7999999999999999E-2</v>
      </c>
      <c r="K2990" s="11">
        <v>3001</v>
      </c>
      <c r="L2990" s="10">
        <f t="shared" si="278"/>
        <v>0.21712159921181584</v>
      </c>
      <c r="M2990">
        <f t="shared" si="279"/>
        <v>268</v>
      </c>
      <c r="N2990">
        <f t="shared" si="280"/>
        <v>0</v>
      </c>
      <c r="O2990">
        <f t="shared" si="281"/>
        <v>0</v>
      </c>
    </row>
    <row r="2991" spans="1:15">
      <c r="A2991" s="10" t="s">
        <v>68</v>
      </c>
      <c r="B2991" s="10">
        <v>1920</v>
      </c>
      <c r="C2991" s="60">
        <v>4.4283463000000002E-2</v>
      </c>
      <c r="D2991" s="11">
        <v>0.193</v>
      </c>
      <c r="E2991" s="11">
        <v>48.29</v>
      </c>
      <c r="F2991" s="11">
        <v>1.2</v>
      </c>
      <c r="G2991" s="11">
        <v>7.5999999999999998E-2</v>
      </c>
      <c r="H2991" s="10">
        <v>0</v>
      </c>
      <c r="I2991" s="11">
        <f t="shared" si="282"/>
        <v>0.84</v>
      </c>
      <c r="J2991" s="11">
        <f t="shared" si="283"/>
        <v>3.7999999999999999E-2</v>
      </c>
      <c r="K2991" s="11">
        <v>406.1</v>
      </c>
      <c r="L2991" s="10">
        <f t="shared" si="278"/>
        <v>3.4393378888009168E-2</v>
      </c>
      <c r="M2991">
        <f t="shared" si="279"/>
        <v>42</v>
      </c>
      <c r="N2991">
        <f t="shared" si="280"/>
        <v>0</v>
      </c>
      <c r="O2991">
        <f t="shared" si="281"/>
        <v>0</v>
      </c>
    </row>
    <row r="2992" spans="1:15">
      <c r="A2992" s="10" t="s">
        <v>68</v>
      </c>
      <c r="B2992" s="10">
        <v>1100</v>
      </c>
      <c r="C2992" s="60">
        <v>8.3399354999999994E-2</v>
      </c>
      <c r="D2992" s="11">
        <v>0.34200000000000003</v>
      </c>
      <c r="E2992" s="11">
        <v>48.29</v>
      </c>
      <c r="F2992" s="11">
        <v>1.85</v>
      </c>
      <c r="G2992" s="11">
        <v>0.22</v>
      </c>
      <c r="H2992" s="10">
        <v>0</v>
      </c>
      <c r="I2992" s="11">
        <f t="shared" si="282"/>
        <v>1.2949999999999999</v>
      </c>
      <c r="J2992" s="11">
        <f t="shared" si="283"/>
        <v>0.11</v>
      </c>
      <c r="K2992" s="11">
        <v>1048</v>
      </c>
      <c r="L2992" s="10">
        <f t="shared" si="278"/>
        <v>0.11477961330907499</v>
      </c>
      <c r="M2992">
        <f t="shared" si="279"/>
        <v>142</v>
      </c>
      <c r="N2992">
        <f t="shared" si="280"/>
        <v>0</v>
      </c>
      <c r="O2992">
        <f t="shared" si="281"/>
        <v>0</v>
      </c>
    </row>
    <row r="2993" spans="1:15">
      <c r="A2993" s="10" t="s">
        <v>68</v>
      </c>
      <c r="B2993" s="10">
        <v>1100</v>
      </c>
      <c r="C2993" s="60">
        <v>9.4454732999999999E-2</v>
      </c>
      <c r="D2993" s="11">
        <v>0.34200000000000003</v>
      </c>
      <c r="E2993" s="11">
        <v>48.29</v>
      </c>
      <c r="F2993" s="11">
        <v>1.85</v>
      </c>
      <c r="G2993" s="11">
        <v>0.22</v>
      </c>
      <c r="H2993" s="10">
        <v>0</v>
      </c>
      <c r="I2993" s="11">
        <f t="shared" si="282"/>
        <v>1.2949999999999999</v>
      </c>
      <c r="J2993" s="11">
        <f t="shared" si="283"/>
        <v>0.11</v>
      </c>
      <c r="K2993" s="11">
        <v>1076.3</v>
      </c>
      <c r="L2993" s="10">
        <f t="shared" si="278"/>
        <v>0.12999474311224499</v>
      </c>
      <c r="M2993">
        <f t="shared" si="279"/>
        <v>160</v>
      </c>
      <c r="N2993">
        <f t="shared" si="280"/>
        <v>0</v>
      </c>
      <c r="O2993">
        <f t="shared" si="281"/>
        <v>0</v>
      </c>
    </row>
    <row r="2994" spans="1:15">
      <c r="A2994" s="10" t="s">
        <v>68</v>
      </c>
      <c r="B2994" s="10">
        <v>1100</v>
      </c>
      <c r="C2994" s="60">
        <v>0.110759285</v>
      </c>
      <c r="D2994" s="11">
        <v>0.34200000000000003</v>
      </c>
      <c r="E2994" s="11">
        <v>48.29</v>
      </c>
      <c r="F2994" s="11">
        <v>1.85</v>
      </c>
      <c r="G2994" s="11">
        <v>0.22</v>
      </c>
      <c r="H2994" s="10">
        <v>0</v>
      </c>
      <c r="I2994" s="11">
        <f t="shared" si="282"/>
        <v>1.2949999999999999</v>
      </c>
      <c r="J2994" s="11">
        <f t="shared" si="283"/>
        <v>0.11</v>
      </c>
      <c r="K2994" s="11">
        <v>793.3</v>
      </c>
      <c r="L2994" s="10">
        <f t="shared" si="278"/>
        <v>0.152434127370525</v>
      </c>
      <c r="M2994">
        <f t="shared" si="279"/>
        <v>188</v>
      </c>
      <c r="N2994">
        <f t="shared" si="280"/>
        <v>1</v>
      </c>
      <c r="O2994">
        <f t="shared" si="281"/>
        <v>0</v>
      </c>
    </row>
    <row r="2995" spans="1:15">
      <c r="A2995" s="10" t="s">
        <v>68</v>
      </c>
      <c r="B2995" s="10">
        <v>1920</v>
      </c>
      <c r="C2995" s="60">
        <v>1.5286767999999999E-2</v>
      </c>
      <c r="D2995" s="11">
        <v>0.193</v>
      </c>
      <c r="E2995" s="11">
        <v>48.29</v>
      </c>
      <c r="F2995" s="11">
        <v>1.2</v>
      </c>
      <c r="G2995" s="11">
        <v>7.5999999999999998E-2</v>
      </c>
      <c r="H2995" s="10">
        <v>0</v>
      </c>
      <c r="I2995" s="11">
        <f t="shared" si="282"/>
        <v>0.84</v>
      </c>
      <c r="J2995" s="11">
        <f t="shared" si="283"/>
        <v>3.7999999999999999E-2</v>
      </c>
      <c r="K2995" s="11">
        <v>148.19999999999999</v>
      </c>
      <c r="L2995" s="10">
        <f t="shared" si="278"/>
        <v>1.1872684929746665E-2</v>
      </c>
      <c r="M2995">
        <f t="shared" si="279"/>
        <v>15</v>
      </c>
      <c r="N2995">
        <f t="shared" si="280"/>
        <v>0</v>
      </c>
      <c r="O2995">
        <f t="shared" si="281"/>
        <v>0</v>
      </c>
    </row>
    <row r="2996" spans="1:15">
      <c r="A2996" s="10" t="s">
        <v>68</v>
      </c>
      <c r="B2996" s="10">
        <v>1100</v>
      </c>
      <c r="C2996" s="60">
        <v>2.8605188E-2</v>
      </c>
      <c r="D2996" s="11">
        <v>0.34200000000000003</v>
      </c>
      <c r="E2996" s="11">
        <v>48.29</v>
      </c>
      <c r="F2996" s="11">
        <v>1.85</v>
      </c>
      <c r="G2996" s="11">
        <v>0.22</v>
      </c>
      <c r="H2996" s="10">
        <v>0</v>
      </c>
      <c r="I2996" s="11">
        <f t="shared" si="282"/>
        <v>1.2949999999999999</v>
      </c>
      <c r="J2996" s="11">
        <f t="shared" si="283"/>
        <v>0.11</v>
      </c>
      <c r="K2996" s="11">
        <v>575.70000000000005</v>
      </c>
      <c r="L2996" s="10">
        <f t="shared" si="278"/>
        <v>3.9368319062820005E-2</v>
      </c>
      <c r="M2996">
        <f t="shared" si="279"/>
        <v>49</v>
      </c>
      <c r="N2996">
        <f t="shared" si="280"/>
        <v>0</v>
      </c>
      <c r="O2996">
        <f t="shared" si="281"/>
        <v>0</v>
      </c>
    </row>
    <row r="2997" spans="1:15">
      <c r="A2997" s="10" t="s">
        <v>68</v>
      </c>
      <c r="B2997" s="10">
        <v>1100</v>
      </c>
      <c r="C2997" s="60">
        <v>0.25156129100000002</v>
      </c>
      <c r="D2997" s="11">
        <v>0.34200000000000003</v>
      </c>
      <c r="E2997" s="11">
        <v>48.29</v>
      </c>
      <c r="F2997" s="11">
        <v>1.85</v>
      </c>
      <c r="G2997" s="11">
        <v>0.22</v>
      </c>
      <c r="H2997" s="10">
        <v>0</v>
      </c>
      <c r="I2997" s="11">
        <f t="shared" si="282"/>
        <v>1.2949999999999999</v>
      </c>
      <c r="J2997" s="11">
        <f t="shared" si="283"/>
        <v>0.11</v>
      </c>
      <c r="K2997" s="11">
        <v>2555.3000000000002</v>
      </c>
      <c r="L2997" s="10">
        <f t="shared" si="278"/>
        <v>0.34621500015811502</v>
      </c>
      <c r="M2997">
        <f t="shared" si="279"/>
        <v>427</v>
      </c>
      <c r="N2997">
        <f t="shared" si="280"/>
        <v>1</v>
      </c>
      <c r="O2997">
        <f t="shared" si="281"/>
        <v>0.1</v>
      </c>
    </row>
    <row r="2998" spans="1:15">
      <c r="A2998" s="10" t="s">
        <v>68</v>
      </c>
      <c r="B2998" s="10">
        <v>5300</v>
      </c>
      <c r="C2998" s="60">
        <v>0.40270318799999999</v>
      </c>
      <c r="D2998" s="11">
        <v>0.5</v>
      </c>
      <c r="E2998" s="11">
        <v>48.29</v>
      </c>
      <c r="F2998" s="11">
        <v>0.6</v>
      </c>
      <c r="G2998" s="11">
        <v>0.13500000000000001</v>
      </c>
      <c r="H2998" s="10">
        <v>0</v>
      </c>
      <c r="I2998" s="11">
        <f t="shared" si="282"/>
        <v>0.42</v>
      </c>
      <c r="J2998" s="11">
        <f t="shared" si="283"/>
        <v>6.7500000000000004E-2</v>
      </c>
      <c r="K2998" s="11">
        <v>795.1</v>
      </c>
      <c r="L2998" s="10">
        <f t="shared" si="278"/>
        <v>0.81027237285499998</v>
      </c>
      <c r="M2998">
        <f t="shared" si="279"/>
        <v>999</v>
      </c>
      <c r="N2998">
        <f t="shared" si="280"/>
        <v>1</v>
      </c>
      <c r="O2998">
        <f t="shared" si="281"/>
        <v>0.1</v>
      </c>
    </row>
    <row r="2999" spans="1:15">
      <c r="A2999" s="10" t="s">
        <v>68</v>
      </c>
      <c r="B2999" s="10">
        <v>1100</v>
      </c>
      <c r="C2999" s="60">
        <v>0.77552521399999996</v>
      </c>
      <c r="D2999" s="11">
        <v>0.34200000000000003</v>
      </c>
      <c r="E2999" s="11">
        <v>48.29</v>
      </c>
      <c r="F2999" s="11">
        <v>1.85</v>
      </c>
      <c r="G2999" s="11">
        <v>0.22</v>
      </c>
      <c r="H2999" s="10">
        <v>0</v>
      </c>
      <c r="I2999" s="11">
        <f t="shared" si="282"/>
        <v>1.2949999999999999</v>
      </c>
      <c r="J2999" s="11">
        <f t="shared" si="283"/>
        <v>0.11</v>
      </c>
      <c r="K2999" s="11">
        <v>2507.5</v>
      </c>
      <c r="L2999" s="10">
        <f t="shared" si="278"/>
        <v>1.0673282086457101</v>
      </c>
      <c r="M2999">
        <f t="shared" si="279"/>
        <v>1317</v>
      </c>
      <c r="N2999">
        <f t="shared" si="280"/>
        <v>4</v>
      </c>
      <c r="O2999">
        <f t="shared" si="281"/>
        <v>0.3</v>
      </c>
    </row>
    <row r="3000" spans="1:15">
      <c r="A3000" s="10" t="s">
        <v>68</v>
      </c>
      <c r="B3000" s="10">
        <v>1100</v>
      </c>
      <c r="C3000" s="60">
        <v>0.83699163399999998</v>
      </c>
      <c r="D3000" s="11">
        <v>0.34200000000000003</v>
      </c>
      <c r="E3000" s="11">
        <v>48.29</v>
      </c>
      <c r="F3000" s="11">
        <v>1.85</v>
      </c>
      <c r="G3000" s="11">
        <v>0.22</v>
      </c>
      <c r="H3000" s="10">
        <v>0</v>
      </c>
      <c r="I3000" s="11">
        <f t="shared" si="282"/>
        <v>1.2949999999999999</v>
      </c>
      <c r="J3000" s="11">
        <f t="shared" si="283"/>
        <v>0.11</v>
      </c>
      <c r="K3000" s="11">
        <v>369.6</v>
      </c>
      <c r="L3000" s="10">
        <f t="shared" si="278"/>
        <v>1.1519222911670102</v>
      </c>
      <c r="M3000">
        <f t="shared" si="279"/>
        <v>1421</v>
      </c>
      <c r="N3000">
        <f t="shared" si="280"/>
        <v>4</v>
      </c>
      <c r="O3000">
        <f t="shared" si="281"/>
        <v>0.3</v>
      </c>
    </row>
    <row r="3001" spans="1:15">
      <c r="A3001" s="10" t="s">
        <v>68</v>
      </c>
      <c r="B3001" s="10">
        <v>1100</v>
      </c>
      <c r="C3001" s="60">
        <v>9.6424602999999998E-2</v>
      </c>
      <c r="D3001" s="11">
        <v>0.34200000000000003</v>
      </c>
      <c r="E3001" s="11">
        <v>48.29</v>
      </c>
      <c r="F3001" s="11">
        <v>1.85</v>
      </c>
      <c r="G3001" s="11">
        <v>0.22</v>
      </c>
      <c r="H3001" s="10">
        <v>0</v>
      </c>
      <c r="I3001" s="11">
        <f t="shared" si="282"/>
        <v>1.2949999999999999</v>
      </c>
      <c r="J3001" s="11">
        <f t="shared" si="283"/>
        <v>0.11</v>
      </c>
      <c r="K3001" s="11">
        <v>42.6</v>
      </c>
      <c r="L3001" s="10">
        <f t="shared" si="278"/>
        <v>0.13270580624779502</v>
      </c>
      <c r="M3001">
        <f t="shared" si="279"/>
        <v>164</v>
      </c>
      <c r="N3001">
        <f t="shared" si="280"/>
        <v>0</v>
      </c>
      <c r="O3001">
        <f t="shared" si="281"/>
        <v>0</v>
      </c>
    </row>
    <row r="3002" spans="1:15">
      <c r="A3002" s="10" t="s">
        <v>68</v>
      </c>
      <c r="B3002" s="10">
        <v>5300</v>
      </c>
      <c r="C3002" s="60">
        <v>0.75527031899999997</v>
      </c>
      <c r="D3002" s="11">
        <v>0.5</v>
      </c>
      <c r="E3002" s="11">
        <v>48.29</v>
      </c>
      <c r="F3002" s="11">
        <v>0.6</v>
      </c>
      <c r="G3002" s="11">
        <v>0.13500000000000001</v>
      </c>
      <c r="H3002" s="10">
        <v>0</v>
      </c>
      <c r="I3002" s="11">
        <f t="shared" si="282"/>
        <v>0.42</v>
      </c>
      <c r="J3002" s="11">
        <f t="shared" si="283"/>
        <v>6.7500000000000004E-2</v>
      </c>
      <c r="K3002" s="11">
        <v>487.6</v>
      </c>
      <c r="L3002" s="10">
        <f t="shared" si="278"/>
        <v>1.5196668210212498</v>
      </c>
      <c r="M3002">
        <f t="shared" si="279"/>
        <v>1874</v>
      </c>
      <c r="N3002">
        <f t="shared" si="280"/>
        <v>2</v>
      </c>
      <c r="O3002">
        <f t="shared" si="281"/>
        <v>0.3</v>
      </c>
    </row>
    <row r="3003" spans="1:15">
      <c r="A3003" s="10" t="s">
        <v>68</v>
      </c>
      <c r="B3003" s="10">
        <v>1100</v>
      </c>
      <c r="C3003" s="60">
        <v>1.7878580000000002E-2</v>
      </c>
      <c r="D3003" s="11">
        <v>0.34200000000000003</v>
      </c>
      <c r="E3003" s="11">
        <v>48.29</v>
      </c>
      <c r="F3003" s="11">
        <v>1.85</v>
      </c>
      <c r="G3003" s="11">
        <v>0.22</v>
      </c>
      <c r="H3003" s="10">
        <v>0</v>
      </c>
      <c r="I3003" s="11">
        <f t="shared" si="282"/>
        <v>1.2949999999999999</v>
      </c>
      <c r="J3003" s="11">
        <f t="shared" si="283"/>
        <v>0.11</v>
      </c>
      <c r="K3003" s="11">
        <v>12.1</v>
      </c>
      <c r="L3003" s="10">
        <f t="shared" si="278"/>
        <v>2.4605663903700004E-2</v>
      </c>
      <c r="M3003">
        <f t="shared" si="279"/>
        <v>30</v>
      </c>
      <c r="N3003">
        <f t="shared" si="280"/>
        <v>0</v>
      </c>
      <c r="O3003">
        <f t="shared" si="281"/>
        <v>0</v>
      </c>
    </row>
    <row r="3004" spans="1:15">
      <c r="A3004" s="10" t="s">
        <v>68</v>
      </c>
      <c r="B3004" s="10">
        <v>1660</v>
      </c>
      <c r="C3004" s="60">
        <v>2.479701E-3</v>
      </c>
      <c r="D3004" s="11">
        <v>0.183</v>
      </c>
      <c r="E3004" s="11">
        <v>48.29</v>
      </c>
      <c r="F3004" s="11">
        <v>0.6</v>
      </c>
      <c r="G3004" s="11">
        <v>0.11</v>
      </c>
      <c r="H3004" s="10">
        <v>0</v>
      </c>
      <c r="I3004" s="11">
        <f t="shared" si="282"/>
        <v>0.42</v>
      </c>
      <c r="J3004" s="11">
        <f t="shared" si="283"/>
        <v>5.5E-2</v>
      </c>
      <c r="K3004" s="11">
        <v>2.2000000000000002</v>
      </c>
      <c r="L3004" s="10">
        <f t="shared" si="278"/>
        <v>1.8261076096724998E-3</v>
      </c>
      <c r="M3004">
        <f t="shared" si="279"/>
        <v>2</v>
      </c>
      <c r="N3004">
        <f t="shared" si="280"/>
        <v>0</v>
      </c>
      <c r="O3004">
        <f t="shared" si="281"/>
        <v>0</v>
      </c>
    </row>
    <row r="3005" spans="1:15">
      <c r="A3005" s="10" t="s">
        <v>68</v>
      </c>
      <c r="B3005" s="10">
        <v>1600</v>
      </c>
      <c r="C3005" s="60">
        <v>5.9906229629999999</v>
      </c>
      <c r="D3005" s="11">
        <v>0.30399999999999999</v>
      </c>
      <c r="E3005" s="11">
        <v>48.29</v>
      </c>
      <c r="F3005" s="11">
        <v>1.18</v>
      </c>
      <c r="G3005" s="11">
        <v>0.15</v>
      </c>
      <c r="H3005" s="10">
        <v>0</v>
      </c>
      <c r="I3005" s="11">
        <f t="shared" si="282"/>
        <v>0.82599999999999996</v>
      </c>
      <c r="J3005" s="11">
        <f t="shared" si="283"/>
        <v>7.4999999999999997E-2</v>
      </c>
      <c r="K3005" s="11">
        <v>8879.5</v>
      </c>
      <c r="L3005" s="10">
        <f t="shared" si="278"/>
        <v>7.3286086330428395</v>
      </c>
      <c r="M3005">
        <f t="shared" si="279"/>
        <v>9040</v>
      </c>
      <c r="N3005">
        <f t="shared" si="280"/>
        <v>16</v>
      </c>
      <c r="O3005">
        <f t="shared" si="281"/>
        <v>1.5</v>
      </c>
    </row>
    <row r="3006" spans="1:15">
      <c r="A3006" s="10" t="s">
        <v>68</v>
      </c>
      <c r="B3006" s="10">
        <v>5300</v>
      </c>
      <c r="C3006" s="60">
        <v>0.57004214499999994</v>
      </c>
      <c r="D3006" s="11">
        <v>0.5</v>
      </c>
      <c r="E3006" s="11">
        <v>48.29</v>
      </c>
      <c r="F3006" s="11">
        <v>0.6</v>
      </c>
      <c r="G3006" s="11">
        <v>0.13500000000000001</v>
      </c>
      <c r="H3006" s="10">
        <v>0</v>
      </c>
      <c r="I3006" s="11">
        <f t="shared" si="282"/>
        <v>0.42</v>
      </c>
      <c r="J3006" s="11">
        <f t="shared" si="283"/>
        <v>6.7500000000000004E-2</v>
      </c>
      <c r="K3006" s="11">
        <v>1125.5</v>
      </c>
      <c r="L3006" s="10">
        <f t="shared" si="278"/>
        <v>1.1469722992520832</v>
      </c>
      <c r="M3006">
        <f t="shared" si="279"/>
        <v>1415</v>
      </c>
      <c r="N3006">
        <f t="shared" si="280"/>
        <v>1</v>
      </c>
      <c r="O3006">
        <f t="shared" si="281"/>
        <v>0.2</v>
      </c>
    </row>
    <row r="3007" spans="1:15">
      <c r="A3007" s="10" t="s">
        <v>68</v>
      </c>
      <c r="B3007" s="10">
        <v>5300</v>
      </c>
      <c r="C3007" s="60">
        <v>6.6996790000000001E-2</v>
      </c>
      <c r="D3007" s="11">
        <v>0.5</v>
      </c>
      <c r="E3007" s="11">
        <v>48.29</v>
      </c>
      <c r="F3007" s="11">
        <v>0.6</v>
      </c>
      <c r="G3007" s="11">
        <v>0.13500000000000001</v>
      </c>
      <c r="H3007" s="10">
        <v>0</v>
      </c>
      <c r="I3007" s="11">
        <f t="shared" si="282"/>
        <v>0.42</v>
      </c>
      <c r="J3007" s="11">
        <f t="shared" si="283"/>
        <v>6.7500000000000004E-2</v>
      </c>
      <c r="K3007" s="11">
        <v>132.30000000000001</v>
      </c>
      <c r="L3007" s="10">
        <f t="shared" si="278"/>
        <v>0.13480312454583335</v>
      </c>
      <c r="M3007">
        <f t="shared" si="279"/>
        <v>166</v>
      </c>
      <c r="N3007">
        <f t="shared" si="280"/>
        <v>0</v>
      </c>
      <c r="O3007">
        <f t="shared" si="281"/>
        <v>0</v>
      </c>
    </row>
    <row r="3008" spans="1:15">
      <c r="A3008" s="10" t="s">
        <v>68</v>
      </c>
      <c r="B3008" s="10">
        <v>1600</v>
      </c>
      <c r="C3008" s="60">
        <v>4.2832270640000001</v>
      </c>
      <c r="D3008" s="11">
        <v>0.30399999999999999</v>
      </c>
      <c r="E3008" s="11">
        <v>48.29</v>
      </c>
      <c r="F3008" s="11">
        <v>1.18</v>
      </c>
      <c r="G3008" s="11">
        <v>0.15</v>
      </c>
      <c r="H3008" s="10">
        <v>0</v>
      </c>
      <c r="I3008" s="11">
        <f t="shared" si="282"/>
        <v>0.82599999999999996</v>
      </c>
      <c r="J3008" s="11">
        <f t="shared" si="283"/>
        <v>7.4999999999999997E-2</v>
      </c>
      <c r="K3008" s="11">
        <v>6348.7</v>
      </c>
      <c r="L3008" s="10">
        <f t="shared" si="278"/>
        <v>5.2398715513208529</v>
      </c>
      <c r="M3008">
        <f t="shared" si="279"/>
        <v>6463</v>
      </c>
      <c r="N3008">
        <f t="shared" si="280"/>
        <v>12</v>
      </c>
      <c r="O3008">
        <f t="shared" si="281"/>
        <v>1.1000000000000001</v>
      </c>
    </row>
    <row r="3009" spans="1:15">
      <c r="A3009" s="10" t="s">
        <v>68</v>
      </c>
      <c r="B3009" s="10">
        <v>1660</v>
      </c>
      <c r="C3009" s="60">
        <v>22.680044181</v>
      </c>
      <c r="D3009" s="11">
        <v>0.183</v>
      </c>
      <c r="E3009" s="11">
        <v>48.29</v>
      </c>
      <c r="F3009" s="11">
        <v>0.6</v>
      </c>
      <c r="G3009" s="11">
        <v>0.11</v>
      </c>
      <c r="H3009" s="10">
        <v>0</v>
      </c>
      <c r="I3009" s="11">
        <f t="shared" si="282"/>
        <v>0.42</v>
      </c>
      <c r="J3009" s="11">
        <f t="shared" si="283"/>
        <v>5.5E-2</v>
      </c>
      <c r="K3009" s="11">
        <v>20236.599999999999</v>
      </c>
      <c r="L3009" s="10">
        <f t="shared" si="278"/>
        <v>16.70209483588247</v>
      </c>
      <c r="M3009">
        <f t="shared" si="279"/>
        <v>20602</v>
      </c>
      <c r="N3009">
        <f t="shared" si="280"/>
        <v>19</v>
      </c>
      <c r="O3009">
        <f t="shared" si="281"/>
        <v>2.5</v>
      </c>
    </row>
    <row r="3010" spans="1:15">
      <c r="A3010" s="10" t="s">
        <v>68</v>
      </c>
      <c r="B3010" s="10">
        <v>1660</v>
      </c>
      <c r="C3010" s="60">
        <v>2.922268307</v>
      </c>
      <c r="D3010" s="11">
        <v>0.183</v>
      </c>
      <c r="E3010" s="11">
        <v>48.29</v>
      </c>
      <c r="F3010" s="11">
        <v>0.6</v>
      </c>
      <c r="G3010" s="11">
        <v>0.11</v>
      </c>
      <c r="H3010" s="10">
        <v>0</v>
      </c>
      <c r="I3010" s="11">
        <f t="shared" si="282"/>
        <v>0.42</v>
      </c>
      <c r="J3010" s="11">
        <f t="shared" si="283"/>
        <v>5.5E-2</v>
      </c>
      <c r="K3010" s="11">
        <v>2607.5</v>
      </c>
      <c r="L3010" s="10">
        <f t="shared" si="278"/>
        <v>2.1520241323117073</v>
      </c>
      <c r="M3010">
        <f t="shared" si="279"/>
        <v>2654</v>
      </c>
      <c r="N3010">
        <f t="shared" si="280"/>
        <v>2</v>
      </c>
      <c r="O3010">
        <f t="shared" si="281"/>
        <v>0.3</v>
      </c>
    </row>
    <row r="3011" spans="1:15">
      <c r="A3011" s="10" t="s">
        <v>68</v>
      </c>
      <c r="B3011" s="10">
        <v>1660</v>
      </c>
      <c r="C3011" s="60">
        <v>0.24163917900000001</v>
      </c>
      <c r="D3011" s="11">
        <v>0.183</v>
      </c>
      <c r="E3011" s="11">
        <v>48.29</v>
      </c>
      <c r="F3011" s="11">
        <v>0.6</v>
      </c>
      <c r="G3011" s="11">
        <v>0.11</v>
      </c>
      <c r="H3011" s="10">
        <v>0</v>
      </c>
      <c r="I3011" s="11">
        <f t="shared" si="282"/>
        <v>0.42</v>
      </c>
      <c r="J3011" s="11">
        <f t="shared" si="283"/>
        <v>5.5E-2</v>
      </c>
      <c r="K3011" s="11">
        <v>215.6</v>
      </c>
      <c r="L3011" s="10">
        <f t="shared" ref="L3011:L3074" si="284">E3011*D3011*C3011/12</f>
        <v>0.17794852829712748</v>
      </c>
      <c r="M3011">
        <f t="shared" ref="M3011:M3074" si="285">ROUND(E3011*D3011*C3011*102.79,0)</f>
        <v>219</v>
      </c>
      <c r="N3011">
        <f t="shared" ref="N3011:N3074" si="286">ROUND(I3011*M3011*0.002205,0)</f>
        <v>0</v>
      </c>
      <c r="O3011">
        <f t="shared" ref="O3011:O3074" si="287">ROUND(J3011*M3011*0.002205,1)</f>
        <v>0</v>
      </c>
    </row>
    <row r="3012" spans="1:15">
      <c r="A3012" s="10" t="s">
        <v>68</v>
      </c>
      <c r="B3012" s="10">
        <v>1600</v>
      </c>
      <c r="C3012" s="60">
        <v>1.7668162780000001</v>
      </c>
      <c r="D3012" s="11">
        <v>0.30399999999999999</v>
      </c>
      <c r="E3012" s="11">
        <v>48.29</v>
      </c>
      <c r="F3012" s="11">
        <v>1.18</v>
      </c>
      <c r="G3012" s="11">
        <v>0.15</v>
      </c>
      <c r="H3012" s="10">
        <v>0</v>
      </c>
      <c r="I3012" s="11">
        <f t="shared" si="282"/>
        <v>0.82599999999999996</v>
      </c>
      <c r="J3012" s="11">
        <f t="shared" si="283"/>
        <v>7.4999999999999997E-2</v>
      </c>
      <c r="K3012" s="11">
        <v>2618.8000000000002</v>
      </c>
      <c r="L3012" s="10">
        <f t="shared" si="284"/>
        <v>2.1614288043037067</v>
      </c>
      <c r="M3012">
        <f t="shared" si="285"/>
        <v>2666</v>
      </c>
      <c r="N3012">
        <f t="shared" si="286"/>
        <v>5</v>
      </c>
      <c r="O3012">
        <f t="shared" si="287"/>
        <v>0.4</v>
      </c>
    </row>
    <row r="3013" spans="1:15">
      <c r="A3013" s="10" t="s">
        <v>68</v>
      </c>
      <c r="B3013" s="10">
        <v>1660</v>
      </c>
      <c r="C3013" s="60">
        <v>7.1283969999999999E-3</v>
      </c>
      <c r="D3013" s="11">
        <v>0.183</v>
      </c>
      <c r="E3013" s="11">
        <v>48.29</v>
      </c>
      <c r="F3013" s="11">
        <v>0.6</v>
      </c>
      <c r="G3013" s="11">
        <v>0.11</v>
      </c>
      <c r="H3013" s="10">
        <v>0</v>
      </c>
      <c r="I3013" s="11">
        <f t="shared" si="282"/>
        <v>0.42</v>
      </c>
      <c r="J3013" s="11">
        <f t="shared" si="283"/>
        <v>5.5E-2</v>
      </c>
      <c r="K3013" s="11">
        <v>6.4</v>
      </c>
      <c r="L3013" s="10">
        <f t="shared" si="284"/>
        <v>5.2495119397324994E-3</v>
      </c>
      <c r="M3013">
        <f t="shared" si="285"/>
        <v>6</v>
      </c>
      <c r="N3013">
        <f t="shared" si="286"/>
        <v>0</v>
      </c>
      <c r="O3013">
        <f t="shared" si="287"/>
        <v>0</v>
      </c>
    </row>
    <row r="3014" spans="1:15">
      <c r="A3014" s="10" t="s">
        <v>68</v>
      </c>
      <c r="B3014" s="10">
        <v>1660</v>
      </c>
      <c r="C3014" s="60">
        <v>2.2280160000000002E-3</v>
      </c>
      <c r="D3014" s="11">
        <v>0.183</v>
      </c>
      <c r="E3014" s="11">
        <v>48.29</v>
      </c>
      <c r="F3014" s="11">
        <v>0.6</v>
      </c>
      <c r="G3014" s="11">
        <v>0.11</v>
      </c>
      <c r="H3014" s="10">
        <v>0</v>
      </c>
      <c r="I3014" s="11">
        <f t="shared" si="282"/>
        <v>0.42</v>
      </c>
      <c r="J3014" s="11">
        <f t="shared" si="283"/>
        <v>5.5E-2</v>
      </c>
      <c r="K3014" s="11">
        <v>2</v>
      </c>
      <c r="L3014" s="10">
        <f t="shared" si="284"/>
        <v>1.64076111276E-3</v>
      </c>
      <c r="M3014">
        <f t="shared" si="285"/>
        <v>2</v>
      </c>
      <c r="N3014">
        <f t="shared" si="286"/>
        <v>0</v>
      </c>
      <c r="O3014">
        <f t="shared" si="287"/>
        <v>0</v>
      </c>
    </row>
    <row r="3015" spans="1:15">
      <c r="A3015" s="10" t="s">
        <v>68</v>
      </c>
      <c r="B3015" s="10">
        <v>1100</v>
      </c>
      <c r="C3015" s="60">
        <v>0.19942439200000001</v>
      </c>
      <c r="D3015" s="11">
        <v>0.34200000000000003</v>
      </c>
      <c r="E3015" s="11">
        <v>48.29</v>
      </c>
      <c r="F3015" s="11">
        <v>1.85</v>
      </c>
      <c r="G3015" s="11">
        <v>0.22</v>
      </c>
      <c r="H3015" s="10">
        <v>0</v>
      </c>
      <c r="I3015" s="11">
        <f t="shared" si="282"/>
        <v>1.2949999999999999</v>
      </c>
      <c r="J3015" s="11">
        <f t="shared" si="283"/>
        <v>0.11</v>
      </c>
      <c r="K3015" s="11">
        <v>88.1</v>
      </c>
      <c r="L3015" s="10">
        <f t="shared" si="284"/>
        <v>0.27446081085588003</v>
      </c>
      <c r="M3015">
        <f t="shared" si="285"/>
        <v>339</v>
      </c>
      <c r="N3015">
        <f t="shared" si="286"/>
        <v>1</v>
      </c>
      <c r="O3015">
        <f t="shared" si="287"/>
        <v>0.1</v>
      </c>
    </row>
    <row r="3016" spans="1:15">
      <c r="A3016" s="10" t="s">
        <v>68</v>
      </c>
      <c r="B3016" s="10">
        <v>1100</v>
      </c>
      <c r="C3016" s="60">
        <v>3.103744726</v>
      </c>
      <c r="D3016" s="11">
        <v>0.34200000000000003</v>
      </c>
      <c r="E3016" s="11">
        <v>48.29</v>
      </c>
      <c r="F3016" s="11">
        <v>1.85</v>
      </c>
      <c r="G3016" s="11">
        <v>0.22</v>
      </c>
      <c r="H3016" s="10">
        <v>0</v>
      </c>
      <c r="I3016" s="11">
        <f t="shared" si="282"/>
        <v>1.2949999999999999</v>
      </c>
      <c r="J3016" s="11">
        <f t="shared" si="283"/>
        <v>0.11</v>
      </c>
      <c r="K3016" s="11">
        <v>1370.7</v>
      </c>
      <c r="L3016" s="10">
        <f t="shared" si="284"/>
        <v>4.27157523532839</v>
      </c>
      <c r="M3016">
        <f t="shared" si="285"/>
        <v>5269</v>
      </c>
      <c r="N3016">
        <f t="shared" si="286"/>
        <v>15</v>
      </c>
      <c r="O3016">
        <f t="shared" si="287"/>
        <v>1.3</v>
      </c>
    </row>
    <row r="3017" spans="1:15">
      <c r="A3017" s="10" t="s">
        <v>68</v>
      </c>
      <c r="B3017" s="10">
        <v>1100</v>
      </c>
      <c r="C3017" s="60">
        <v>1.1828043999999999E-2</v>
      </c>
      <c r="D3017" s="11">
        <v>0.34200000000000003</v>
      </c>
      <c r="E3017" s="11">
        <v>48.29</v>
      </c>
      <c r="F3017" s="11">
        <v>1.85</v>
      </c>
      <c r="G3017" s="11">
        <v>0.22</v>
      </c>
      <c r="H3017" s="10">
        <v>0</v>
      </c>
      <c r="I3017" s="11">
        <f t="shared" si="282"/>
        <v>1.2949999999999999</v>
      </c>
      <c r="J3017" s="11">
        <f t="shared" si="283"/>
        <v>0.11</v>
      </c>
      <c r="K3017" s="11">
        <v>5.2</v>
      </c>
      <c r="L3017" s="10">
        <f t="shared" si="284"/>
        <v>1.6278522975660001E-2</v>
      </c>
      <c r="M3017">
        <f t="shared" si="285"/>
        <v>20</v>
      </c>
      <c r="N3017">
        <f t="shared" si="286"/>
        <v>0</v>
      </c>
      <c r="O3017">
        <f t="shared" si="287"/>
        <v>0</v>
      </c>
    </row>
    <row r="3018" spans="1:15">
      <c r="A3018" s="10" t="s">
        <v>68</v>
      </c>
      <c r="B3018" s="10">
        <v>1610</v>
      </c>
      <c r="C3018" s="60">
        <v>241.928168535</v>
      </c>
      <c r="D3018" s="11">
        <v>0.30399999999999999</v>
      </c>
      <c r="E3018" s="11">
        <v>48.29</v>
      </c>
      <c r="F3018" s="11">
        <v>1.18</v>
      </c>
      <c r="G3018" s="11">
        <v>0.15</v>
      </c>
      <c r="H3018" s="10">
        <v>0</v>
      </c>
      <c r="I3018" s="11">
        <f t="shared" si="282"/>
        <v>0.82599999999999996</v>
      </c>
      <c r="J3018" s="11">
        <f t="shared" si="283"/>
        <v>7.4999999999999997E-2</v>
      </c>
      <c r="K3018" s="11">
        <v>290426</v>
      </c>
      <c r="L3018" s="10">
        <f t="shared" si="284"/>
        <v>295.96201855006376</v>
      </c>
      <c r="M3018">
        <f t="shared" si="285"/>
        <v>365063</v>
      </c>
      <c r="N3018">
        <f t="shared" si="286"/>
        <v>665</v>
      </c>
      <c r="O3018">
        <f t="shared" si="287"/>
        <v>60.4</v>
      </c>
    </row>
    <row r="3019" spans="1:15">
      <c r="A3019" s="10" t="s">
        <v>68</v>
      </c>
      <c r="B3019" s="10">
        <v>1100</v>
      </c>
      <c r="C3019" s="60">
        <v>2.0231279999999999E-3</v>
      </c>
      <c r="D3019" s="11">
        <v>0.34200000000000003</v>
      </c>
      <c r="E3019" s="11">
        <v>48.29</v>
      </c>
      <c r="F3019" s="11">
        <v>1.85</v>
      </c>
      <c r="G3019" s="11">
        <v>0.22</v>
      </c>
      <c r="H3019" s="10">
        <v>0</v>
      </c>
      <c r="I3019" s="11">
        <f t="shared" si="282"/>
        <v>1.2949999999999999</v>
      </c>
      <c r="J3019" s="11">
        <f t="shared" si="283"/>
        <v>0.11</v>
      </c>
      <c r="K3019" s="11">
        <v>0.9</v>
      </c>
      <c r="L3019" s="10">
        <f t="shared" si="284"/>
        <v>2.7843602569200001E-3</v>
      </c>
      <c r="M3019">
        <f t="shared" si="285"/>
        <v>3</v>
      </c>
      <c r="N3019">
        <f t="shared" si="286"/>
        <v>0</v>
      </c>
      <c r="O3019">
        <f t="shared" si="287"/>
        <v>0</v>
      </c>
    </row>
    <row r="3020" spans="1:15">
      <c r="A3020" s="10" t="s">
        <v>68</v>
      </c>
      <c r="B3020" s="10">
        <v>1100</v>
      </c>
      <c r="C3020" s="60">
        <v>0.37843455199999998</v>
      </c>
      <c r="D3020" s="11">
        <v>0.34200000000000003</v>
      </c>
      <c r="E3020" s="11">
        <v>48.29</v>
      </c>
      <c r="F3020" s="11">
        <v>1.85</v>
      </c>
      <c r="G3020" s="11">
        <v>0.22</v>
      </c>
      <c r="H3020" s="10">
        <v>0</v>
      </c>
      <c r="I3020" s="11">
        <f t="shared" si="282"/>
        <v>1.2949999999999999</v>
      </c>
      <c r="J3020" s="11">
        <f t="shared" si="283"/>
        <v>0.11</v>
      </c>
      <c r="K3020" s="11">
        <v>167.1</v>
      </c>
      <c r="L3020" s="10">
        <f t="shared" si="284"/>
        <v>0.52082622870827999</v>
      </c>
      <c r="M3020">
        <f t="shared" si="285"/>
        <v>642</v>
      </c>
      <c r="N3020">
        <f t="shared" si="286"/>
        <v>2</v>
      </c>
      <c r="O3020">
        <f t="shared" si="287"/>
        <v>0.2</v>
      </c>
    </row>
    <row r="3021" spans="1:15">
      <c r="A3021" s="10" t="s">
        <v>68</v>
      </c>
      <c r="B3021" s="10">
        <v>1100</v>
      </c>
      <c r="C3021" s="60">
        <v>1.18774E-4</v>
      </c>
      <c r="D3021" s="11">
        <v>0.34200000000000003</v>
      </c>
      <c r="E3021" s="11">
        <v>48.29</v>
      </c>
      <c r="F3021" s="11">
        <v>1.85</v>
      </c>
      <c r="G3021" s="11">
        <v>0.22</v>
      </c>
      <c r="H3021" s="10">
        <v>0</v>
      </c>
      <c r="I3021" s="11">
        <f t="shared" si="282"/>
        <v>1.2949999999999999</v>
      </c>
      <c r="J3021" s="11">
        <f t="shared" si="283"/>
        <v>0.11</v>
      </c>
      <c r="K3021" s="11">
        <v>0.1</v>
      </c>
      <c r="L3021" s="10">
        <f t="shared" si="284"/>
        <v>1.6346449910999999E-4</v>
      </c>
      <c r="M3021">
        <f t="shared" si="285"/>
        <v>0</v>
      </c>
      <c r="N3021">
        <f t="shared" si="286"/>
        <v>0</v>
      </c>
      <c r="O3021">
        <f t="shared" si="287"/>
        <v>0</v>
      </c>
    </row>
    <row r="3022" spans="1:15">
      <c r="A3022" s="10" t="s">
        <v>68</v>
      </c>
      <c r="B3022" s="10">
        <v>1550</v>
      </c>
      <c r="C3022" s="60">
        <v>5.8207830000000004E-3</v>
      </c>
      <c r="D3022" s="11">
        <v>0.57699999999999996</v>
      </c>
      <c r="E3022" s="11">
        <v>48.29</v>
      </c>
      <c r="F3022" s="11">
        <v>1.55</v>
      </c>
      <c r="G3022" s="11">
        <v>0.15</v>
      </c>
      <c r="H3022" s="10">
        <v>0</v>
      </c>
      <c r="I3022" s="11">
        <f t="shared" si="282"/>
        <v>1.085</v>
      </c>
      <c r="J3022" s="11">
        <f t="shared" si="283"/>
        <v>7.4999999999999997E-2</v>
      </c>
      <c r="K3022" s="11">
        <v>16.399999999999999</v>
      </c>
      <c r="L3022" s="10">
        <f t="shared" si="284"/>
        <v>1.3515533132282501E-2</v>
      </c>
      <c r="M3022">
        <f t="shared" si="285"/>
        <v>17</v>
      </c>
      <c r="N3022">
        <f t="shared" si="286"/>
        <v>0</v>
      </c>
      <c r="O3022">
        <f t="shared" si="287"/>
        <v>0</v>
      </c>
    </row>
    <row r="3023" spans="1:15">
      <c r="A3023" s="10" t="s">
        <v>68</v>
      </c>
      <c r="B3023" s="10">
        <v>1550</v>
      </c>
      <c r="C3023" s="60">
        <v>0.10064384899999999</v>
      </c>
      <c r="D3023" s="11">
        <v>0.57699999999999996</v>
      </c>
      <c r="E3023" s="11">
        <v>48.29</v>
      </c>
      <c r="F3023" s="11">
        <v>1.55</v>
      </c>
      <c r="G3023" s="11">
        <v>0.15</v>
      </c>
      <c r="H3023" s="10">
        <v>0</v>
      </c>
      <c r="I3023" s="11">
        <f t="shared" si="282"/>
        <v>1.085</v>
      </c>
      <c r="J3023" s="11">
        <f t="shared" si="283"/>
        <v>7.4999999999999997E-2</v>
      </c>
      <c r="K3023" s="11">
        <v>283.10000000000002</v>
      </c>
      <c r="L3023" s="10">
        <f t="shared" si="284"/>
        <v>0.23368939809643077</v>
      </c>
      <c r="M3023">
        <f t="shared" si="285"/>
        <v>288</v>
      </c>
      <c r="N3023">
        <f t="shared" si="286"/>
        <v>1</v>
      </c>
      <c r="O3023">
        <f t="shared" si="287"/>
        <v>0</v>
      </c>
    </row>
    <row r="3024" spans="1:15">
      <c r="A3024" s="10" t="s">
        <v>68</v>
      </c>
      <c r="B3024" s="10">
        <v>1550</v>
      </c>
      <c r="C3024" s="60">
        <v>7.6892115999999996E-2</v>
      </c>
      <c r="D3024" s="11">
        <v>0.57699999999999996</v>
      </c>
      <c r="E3024" s="11">
        <v>48.29</v>
      </c>
      <c r="F3024" s="11">
        <v>1.55</v>
      </c>
      <c r="G3024" s="11">
        <v>0.15</v>
      </c>
      <c r="H3024" s="10">
        <v>0</v>
      </c>
      <c r="I3024" s="11">
        <f t="shared" si="282"/>
        <v>1.085</v>
      </c>
      <c r="J3024" s="11">
        <f t="shared" si="283"/>
        <v>7.4999999999999997E-2</v>
      </c>
      <c r="K3024" s="11">
        <v>175.2</v>
      </c>
      <c r="L3024" s="10">
        <f t="shared" si="284"/>
        <v>0.17853920020885664</v>
      </c>
      <c r="M3024">
        <f t="shared" si="285"/>
        <v>220</v>
      </c>
      <c r="N3024">
        <f t="shared" si="286"/>
        <v>1</v>
      </c>
      <c r="O3024">
        <f t="shared" si="287"/>
        <v>0</v>
      </c>
    </row>
    <row r="3025" spans="1:15">
      <c r="A3025" s="10" t="s">
        <v>68</v>
      </c>
      <c r="B3025" s="10">
        <v>1550</v>
      </c>
      <c r="C3025" s="60">
        <v>1.5825194810000001</v>
      </c>
      <c r="D3025" s="11">
        <v>0.57699999999999996</v>
      </c>
      <c r="E3025" s="11">
        <v>48.29</v>
      </c>
      <c r="F3025" s="11">
        <v>1.55</v>
      </c>
      <c r="G3025" s="11">
        <v>0.15</v>
      </c>
      <c r="H3025" s="10">
        <v>0</v>
      </c>
      <c r="I3025" s="11">
        <f t="shared" si="282"/>
        <v>1.085</v>
      </c>
      <c r="J3025" s="11">
        <f t="shared" si="283"/>
        <v>7.4999999999999997E-2</v>
      </c>
      <c r="K3025" s="11">
        <v>4452.2</v>
      </c>
      <c r="L3025" s="10">
        <f t="shared" si="284"/>
        <v>3.6745218775443109</v>
      </c>
      <c r="M3025">
        <f t="shared" si="285"/>
        <v>4532</v>
      </c>
      <c r="N3025">
        <f t="shared" si="286"/>
        <v>11</v>
      </c>
      <c r="O3025">
        <f t="shared" si="287"/>
        <v>0.7</v>
      </c>
    </row>
    <row r="3026" spans="1:15">
      <c r="A3026" s="10" t="s">
        <v>68</v>
      </c>
      <c r="B3026" s="10">
        <v>1100</v>
      </c>
      <c r="C3026" s="60">
        <v>0.168005979</v>
      </c>
      <c r="D3026" s="11">
        <v>0.34200000000000003</v>
      </c>
      <c r="E3026" s="11">
        <v>48.29</v>
      </c>
      <c r="F3026" s="11">
        <v>1.85</v>
      </c>
      <c r="G3026" s="11">
        <v>0.22</v>
      </c>
      <c r="H3026" s="10">
        <v>0</v>
      </c>
      <c r="I3026" s="11">
        <f t="shared" si="282"/>
        <v>1.2949999999999999</v>
      </c>
      <c r="J3026" s="11">
        <f t="shared" si="283"/>
        <v>0.11</v>
      </c>
      <c r="K3026" s="11">
        <v>74.2</v>
      </c>
      <c r="L3026" s="10">
        <f t="shared" si="284"/>
        <v>0.23122074868843501</v>
      </c>
      <c r="M3026">
        <f t="shared" si="285"/>
        <v>285</v>
      </c>
      <c r="N3026">
        <f t="shared" si="286"/>
        <v>1</v>
      </c>
      <c r="O3026">
        <f t="shared" si="287"/>
        <v>0.1</v>
      </c>
    </row>
    <row r="3027" spans="1:15">
      <c r="A3027" s="10" t="s">
        <v>68</v>
      </c>
      <c r="B3027" s="10">
        <v>1100</v>
      </c>
      <c r="C3027" s="60">
        <v>5.5296850000000003E-3</v>
      </c>
      <c r="D3027" s="11">
        <v>0.34200000000000003</v>
      </c>
      <c r="E3027" s="11">
        <v>48.29</v>
      </c>
      <c r="F3027" s="11">
        <v>1.85</v>
      </c>
      <c r="G3027" s="11">
        <v>0.22</v>
      </c>
      <c r="H3027" s="10">
        <v>0</v>
      </c>
      <c r="I3027" s="11">
        <f t="shared" si="282"/>
        <v>1.2949999999999999</v>
      </c>
      <c r="J3027" s="11">
        <f t="shared" si="283"/>
        <v>0.11</v>
      </c>
      <c r="K3027" s="11">
        <v>2.4</v>
      </c>
      <c r="L3027" s="10">
        <f t="shared" si="284"/>
        <v>7.6103119265250006E-3</v>
      </c>
      <c r="M3027">
        <f t="shared" si="285"/>
        <v>9</v>
      </c>
      <c r="N3027">
        <f t="shared" si="286"/>
        <v>0</v>
      </c>
      <c r="O3027">
        <f t="shared" si="287"/>
        <v>0</v>
      </c>
    </row>
    <row r="3028" spans="1:15">
      <c r="A3028" s="10" t="s">
        <v>68</v>
      </c>
      <c r="B3028" s="10">
        <v>1550</v>
      </c>
      <c r="C3028" s="60">
        <v>4.5624000000000002E-5</v>
      </c>
      <c r="D3028" s="11">
        <v>0.57699999999999996</v>
      </c>
      <c r="E3028" s="11">
        <v>48.29</v>
      </c>
      <c r="F3028" s="11">
        <v>1.55</v>
      </c>
      <c r="G3028" s="11">
        <v>0.15</v>
      </c>
      <c r="H3028" s="10">
        <v>0</v>
      </c>
      <c r="I3028" s="11">
        <f t="shared" si="282"/>
        <v>1.085</v>
      </c>
      <c r="J3028" s="11">
        <f t="shared" si="283"/>
        <v>7.4999999999999997E-2</v>
      </c>
      <c r="K3028" s="11">
        <v>0.1</v>
      </c>
      <c r="L3028" s="10">
        <f t="shared" si="284"/>
        <v>1.0593638065999999E-4</v>
      </c>
      <c r="M3028">
        <f t="shared" si="285"/>
        <v>0</v>
      </c>
      <c r="N3028">
        <f t="shared" si="286"/>
        <v>0</v>
      </c>
      <c r="O3028">
        <f t="shared" si="287"/>
        <v>0</v>
      </c>
    </row>
    <row r="3029" spans="1:15">
      <c r="A3029" s="10" t="s">
        <v>68</v>
      </c>
      <c r="B3029" s="10">
        <v>1660</v>
      </c>
      <c r="C3029" s="60">
        <v>3.0741531009999998</v>
      </c>
      <c r="D3029" s="11">
        <v>0.183</v>
      </c>
      <c r="E3029" s="11">
        <v>48.29</v>
      </c>
      <c r="F3029" s="11">
        <v>0.6</v>
      </c>
      <c r="G3029" s="11">
        <v>0.11</v>
      </c>
      <c r="H3029" s="10">
        <v>0</v>
      </c>
      <c r="I3029" s="11">
        <f t="shared" si="282"/>
        <v>0.42</v>
      </c>
      <c r="J3029" s="11">
        <f t="shared" si="283"/>
        <v>5.5E-2</v>
      </c>
      <c r="K3029" s="11">
        <v>2743</v>
      </c>
      <c r="L3029" s="10">
        <f t="shared" si="284"/>
        <v>2.2638755120211722</v>
      </c>
      <c r="M3029">
        <f t="shared" si="285"/>
        <v>2792</v>
      </c>
      <c r="N3029">
        <f t="shared" si="286"/>
        <v>3</v>
      </c>
      <c r="O3029">
        <f t="shared" si="287"/>
        <v>0.3</v>
      </c>
    </row>
    <row r="3030" spans="1:15">
      <c r="A3030" s="10" t="s">
        <v>68</v>
      </c>
      <c r="B3030" s="10">
        <v>1100</v>
      </c>
      <c r="C3030" s="60">
        <v>22.415867194</v>
      </c>
      <c r="D3030" s="11">
        <v>0.34200000000000003</v>
      </c>
      <c r="E3030" s="11">
        <v>48.29</v>
      </c>
      <c r="F3030" s="11">
        <v>1.85</v>
      </c>
      <c r="G3030" s="11">
        <v>0.22</v>
      </c>
      <c r="H3030" s="10">
        <v>0</v>
      </c>
      <c r="I3030" s="11">
        <f t="shared" si="282"/>
        <v>1.2949999999999999</v>
      </c>
      <c r="J3030" s="11">
        <f t="shared" si="283"/>
        <v>0.11</v>
      </c>
      <c r="K3030" s="11">
        <v>9899.4</v>
      </c>
      <c r="L3030" s="10">
        <f t="shared" si="284"/>
        <v>30.850173463750412</v>
      </c>
      <c r="M3030">
        <f t="shared" si="285"/>
        <v>38053</v>
      </c>
      <c r="N3030">
        <f t="shared" si="286"/>
        <v>109</v>
      </c>
      <c r="O3030">
        <f t="shared" si="287"/>
        <v>9.1999999999999993</v>
      </c>
    </row>
    <row r="3031" spans="1:15">
      <c r="A3031" s="10" t="s">
        <v>68</v>
      </c>
      <c r="B3031" s="10">
        <v>1550</v>
      </c>
      <c r="C3031" s="60">
        <v>1.1072342000000001E-2</v>
      </c>
      <c r="D3031" s="11">
        <v>0.57699999999999996</v>
      </c>
      <c r="E3031" s="11">
        <v>48.29</v>
      </c>
      <c r="F3031" s="11">
        <v>1.55</v>
      </c>
      <c r="G3031" s="11">
        <v>0.15</v>
      </c>
      <c r="H3031" s="10">
        <v>0</v>
      </c>
      <c r="I3031" s="11">
        <f t="shared" si="282"/>
        <v>1.085</v>
      </c>
      <c r="J3031" s="11">
        <f t="shared" si="283"/>
        <v>7.4999999999999997E-2</v>
      </c>
      <c r="K3031" s="11">
        <v>25.2</v>
      </c>
      <c r="L3031" s="10">
        <f t="shared" si="284"/>
        <v>2.5709359918238334E-2</v>
      </c>
      <c r="M3031">
        <f t="shared" si="285"/>
        <v>32</v>
      </c>
      <c r="N3031">
        <f t="shared" si="286"/>
        <v>0</v>
      </c>
      <c r="O3031">
        <f t="shared" si="287"/>
        <v>0</v>
      </c>
    </row>
    <row r="3032" spans="1:15">
      <c r="A3032" s="10" t="s">
        <v>68</v>
      </c>
      <c r="B3032" s="10">
        <v>5300</v>
      </c>
      <c r="C3032" s="60">
        <v>4.4883869999999999E-3</v>
      </c>
      <c r="D3032" s="11">
        <v>0.5</v>
      </c>
      <c r="E3032" s="11">
        <v>48.29</v>
      </c>
      <c r="F3032" s="11">
        <v>0.6</v>
      </c>
      <c r="G3032" s="11">
        <v>0.13500000000000001</v>
      </c>
      <c r="H3032" s="10">
        <v>0</v>
      </c>
      <c r="I3032" s="11">
        <f t="shared" si="282"/>
        <v>0.42</v>
      </c>
      <c r="J3032" s="11">
        <f t="shared" si="283"/>
        <v>6.7500000000000004E-2</v>
      </c>
      <c r="K3032" s="11">
        <v>2.9</v>
      </c>
      <c r="L3032" s="10">
        <f t="shared" si="284"/>
        <v>9.0310086762499988E-3</v>
      </c>
      <c r="M3032">
        <f t="shared" si="285"/>
        <v>11</v>
      </c>
      <c r="N3032">
        <f t="shared" si="286"/>
        <v>0</v>
      </c>
      <c r="O3032">
        <f t="shared" si="287"/>
        <v>0</v>
      </c>
    </row>
    <row r="3033" spans="1:15">
      <c r="A3033" s="10" t="s">
        <v>68</v>
      </c>
      <c r="B3033" s="10">
        <v>5300</v>
      </c>
      <c r="C3033" s="60">
        <v>3.5445846000000003E-2</v>
      </c>
      <c r="D3033" s="11">
        <v>0.5</v>
      </c>
      <c r="E3033" s="11">
        <v>48.29</v>
      </c>
      <c r="F3033" s="11">
        <v>0.6</v>
      </c>
      <c r="G3033" s="11">
        <v>0.13500000000000001</v>
      </c>
      <c r="H3033" s="10">
        <v>0</v>
      </c>
      <c r="I3033" s="11">
        <f t="shared" si="282"/>
        <v>0.42</v>
      </c>
      <c r="J3033" s="11">
        <f t="shared" si="283"/>
        <v>6.7500000000000004E-2</v>
      </c>
      <c r="K3033" s="11">
        <v>22.9</v>
      </c>
      <c r="L3033" s="10">
        <f t="shared" si="284"/>
        <v>7.1319995972500008E-2</v>
      </c>
      <c r="M3033">
        <f t="shared" si="285"/>
        <v>88</v>
      </c>
      <c r="N3033">
        <f t="shared" si="286"/>
        <v>0</v>
      </c>
      <c r="O3033">
        <f t="shared" si="287"/>
        <v>0</v>
      </c>
    </row>
    <row r="3034" spans="1:15">
      <c r="A3034" s="10" t="s">
        <v>68</v>
      </c>
      <c r="B3034" s="10">
        <v>1100</v>
      </c>
      <c r="C3034" s="60">
        <v>3.354788E-3</v>
      </c>
      <c r="D3034" s="11">
        <v>0.34200000000000003</v>
      </c>
      <c r="E3034" s="11">
        <v>48.29</v>
      </c>
      <c r="F3034" s="11">
        <v>1.85</v>
      </c>
      <c r="G3034" s="11">
        <v>0.22</v>
      </c>
      <c r="H3034" s="10">
        <v>0</v>
      </c>
      <c r="I3034" s="11">
        <f t="shared" si="282"/>
        <v>1.2949999999999999</v>
      </c>
      <c r="J3034" s="11">
        <f t="shared" si="283"/>
        <v>0.11</v>
      </c>
      <c r="K3034" s="11">
        <v>1.5</v>
      </c>
      <c r="L3034" s="10">
        <f t="shared" si="284"/>
        <v>4.6170773068199998E-3</v>
      </c>
      <c r="M3034">
        <f t="shared" si="285"/>
        <v>6</v>
      </c>
      <c r="N3034">
        <f t="shared" si="286"/>
        <v>0</v>
      </c>
      <c r="O3034">
        <f t="shared" si="287"/>
        <v>0</v>
      </c>
    </row>
    <row r="3035" spans="1:15">
      <c r="A3035" s="10" t="s">
        <v>68</v>
      </c>
      <c r="B3035" s="10">
        <v>1550</v>
      </c>
      <c r="C3035" s="60">
        <v>0.82551649299999996</v>
      </c>
      <c r="D3035" s="11">
        <v>0.57699999999999996</v>
      </c>
      <c r="E3035" s="11">
        <v>48.29</v>
      </c>
      <c r="F3035" s="11">
        <v>1.55</v>
      </c>
      <c r="G3035" s="11">
        <v>0.15</v>
      </c>
      <c r="H3035" s="10">
        <v>0</v>
      </c>
      <c r="I3035" s="11">
        <f t="shared" si="282"/>
        <v>1.085</v>
      </c>
      <c r="J3035" s="11">
        <f t="shared" si="283"/>
        <v>7.4999999999999997E-2</v>
      </c>
      <c r="K3035" s="11">
        <v>1880.9</v>
      </c>
      <c r="L3035" s="10">
        <f t="shared" si="284"/>
        <v>1.916803205408474</v>
      </c>
      <c r="M3035">
        <f t="shared" si="285"/>
        <v>2364</v>
      </c>
      <c r="N3035">
        <f t="shared" si="286"/>
        <v>6</v>
      </c>
      <c r="O3035">
        <f t="shared" si="287"/>
        <v>0.4</v>
      </c>
    </row>
    <row r="3036" spans="1:15">
      <c r="A3036" s="10" t="s">
        <v>68</v>
      </c>
      <c r="B3036" s="10">
        <v>1550</v>
      </c>
      <c r="C3036" s="60">
        <v>0.43628860400000002</v>
      </c>
      <c r="D3036" s="11">
        <v>0.57699999999999996</v>
      </c>
      <c r="E3036" s="11">
        <v>48.29</v>
      </c>
      <c r="F3036" s="11">
        <v>1.55</v>
      </c>
      <c r="G3036" s="11">
        <v>0.15</v>
      </c>
      <c r="H3036" s="10">
        <v>0</v>
      </c>
      <c r="I3036" s="11">
        <f t="shared" si="282"/>
        <v>1.085</v>
      </c>
      <c r="J3036" s="11">
        <f t="shared" si="283"/>
        <v>7.4999999999999997E-2</v>
      </c>
      <c r="K3036" s="11">
        <v>994</v>
      </c>
      <c r="L3036" s="10">
        <f t="shared" si="284"/>
        <v>1.0130377790409433</v>
      </c>
      <c r="M3036">
        <f t="shared" si="285"/>
        <v>1250</v>
      </c>
      <c r="N3036">
        <f t="shared" si="286"/>
        <v>3</v>
      </c>
      <c r="O3036">
        <f t="shared" si="287"/>
        <v>0.2</v>
      </c>
    </row>
    <row r="3037" spans="1:15">
      <c r="A3037" s="10" t="s">
        <v>68</v>
      </c>
      <c r="B3037" s="10">
        <v>1100</v>
      </c>
      <c r="C3037" s="60">
        <v>0.17585657699999999</v>
      </c>
      <c r="D3037" s="11">
        <v>0.34200000000000003</v>
      </c>
      <c r="E3037" s="11">
        <v>48.29</v>
      </c>
      <c r="F3037" s="11">
        <v>1.85</v>
      </c>
      <c r="G3037" s="11">
        <v>0.22</v>
      </c>
      <c r="H3037" s="10">
        <v>0</v>
      </c>
      <c r="I3037" s="11">
        <f t="shared" si="282"/>
        <v>1.2949999999999999</v>
      </c>
      <c r="J3037" s="11">
        <f t="shared" si="283"/>
        <v>0.11</v>
      </c>
      <c r="K3037" s="11">
        <v>77.7</v>
      </c>
      <c r="L3037" s="10">
        <f t="shared" si="284"/>
        <v>0.24202525194490498</v>
      </c>
      <c r="M3037">
        <f t="shared" si="285"/>
        <v>299</v>
      </c>
      <c r="N3037">
        <f t="shared" si="286"/>
        <v>1</v>
      </c>
      <c r="O3037">
        <f t="shared" si="287"/>
        <v>0.1</v>
      </c>
    </row>
    <row r="3038" spans="1:15">
      <c r="A3038" s="10" t="s">
        <v>68</v>
      </c>
      <c r="B3038" s="10">
        <v>5300</v>
      </c>
      <c r="C3038" s="60">
        <v>3.6124521999999999E-2</v>
      </c>
      <c r="D3038" s="11">
        <v>0.5</v>
      </c>
      <c r="E3038" s="11">
        <v>48.29</v>
      </c>
      <c r="F3038" s="11">
        <v>0.6</v>
      </c>
      <c r="G3038" s="11">
        <v>0.13500000000000001</v>
      </c>
      <c r="H3038" s="10">
        <v>0</v>
      </c>
      <c r="I3038" s="11">
        <f t="shared" si="282"/>
        <v>0.42</v>
      </c>
      <c r="J3038" s="11">
        <f t="shared" si="283"/>
        <v>6.7500000000000004E-2</v>
      </c>
      <c r="K3038" s="11">
        <v>23.3</v>
      </c>
      <c r="L3038" s="10">
        <f t="shared" si="284"/>
        <v>7.2685548640833333E-2</v>
      </c>
      <c r="M3038">
        <f t="shared" si="285"/>
        <v>90</v>
      </c>
      <c r="N3038">
        <f t="shared" si="286"/>
        <v>0</v>
      </c>
      <c r="O3038">
        <f t="shared" si="287"/>
        <v>0</v>
      </c>
    </row>
    <row r="3039" spans="1:15">
      <c r="A3039" s="10" t="s">
        <v>68</v>
      </c>
      <c r="B3039" s="10">
        <v>1100</v>
      </c>
      <c r="C3039" s="60">
        <v>1.9150326129999999</v>
      </c>
      <c r="D3039" s="11">
        <v>0.34200000000000003</v>
      </c>
      <c r="E3039" s="11">
        <v>48.29</v>
      </c>
      <c r="F3039" s="11">
        <v>1.85</v>
      </c>
      <c r="G3039" s="11">
        <v>0.22</v>
      </c>
      <c r="H3039" s="10">
        <v>0</v>
      </c>
      <c r="I3039" s="11">
        <f t="shared" si="282"/>
        <v>1.2949999999999999</v>
      </c>
      <c r="J3039" s="11">
        <f t="shared" si="283"/>
        <v>0.11</v>
      </c>
      <c r="K3039" s="11">
        <v>845.7</v>
      </c>
      <c r="L3039" s="10">
        <f t="shared" si="284"/>
        <v>2.6355923591304449</v>
      </c>
      <c r="M3039">
        <f t="shared" si="285"/>
        <v>3251</v>
      </c>
      <c r="N3039">
        <f t="shared" si="286"/>
        <v>9</v>
      </c>
      <c r="O3039">
        <f t="shared" si="287"/>
        <v>0.8</v>
      </c>
    </row>
    <row r="3040" spans="1:15">
      <c r="A3040" s="10" t="s">
        <v>68</v>
      </c>
      <c r="B3040" s="10">
        <v>1100</v>
      </c>
      <c r="C3040" s="60">
        <v>2.6743231999999999E-2</v>
      </c>
      <c r="D3040" s="11">
        <v>0.25800000000000001</v>
      </c>
      <c r="E3040" s="11">
        <v>48.29</v>
      </c>
      <c r="F3040" s="11">
        <v>1.85</v>
      </c>
      <c r="G3040" s="11">
        <v>0.22</v>
      </c>
      <c r="H3040" s="10">
        <v>0</v>
      </c>
      <c r="I3040" s="11">
        <f t="shared" si="282"/>
        <v>1.2949999999999999</v>
      </c>
      <c r="J3040" s="11">
        <f t="shared" si="283"/>
        <v>0.11</v>
      </c>
      <c r="K3040" s="11">
        <v>8.9</v>
      </c>
      <c r="L3040" s="10">
        <f t="shared" si="284"/>
        <v>2.7765759475519999E-2</v>
      </c>
      <c r="M3040">
        <f t="shared" si="285"/>
        <v>34</v>
      </c>
      <c r="N3040">
        <f t="shared" si="286"/>
        <v>0</v>
      </c>
      <c r="O3040">
        <f t="shared" si="287"/>
        <v>0</v>
      </c>
    </row>
    <row r="3041" spans="1:15">
      <c r="A3041" s="10" t="s">
        <v>68</v>
      </c>
      <c r="B3041" s="10">
        <v>1100</v>
      </c>
      <c r="C3041" s="60">
        <v>4.2898303999999998E-2</v>
      </c>
      <c r="D3041" s="11">
        <v>0.34200000000000003</v>
      </c>
      <c r="E3041" s="11">
        <v>48.29</v>
      </c>
      <c r="F3041" s="11">
        <v>1.85</v>
      </c>
      <c r="G3041" s="11">
        <v>0.22</v>
      </c>
      <c r="H3041" s="10">
        <v>0</v>
      </c>
      <c r="I3041" s="11">
        <f t="shared" si="282"/>
        <v>1.2949999999999999</v>
      </c>
      <c r="J3041" s="11">
        <f t="shared" si="283"/>
        <v>0.11</v>
      </c>
      <c r="K3041" s="11">
        <v>18.899999999999999</v>
      </c>
      <c r="L3041" s="10">
        <f t="shared" si="284"/>
        <v>5.9039434354560001E-2</v>
      </c>
      <c r="M3041">
        <f t="shared" si="285"/>
        <v>73</v>
      </c>
      <c r="N3041">
        <f t="shared" si="286"/>
        <v>0</v>
      </c>
      <c r="O3041">
        <f t="shared" si="287"/>
        <v>0</v>
      </c>
    </row>
    <row r="3042" spans="1:15">
      <c r="A3042" s="10" t="s">
        <v>68</v>
      </c>
      <c r="B3042" s="10">
        <v>1100</v>
      </c>
      <c r="C3042" s="60">
        <v>2.7913832E-2</v>
      </c>
      <c r="D3042" s="11">
        <v>0.34200000000000003</v>
      </c>
      <c r="E3042" s="11">
        <v>48.29</v>
      </c>
      <c r="F3042" s="11">
        <v>1.85</v>
      </c>
      <c r="G3042" s="11">
        <v>0.22</v>
      </c>
      <c r="H3042" s="10">
        <v>0</v>
      </c>
      <c r="I3042" s="11">
        <f t="shared" si="282"/>
        <v>1.2949999999999999</v>
      </c>
      <c r="J3042" s="11">
        <f t="shared" si="283"/>
        <v>0.11</v>
      </c>
      <c r="K3042" s="11">
        <v>12.3</v>
      </c>
      <c r="L3042" s="10">
        <f t="shared" si="284"/>
        <v>3.8416829997480001E-2</v>
      </c>
      <c r="M3042">
        <f t="shared" si="285"/>
        <v>47</v>
      </c>
      <c r="N3042">
        <f t="shared" si="286"/>
        <v>0</v>
      </c>
      <c r="O3042">
        <f t="shared" si="287"/>
        <v>0</v>
      </c>
    </row>
    <row r="3043" spans="1:15">
      <c r="A3043" s="10" t="s">
        <v>68</v>
      </c>
      <c r="B3043" s="10">
        <v>1100</v>
      </c>
      <c r="C3043" s="60">
        <v>6.0752500000000004E-4</v>
      </c>
      <c r="D3043" s="11">
        <v>0.34200000000000003</v>
      </c>
      <c r="E3043" s="11">
        <v>48.29</v>
      </c>
      <c r="F3043" s="11">
        <v>1.85</v>
      </c>
      <c r="G3043" s="11">
        <v>0.22</v>
      </c>
      <c r="H3043" s="10">
        <v>0</v>
      </c>
      <c r="I3043" s="11">
        <f t="shared" si="282"/>
        <v>1.2949999999999999</v>
      </c>
      <c r="J3043" s="11">
        <f t="shared" si="283"/>
        <v>0.11</v>
      </c>
      <c r="K3043" s="11">
        <v>0.3</v>
      </c>
      <c r="L3043" s="10">
        <f t="shared" si="284"/>
        <v>8.3611539412500012E-4</v>
      </c>
      <c r="M3043">
        <f t="shared" si="285"/>
        <v>1</v>
      </c>
      <c r="N3043">
        <f t="shared" si="286"/>
        <v>0</v>
      </c>
      <c r="O3043">
        <f t="shared" si="287"/>
        <v>0</v>
      </c>
    </row>
    <row r="3044" spans="1:15">
      <c r="A3044" s="10" t="s">
        <v>68</v>
      </c>
      <c r="B3044" s="10">
        <v>1550</v>
      </c>
      <c r="C3044" s="60">
        <v>1.2605020999999999E-2</v>
      </c>
      <c r="D3044" s="11">
        <v>0.57699999999999996</v>
      </c>
      <c r="E3044" s="11">
        <v>48.29</v>
      </c>
      <c r="F3044" s="11">
        <v>1.55</v>
      </c>
      <c r="G3044" s="11">
        <v>0.15</v>
      </c>
      <c r="H3044" s="10">
        <v>0</v>
      </c>
      <c r="I3044" s="11">
        <f t="shared" si="282"/>
        <v>1.085</v>
      </c>
      <c r="J3044" s="11">
        <f t="shared" si="283"/>
        <v>7.4999999999999997E-2</v>
      </c>
      <c r="K3044" s="11">
        <v>28.7</v>
      </c>
      <c r="L3044" s="10">
        <f t="shared" si="284"/>
        <v>2.926815498166083E-2</v>
      </c>
      <c r="M3044">
        <f t="shared" si="285"/>
        <v>36</v>
      </c>
      <c r="N3044">
        <f t="shared" si="286"/>
        <v>0</v>
      </c>
      <c r="O3044">
        <f t="shared" si="287"/>
        <v>0</v>
      </c>
    </row>
    <row r="3045" spans="1:15">
      <c r="A3045" s="10" t="s">
        <v>68</v>
      </c>
      <c r="B3045" s="10">
        <v>1100</v>
      </c>
      <c r="C3045" s="60">
        <v>2.489845871</v>
      </c>
      <c r="D3045" s="11">
        <v>0.34200000000000003</v>
      </c>
      <c r="E3045" s="11">
        <v>48.29</v>
      </c>
      <c r="F3045" s="11">
        <v>1.85</v>
      </c>
      <c r="G3045" s="11">
        <v>0.22</v>
      </c>
      <c r="H3045" s="10">
        <v>0</v>
      </c>
      <c r="I3045" s="11">
        <f t="shared" si="282"/>
        <v>1.2949999999999999</v>
      </c>
      <c r="J3045" s="11">
        <f t="shared" si="283"/>
        <v>0.11</v>
      </c>
      <c r="K3045" s="11">
        <v>1099.5999999999999</v>
      </c>
      <c r="L3045" s="10">
        <f t="shared" si="284"/>
        <v>3.4266877276518151</v>
      </c>
      <c r="M3045">
        <f t="shared" si="285"/>
        <v>4227</v>
      </c>
      <c r="N3045">
        <f t="shared" si="286"/>
        <v>12</v>
      </c>
      <c r="O3045">
        <f t="shared" si="287"/>
        <v>1</v>
      </c>
    </row>
    <row r="3046" spans="1:15">
      <c r="A3046" s="10" t="s">
        <v>68</v>
      </c>
      <c r="B3046" s="10">
        <v>1660</v>
      </c>
      <c r="C3046" s="60">
        <v>3.9697901070000001</v>
      </c>
      <c r="D3046" s="11">
        <v>0.183</v>
      </c>
      <c r="E3046" s="11">
        <v>48.29</v>
      </c>
      <c r="F3046" s="11">
        <v>0.6</v>
      </c>
      <c r="G3046" s="11">
        <v>0.11</v>
      </c>
      <c r="H3046" s="10">
        <v>0</v>
      </c>
      <c r="I3046" s="11">
        <f t="shared" si="282"/>
        <v>0.42</v>
      </c>
      <c r="J3046" s="11">
        <f t="shared" si="283"/>
        <v>5.5E-2</v>
      </c>
      <c r="K3046" s="11">
        <v>3542.1</v>
      </c>
      <c r="L3046" s="10">
        <f t="shared" si="284"/>
        <v>2.9234427550722071</v>
      </c>
      <c r="M3046">
        <f t="shared" si="285"/>
        <v>3606</v>
      </c>
      <c r="N3046">
        <f t="shared" si="286"/>
        <v>3</v>
      </c>
      <c r="O3046">
        <f t="shared" si="287"/>
        <v>0.4</v>
      </c>
    </row>
    <row r="3047" spans="1:15">
      <c r="A3047" s="10" t="s">
        <v>68</v>
      </c>
      <c r="B3047" s="10">
        <v>1550</v>
      </c>
      <c r="C3047" s="60">
        <v>2.8663493899999999</v>
      </c>
      <c r="D3047" s="11">
        <v>0.57699999999999996</v>
      </c>
      <c r="E3047" s="11">
        <v>48.29</v>
      </c>
      <c r="F3047" s="11">
        <v>1.55</v>
      </c>
      <c r="G3047" s="11">
        <v>0.15</v>
      </c>
      <c r="H3047" s="10">
        <v>0</v>
      </c>
      <c r="I3047" s="11">
        <f t="shared" ref="I3047:I3110" si="288">F3047*0.7</f>
        <v>1.085</v>
      </c>
      <c r="J3047" s="11">
        <f t="shared" ref="J3047:J3110" si="289">G3047*0.5</f>
        <v>7.4999999999999997E-2</v>
      </c>
      <c r="K3047" s="11">
        <v>6530.6</v>
      </c>
      <c r="L3047" s="10">
        <f t="shared" si="284"/>
        <v>6.6555032457390579</v>
      </c>
      <c r="M3047">
        <f t="shared" si="285"/>
        <v>8209</v>
      </c>
      <c r="N3047">
        <f t="shared" si="286"/>
        <v>20</v>
      </c>
      <c r="O3047">
        <f t="shared" si="287"/>
        <v>1.4</v>
      </c>
    </row>
    <row r="3048" spans="1:15">
      <c r="A3048" s="10" t="s">
        <v>68</v>
      </c>
      <c r="B3048" s="10">
        <v>1100</v>
      </c>
      <c r="C3048" s="60">
        <v>1.9797598999999999E-2</v>
      </c>
      <c r="D3048" s="11">
        <v>0.34200000000000003</v>
      </c>
      <c r="E3048" s="11">
        <v>48.29</v>
      </c>
      <c r="F3048" s="11">
        <v>1.85</v>
      </c>
      <c r="G3048" s="11">
        <v>0.22</v>
      </c>
      <c r="H3048" s="10">
        <v>0</v>
      </c>
      <c r="I3048" s="11">
        <f t="shared" si="288"/>
        <v>1.2949999999999999</v>
      </c>
      <c r="J3048" s="11">
        <f t="shared" si="289"/>
        <v>0.11</v>
      </c>
      <c r="K3048" s="11">
        <v>8.6999999999999993</v>
      </c>
      <c r="L3048" s="10">
        <f t="shared" si="284"/>
        <v>2.7246742587735E-2</v>
      </c>
      <c r="M3048">
        <f t="shared" si="285"/>
        <v>34</v>
      </c>
      <c r="N3048">
        <f t="shared" si="286"/>
        <v>0</v>
      </c>
      <c r="O3048">
        <f t="shared" si="287"/>
        <v>0</v>
      </c>
    </row>
    <row r="3049" spans="1:15">
      <c r="A3049" s="10" t="s">
        <v>68</v>
      </c>
      <c r="B3049" s="10">
        <v>1550</v>
      </c>
      <c r="C3049" s="60">
        <v>0.23424018899999999</v>
      </c>
      <c r="D3049" s="11">
        <v>0.57699999999999996</v>
      </c>
      <c r="E3049" s="11">
        <v>48.29</v>
      </c>
      <c r="F3049" s="11">
        <v>1.55</v>
      </c>
      <c r="G3049" s="11">
        <v>0.15</v>
      </c>
      <c r="H3049" s="10">
        <v>0</v>
      </c>
      <c r="I3049" s="11">
        <f t="shared" si="288"/>
        <v>1.085</v>
      </c>
      <c r="J3049" s="11">
        <f t="shared" si="289"/>
        <v>7.4999999999999997E-2</v>
      </c>
      <c r="K3049" s="11">
        <v>533.6</v>
      </c>
      <c r="L3049" s="10">
        <f t="shared" si="284"/>
        <v>0.54389264044744745</v>
      </c>
      <c r="M3049">
        <f t="shared" si="285"/>
        <v>671</v>
      </c>
      <c r="N3049">
        <f t="shared" si="286"/>
        <v>2</v>
      </c>
      <c r="O3049">
        <f t="shared" si="287"/>
        <v>0.1</v>
      </c>
    </row>
    <row r="3050" spans="1:15">
      <c r="A3050" s="10" t="s">
        <v>68</v>
      </c>
      <c r="B3050" s="10">
        <v>1550</v>
      </c>
      <c r="C3050" s="60">
        <v>4.6965618000000001E-2</v>
      </c>
      <c r="D3050" s="11">
        <v>0.57699999999999996</v>
      </c>
      <c r="E3050" s="11">
        <v>48.29</v>
      </c>
      <c r="F3050" s="11">
        <v>1.55</v>
      </c>
      <c r="G3050" s="11">
        <v>0.15</v>
      </c>
      <c r="H3050" s="10">
        <v>0</v>
      </c>
      <c r="I3050" s="11">
        <f t="shared" si="288"/>
        <v>1.085</v>
      </c>
      <c r="J3050" s="11">
        <f t="shared" si="289"/>
        <v>7.4999999999999997E-2</v>
      </c>
      <c r="K3050" s="11">
        <v>107</v>
      </c>
      <c r="L3050" s="10">
        <f t="shared" si="284"/>
        <v>0.10905154274899499</v>
      </c>
      <c r="M3050">
        <f t="shared" si="285"/>
        <v>135</v>
      </c>
      <c r="N3050">
        <f t="shared" si="286"/>
        <v>0</v>
      </c>
      <c r="O3050">
        <f t="shared" si="287"/>
        <v>0</v>
      </c>
    </row>
    <row r="3051" spans="1:15">
      <c r="A3051" s="10" t="s">
        <v>68</v>
      </c>
      <c r="B3051" s="10">
        <v>1550</v>
      </c>
      <c r="C3051" s="60">
        <v>0.33599016900000001</v>
      </c>
      <c r="D3051" s="11">
        <v>0.57699999999999996</v>
      </c>
      <c r="E3051" s="11">
        <v>48.29</v>
      </c>
      <c r="F3051" s="11">
        <v>1.55</v>
      </c>
      <c r="G3051" s="11">
        <v>0.15</v>
      </c>
      <c r="H3051" s="10">
        <v>0</v>
      </c>
      <c r="I3051" s="11">
        <f t="shared" si="288"/>
        <v>1.085</v>
      </c>
      <c r="J3051" s="11">
        <f t="shared" si="289"/>
        <v>7.4999999999999997E-2</v>
      </c>
      <c r="K3051" s="11">
        <v>945.3</v>
      </c>
      <c r="L3051" s="10">
        <f t="shared" si="284"/>
        <v>0.78015041296689747</v>
      </c>
      <c r="M3051">
        <f t="shared" si="285"/>
        <v>962</v>
      </c>
      <c r="N3051">
        <f t="shared" si="286"/>
        <v>2</v>
      </c>
      <c r="O3051">
        <f t="shared" si="287"/>
        <v>0.2</v>
      </c>
    </row>
    <row r="3052" spans="1:15">
      <c r="A3052" s="10" t="s">
        <v>68</v>
      </c>
      <c r="B3052" s="10">
        <v>1100</v>
      </c>
      <c r="C3052" s="60">
        <v>1.8166506999999998E-2</v>
      </c>
      <c r="D3052" s="11">
        <v>0.34200000000000003</v>
      </c>
      <c r="E3052" s="11">
        <v>48.29</v>
      </c>
      <c r="F3052" s="11">
        <v>1.85</v>
      </c>
      <c r="G3052" s="11">
        <v>0.22</v>
      </c>
      <c r="H3052" s="10">
        <v>0</v>
      </c>
      <c r="I3052" s="11">
        <f t="shared" si="288"/>
        <v>1.2949999999999999</v>
      </c>
      <c r="J3052" s="11">
        <f t="shared" si="289"/>
        <v>0.11</v>
      </c>
      <c r="K3052" s="11">
        <v>8</v>
      </c>
      <c r="L3052" s="10">
        <f t="shared" si="284"/>
        <v>2.5001927756355E-2</v>
      </c>
      <c r="M3052">
        <f t="shared" si="285"/>
        <v>31</v>
      </c>
      <c r="N3052">
        <f t="shared" si="286"/>
        <v>0</v>
      </c>
      <c r="O3052">
        <f t="shared" si="287"/>
        <v>0</v>
      </c>
    </row>
    <row r="3053" spans="1:15">
      <c r="A3053" s="10" t="s">
        <v>68</v>
      </c>
      <c r="B3053" s="10">
        <v>1550</v>
      </c>
      <c r="C3053" s="60">
        <v>1.50649236</v>
      </c>
      <c r="D3053" s="11">
        <v>0.57699999999999996</v>
      </c>
      <c r="E3053" s="11">
        <v>48.29</v>
      </c>
      <c r="F3053" s="11">
        <v>1.55</v>
      </c>
      <c r="G3053" s="11">
        <v>0.15</v>
      </c>
      <c r="H3053" s="10">
        <v>0</v>
      </c>
      <c r="I3053" s="11">
        <f t="shared" si="288"/>
        <v>1.085</v>
      </c>
      <c r="J3053" s="11">
        <f t="shared" si="289"/>
        <v>7.4999999999999997E-2</v>
      </c>
      <c r="K3053" s="11">
        <v>3432.4</v>
      </c>
      <c r="L3053" s="10">
        <f t="shared" si="284"/>
        <v>3.4979911474298997</v>
      </c>
      <c r="M3053">
        <f t="shared" si="285"/>
        <v>4315</v>
      </c>
      <c r="N3053">
        <f t="shared" si="286"/>
        <v>10</v>
      </c>
      <c r="O3053">
        <f t="shared" si="287"/>
        <v>0.7</v>
      </c>
    </row>
    <row r="3054" spans="1:15">
      <c r="A3054" s="10" t="s">
        <v>68</v>
      </c>
      <c r="B3054" s="10">
        <v>1100</v>
      </c>
      <c r="C3054" s="60">
        <v>3.485953E-3</v>
      </c>
      <c r="D3054" s="11">
        <v>0.34200000000000003</v>
      </c>
      <c r="E3054" s="11">
        <v>48.29</v>
      </c>
      <c r="F3054" s="11">
        <v>1.85</v>
      </c>
      <c r="G3054" s="11">
        <v>0.22</v>
      </c>
      <c r="H3054" s="10">
        <v>0</v>
      </c>
      <c r="I3054" s="11">
        <f t="shared" si="288"/>
        <v>1.2949999999999999</v>
      </c>
      <c r="J3054" s="11">
        <f t="shared" si="289"/>
        <v>0.11</v>
      </c>
      <c r="K3054" s="11">
        <v>997.2</v>
      </c>
      <c r="L3054" s="10">
        <f t="shared" si="284"/>
        <v>4.7975951055450007E-3</v>
      </c>
      <c r="M3054">
        <f t="shared" si="285"/>
        <v>6</v>
      </c>
      <c r="N3054">
        <f t="shared" si="286"/>
        <v>0</v>
      </c>
      <c r="O3054">
        <f t="shared" si="287"/>
        <v>0</v>
      </c>
    </row>
    <row r="3055" spans="1:15">
      <c r="A3055" s="10" t="s">
        <v>68</v>
      </c>
      <c r="B3055" s="10">
        <v>1100</v>
      </c>
      <c r="C3055" s="60">
        <v>0.139989744</v>
      </c>
      <c r="D3055" s="11">
        <v>0.34200000000000003</v>
      </c>
      <c r="E3055" s="11">
        <v>48.29</v>
      </c>
      <c r="F3055" s="11">
        <v>1.85</v>
      </c>
      <c r="G3055" s="11">
        <v>0.22</v>
      </c>
      <c r="H3055" s="10">
        <v>0</v>
      </c>
      <c r="I3055" s="11">
        <f t="shared" si="288"/>
        <v>1.2949999999999999</v>
      </c>
      <c r="J3055" s="11">
        <f t="shared" si="289"/>
        <v>0.11</v>
      </c>
      <c r="K3055" s="11">
        <v>61.8</v>
      </c>
      <c r="L3055" s="10">
        <f t="shared" si="284"/>
        <v>0.19266298502616</v>
      </c>
      <c r="M3055">
        <f t="shared" si="285"/>
        <v>238</v>
      </c>
      <c r="N3055">
        <f t="shared" si="286"/>
        <v>1</v>
      </c>
      <c r="O3055">
        <f t="shared" si="287"/>
        <v>0.1</v>
      </c>
    </row>
    <row r="3056" spans="1:15">
      <c r="A3056" s="10" t="s">
        <v>68</v>
      </c>
      <c r="B3056" s="10">
        <v>1100</v>
      </c>
      <c r="C3056" s="60">
        <v>3.4996542129999999</v>
      </c>
      <c r="D3056" s="11">
        <v>0.34200000000000003</v>
      </c>
      <c r="E3056" s="11">
        <v>48.29</v>
      </c>
      <c r="F3056" s="11">
        <v>1.85</v>
      </c>
      <c r="G3056" s="11">
        <v>0.22</v>
      </c>
      <c r="H3056" s="10">
        <v>0</v>
      </c>
      <c r="I3056" s="11">
        <f t="shared" si="288"/>
        <v>1.2949999999999999</v>
      </c>
      <c r="J3056" s="11">
        <f t="shared" si="289"/>
        <v>0.11</v>
      </c>
      <c r="K3056" s="11">
        <v>1545.5</v>
      </c>
      <c r="L3056" s="10">
        <f t="shared" si="284"/>
        <v>4.8164516054544455</v>
      </c>
      <c r="M3056">
        <f t="shared" si="285"/>
        <v>5941</v>
      </c>
      <c r="N3056">
        <f t="shared" si="286"/>
        <v>17</v>
      </c>
      <c r="O3056">
        <f t="shared" si="287"/>
        <v>1.4</v>
      </c>
    </row>
    <row r="3057" spans="1:15">
      <c r="A3057" s="10" t="s">
        <v>68</v>
      </c>
      <c r="B3057" s="10">
        <v>1100</v>
      </c>
      <c r="C3057" s="60">
        <v>1.499824308</v>
      </c>
      <c r="D3057" s="11">
        <v>0.34200000000000003</v>
      </c>
      <c r="E3057" s="11">
        <v>48.29</v>
      </c>
      <c r="F3057" s="11">
        <v>1.85</v>
      </c>
      <c r="G3057" s="11">
        <v>0.22</v>
      </c>
      <c r="H3057" s="10">
        <v>0</v>
      </c>
      <c r="I3057" s="11">
        <f t="shared" si="288"/>
        <v>1.2949999999999999</v>
      </c>
      <c r="J3057" s="11">
        <f t="shared" si="289"/>
        <v>0.11</v>
      </c>
      <c r="K3057" s="11">
        <v>662.4</v>
      </c>
      <c r="L3057" s="10">
        <f t="shared" si="284"/>
        <v>2.0641557012496201</v>
      </c>
      <c r="M3057">
        <f t="shared" si="285"/>
        <v>2546</v>
      </c>
      <c r="N3057">
        <f t="shared" si="286"/>
        <v>7</v>
      </c>
      <c r="O3057">
        <f t="shared" si="287"/>
        <v>0.6</v>
      </c>
    </row>
    <row r="3058" spans="1:15">
      <c r="A3058" s="10" t="s">
        <v>68</v>
      </c>
      <c r="B3058" s="10">
        <v>1660</v>
      </c>
      <c r="C3058" s="60">
        <v>1.3718942860000001</v>
      </c>
      <c r="D3058" s="11">
        <v>0.183</v>
      </c>
      <c r="E3058" s="11">
        <v>48.29</v>
      </c>
      <c r="F3058" s="11">
        <v>0.6</v>
      </c>
      <c r="G3058" s="11">
        <v>0.11</v>
      </c>
      <c r="H3058" s="10">
        <v>0</v>
      </c>
      <c r="I3058" s="11">
        <f t="shared" si="288"/>
        <v>0.42</v>
      </c>
      <c r="J3058" s="11">
        <f t="shared" si="289"/>
        <v>5.5E-2</v>
      </c>
      <c r="K3058" s="11">
        <v>991.3</v>
      </c>
      <c r="L3058" s="10">
        <f t="shared" si="284"/>
        <v>1.010293819831835</v>
      </c>
      <c r="M3058">
        <f t="shared" si="285"/>
        <v>1246</v>
      </c>
      <c r="N3058">
        <f t="shared" si="286"/>
        <v>1</v>
      </c>
      <c r="O3058">
        <f t="shared" si="287"/>
        <v>0.2</v>
      </c>
    </row>
    <row r="3059" spans="1:15">
      <c r="A3059" s="10" t="s">
        <v>68</v>
      </c>
      <c r="B3059" s="10">
        <v>1100</v>
      </c>
      <c r="C3059" s="60">
        <v>7.3286289000000004E-2</v>
      </c>
      <c r="D3059" s="11">
        <v>0.34200000000000003</v>
      </c>
      <c r="E3059" s="11">
        <v>48.29</v>
      </c>
      <c r="F3059" s="11">
        <v>1.85</v>
      </c>
      <c r="G3059" s="11">
        <v>0.22</v>
      </c>
      <c r="H3059" s="10">
        <v>0</v>
      </c>
      <c r="I3059" s="11">
        <f t="shared" si="288"/>
        <v>1.2949999999999999</v>
      </c>
      <c r="J3059" s="11">
        <f t="shared" si="289"/>
        <v>0.11</v>
      </c>
      <c r="K3059" s="11">
        <v>32.4</v>
      </c>
      <c r="L3059" s="10">
        <f t="shared" si="284"/>
        <v>0.10086135453058502</v>
      </c>
      <c r="M3059">
        <f t="shared" si="285"/>
        <v>124</v>
      </c>
      <c r="N3059">
        <f t="shared" si="286"/>
        <v>0</v>
      </c>
      <c r="O3059">
        <f t="shared" si="287"/>
        <v>0</v>
      </c>
    </row>
    <row r="3060" spans="1:15">
      <c r="A3060" s="10" t="s">
        <v>68</v>
      </c>
      <c r="B3060" s="10">
        <v>1550</v>
      </c>
      <c r="C3060" s="60">
        <v>2.1112299330000002</v>
      </c>
      <c r="D3060" s="11">
        <v>0.57699999999999996</v>
      </c>
      <c r="E3060" s="11">
        <v>48.29</v>
      </c>
      <c r="F3060" s="11">
        <v>1.55</v>
      </c>
      <c r="G3060" s="11">
        <v>0.15</v>
      </c>
      <c r="H3060" s="10">
        <v>0</v>
      </c>
      <c r="I3060" s="11">
        <f t="shared" si="288"/>
        <v>1.085</v>
      </c>
      <c r="J3060" s="11">
        <f t="shared" si="289"/>
        <v>7.4999999999999997E-2</v>
      </c>
      <c r="K3060" s="11">
        <v>4810.2</v>
      </c>
      <c r="L3060" s="10">
        <f t="shared" si="284"/>
        <v>4.9021580274214074</v>
      </c>
      <c r="M3060">
        <f t="shared" si="285"/>
        <v>6047</v>
      </c>
      <c r="N3060">
        <f t="shared" si="286"/>
        <v>14</v>
      </c>
      <c r="O3060">
        <f t="shared" si="287"/>
        <v>1</v>
      </c>
    </row>
    <row r="3061" spans="1:15">
      <c r="A3061" s="10" t="s">
        <v>68</v>
      </c>
      <c r="B3061" s="10">
        <v>1100</v>
      </c>
      <c r="C3061" s="60">
        <v>5.1414388999999998E-2</v>
      </c>
      <c r="D3061" s="11">
        <v>0.34200000000000003</v>
      </c>
      <c r="E3061" s="11">
        <v>48.29</v>
      </c>
      <c r="F3061" s="11">
        <v>1.85</v>
      </c>
      <c r="G3061" s="11">
        <v>0.22</v>
      </c>
      <c r="H3061" s="10">
        <v>0</v>
      </c>
      <c r="I3061" s="11">
        <f t="shared" si="288"/>
        <v>1.2949999999999999</v>
      </c>
      <c r="J3061" s="11">
        <f t="shared" si="289"/>
        <v>0.11</v>
      </c>
      <c r="K3061" s="11">
        <v>22.7</v>
      </c>
      <c r="L3061" s="10">
        <f t="shared" si="284"/>
        <v>7.0759824077085004E-2</v>
      </c>
      <c r="M3061">
        <f t="shared" si="285"/>
        <v>87</v>
      </c>
      <c r="N3061">
        <f t="shared" si="286"/>
        <v>0</v>
      </c>
      <c r="O3061">
        <f t="shared" si="287"/>
        <v>0</v>
      </c>
    </row>
    <row r="3062" spans="1:15">
      <c r="A3062" s="10" t="s">
        <v>68</v>
      </c>
      <c r="B3062" s="10">
        <v>1100</v>
      </c>
      <c r="C3062" s="60">
        <v>3.5114741999999997E-2</v>
      </c>
      <c r="D3062" s="11">
        <v>0.34200000000000003</v>
      </c>
      <c r="E3062" s="11">
        <v>48.29</v>
      </c>
      <c r="F3062" s="11">
        <v>1.85</v>
      </c>
      <c r="G3062" s="11">
        <v>0.22</v>
      </c>
      <c r="H3062" s="10">
        <v>0</v>
      </c>
      <c r="I3062" s="11">
        <f t="shared" si="288"/>
        <v>1.2949999999999999</v>
      </c>
      <c r="J3062" s="11">
        <f t="shared" si="289"/>
        <v>0.11</v>
      </c>
      <c r="K3062" s="11">
        <v>15.5</v>
      </c>
      <c r="L3062" s="10">
        <f t="shared" si="284"/>
        <v>4.8327190398630003E-2</v>
      </c>
      <c r="M3062">
        <f t="shared" si="285"/>
        <v>60</v>
      </c>
      <c r="N3062">
        <f t="shared" si="286"/>
        <v>0</v>
      </c>
      <c r="O3062">
        <f t="shared" si="287"/>
        <v>0</v>
      </c>
    </row>
    <row r="3063" spans="1:15">
      <c r="A3063" s="10" t="s">
        <v>68</v>
      </c>
      <c r="B3063" s="10">
        <v>1660</v>
      </c>
      <c r="C3063" s="60">
        <v>3.7161820699999999</v>
      </c>
      <c r="D3063" s="11">
        <v>0.183</v>
      </c>
      <c r="E3063" s="11">
        <v>48.29</v>
      </c>
      <c r="F3063" s="11">
        <v>0.6</v>
      </c>
      <c r="G3063" s="11">
        <v>0.11</v>
      </c>
      <c r="H3063" s="10">
        <v>0</v>
      </c>
      <c r="I3063" s="11">
        <f t="shared" si="288"/>
        <v>0.42</v>
      </c>
      <c r="J3063" s="11">
        <f t="shared" si="289"/>
        <v>5.5E-2</v>
      </c>
      <c r="K3063" s="11">
        <v>2685.3</v>
      </c>
      <c r="L3063" s="10">
        <f t="shared" si="284"/>
        <v>2.7366800904445743</v>
      </c>
      <c r="M3063">
        <f t="shared" si="285"/>
        <v>3376</v>
      </c>
      <c r="N3063">
        <f t="shared" si="286"/>
        <v>3</v>
      </c>
      <c r="O3063">
        <f t="shared" si="287"/>
        <v>0.4</v>
      </c>
    </row>
    <row r="3064" spans="1:15">
      <c r="A3064" s="10" t="s">
        <v>68</v>
      </c>
      <c r="B3064" s="10">
        <v>1920</v>
      </c>
      <c r="C3064" s="60">
        <v>38.054762318999998</v>
      </c>
      <c r="D3064" s="11">
        <v>0.193</v>
      </c>
      <c r="E3064" s="11">
        <v>48.29</v>
      </c>
      <c r="F3064" s="11">
        <v>1.2</v>
      </c>
      <c r="G3064" s="11">
        <v>7.5999999999999998E-2</v>
      </c>
      <c r="H3064" s="10">
        <v>0</v>
      </c>
      <c r="I3064" s="11">
        <f t="shared" si="288"/>
        <v>0.84</v>
      </c>
      <c r="J3064" s="11">
        <f t="shared" si="289"/>
        <v>3.7999999999999999E-2</v>
      </c>
      <c r="K3064" s="11">
        <v>24974.1</v>
      </c>
      <c r="L3064" s="10">
        <f t="shared" si="284"/>
        <v>29.555770264184201</v>
      </c>
      <c r="M3064">
        <f t="shared" si="285"/>
        <v>36456</v>
      </c>
      <c r="N3064">
        <f t="shared" si="286"/>
        <v>68</v>
      </c>
      <c r="O3064">
        <f t="shared" si="287"/>
        <v>3.1</v>
      </c>
    </row>
    <row r="3065" spans="1:15">
      <c r="A3065" s="10" t="s">
        <v>68</v>
      </c>
      <c r="B3065" s="10">
        <v>1920</v>
      </c>
      <c r="C3065" s="60">
        <v>0.27951188900000001</v>
      </c>
      <c r="D3065" s="11">
        <v>0.27600000000000002</v>
      </c>
      <c r="E3065" s="11">
        <v>48.29</v>
      </c>
      <c r="F3065" s="11">
        <v>1.2</v>
      </c>
      <c r="G3065" s="11">
        <v>7.5999999999999998E-2</v>
      </c>
      <c r="H3065" s="10">
        <v>0</v>
      </c>
      <c r="I3065" s="11">
        <f t="shared" si="288"/>
        <v>0.84</v>
      </c>
      <c r="J3065" s="11">
        <f t="shared" si="289"/>
        <v>3.7999999999999999E-2</v>
      </c>
      <c r="K3065" s="11">
        <v>99.6</v>
      </c>
      <c r="L3065" s="10">
        <f t="shared" si="284"/>
        <v>0.31044546975563003</v>
      </c>
      <c r="M3065">
        <f t="shared" si="285"/>
        <v>383</v>
      </c>
      <c r="N3065">
        <f t="shared" si="286"/>
        <v>1</v>
      </c>
      <c r="O3065">
        <f t="shared" si="287"/>
        <v>0</v>
      </c>
    </row>
    <row r="3066" spans="1:15">
      <c r="A3066" s="10" t="s">
        <v>68</v>
      </c>
      <c r="B3066" s="10">
        <v>5300</v>
      </c>
      <c r="C3066" s="60">
        <v>0.69281399099999996</v>
      </c>
      <c r="D3066" s="11">
        <v>0.5</v>
      </c>
      <c r="E3066" s="11">
        <v>48.29</v>
      </c>
      <c r="F3066" s="11">
        <v>0.6</v>
      </c>
      <c r="G3066" s="11">
        <v>0.13500000000000001</v>
      </c>
      <c r="H3066" s="10">
        <v>0</v>
      </c>
      <c r="I3066" s="11">
        <f t="shared" si="288"/>
        <v>0.42</v>
      </c>
      <c r="J3066" s="11">
        <f t="shared" si="289"/>
        <v>6.7500000000000004E-2</v>
      </c>
      <c r="K3066" s="11">
        <v>447.3</v>
      </c>
      <c r="L3066" s="10">
        <f t="shared" si="284"/>
        <v>1.3939994843912498</v>
      </c>
      <c r="M3066">
        <f t="shared" si="285"/>
        <v>1719</v>
      </c>
      <c r="N3066">
        <f t="shared" si="286"/>
        <v>2</v>
      </c>
      <c r="O3066">
        <f t="shared" si="287"/>
        <v>0.3</v>
      </c>
    </row>
    <row r="3067" spans="1:15">
      <c r="A3067" s="10" t="s">
        <v>68</v>
      </c>
      <c r="B3067" s="10">
        <v>1920</v>
      </c>
      <c r="C3067" s="60">
        <v>4.4876150000000004E-3</v>
      </c>
      <c r="D3067" s="11">
        <v>0.27600000000000002</v>
      </c>
      <c r="E3067" s="11">
        <v>48.29</v>
      </c>
      <c r="F3067" s="11">
        <v>1.2</v>
      </c>
      <c r="G3067" s="11">
        <v>7.5999999999999998E-2</v>
      </c>
      <c r="H3067" s="10">
        <v>0</v>
      </c>
      <c r="I3067" s="11">
        <f t="shared" si="288"/>
        <v>0.84</v>
      </c>
      <c r="J3067" s="11">
        <f t="shared" si="289"/>
        <v>3.7999999999999999E-2</v>
      </c>
      <c r="K3067" s="11">
        <v>1.6</v>
      </c>
      <c r="L3067" s="10">
        <f t="shared" si="284"/>
        <v>4.9842593520500007E-3</v>
      </c>
      <c r="M3067">
        <f t="shared" si="285"/>
        <v>6</v>
      </c>
      <c r="N3067">
        <f t="shared" si="286"/>
        <v>0</v>
      </c>
      <c r="O3067">
        <f t="shared" si="287"/>
        <v>0</v>
      </c>
    </row>
    <row r="3068" spans="1:15">
      <c r="A3068" s="10" t="s">
        <v>68</v>
      </c>
      <c r="B3068" s="10">
        <v>5300</v>
      </c>
      <c r="C3068" s="60">
        <v>0.183856092</v>
      </c>
      <c r="D3068" s="11">
        <v>0.5</v>
      </c>
      <c r="E3068" s="11">
        <v>48.29</v>
      </c>
      <c r="F3068" s="11">
        <v>0.6</v>
      </c>
      <c r="G3068" s="11">
        <v>0.13500000000000001</v>
      </c>
      <c r="H3068" s="10">
        <v>0</v>
      </c>
      <c r="I3068" s="11">
        <f t="shared" si="288"/>
        <v>0.42</v>
      </c>
      <c r="J3068" s="11">
        <f t="shared" si="289"/>
        <v>6.7500000000000004E-2</v>
      </c>
      <c r="K3068" s="11">
        <v>118.7</v>
      </c>
      <c r="L3068" s="10">
        <f t="shared" si="284"/>
        <v>0.36993377844500003</v>
      </c>
      <c r="M3068">
        <f t="shared" si="285"/>
        <v>456</v>
      </c>
      <c r="N3068">
        <f t="shared" si="286"/>
        <v>0</v>
      </c>
      <c r="O3068">
        <f t="shared" si="287"/>
        <v>0.1</v>
      </c>
    </row>
    <row r="3069" spans="1:15">
      <c r="A3069" s="10" t="s">
        <v>68</v>
      </c>
      <c r="B3069" s="10">
        <v>1100</v>
      </c>
      <c r="C3069" s="60">
        <v>3.3995731000000001E-2</v>
      </c>
      <c r="D3069" s="11">
        <v>0.34200000000000003</v>
      </c>
      <c r="E3069" s="11">
        <v>48.29</v>
      </c>
      <c r="F3069" s="11">
        <v>1.85</v>
      </c>
      <c r="G3069" s="11">
        <v>0.22</v>
      </c>
      <c r="H3069" s="10">
        <v>0</v>
      </c>
      <c r="I3069" s="11">
        <f t="shared" si="288"/>
        <v>1.2949999999999999</v>
      </c>
      <c r="J3069" s="11">
        <f t="shared" si="289"/>
        <v>0.11</v>
      </c>
      <c r="K3069" s="11">
        <v>15</v>
      </c>
      <c r="L3069" s="10">
        <f t="shared" si="284"/>
        <v>4.6787134724714997E-2</v>
      </c>
      <c r="M3069">
        <f t="shared" si="285"/>
        <v>58</v>
      </c>
      <c r="N3069">
        <f t="shared" si="286"/>
        <v>0</v>
      </c>
      <c r="O3069">
        <f t="shared" si="287"/>
        <v>0</v>
      </c>
    </row>
    <row r="3070" spans="1:15">
      <c r="A3070" s="10" t="s">
        <v>68</v>
      </c>
      <c r="B3070" s="10">
        <v>1100</v>
      </c>
      <c r="C3070" s="60">
        <v>6.0685347000000001E-2</v>
      </c>
      <c r="D3070" s="11">
        <v>0.34200000000000003</v>
      </c>
      <c r="E3070" s="11">
        <v>48.29</v>
      </c>
      <c r="F3070" s="11">
        <v>1.85</v>
      </c>
      <c r="G3070" s="11">
        <v>0.22</v>
      </c>
      <c r="H3070" s="10">
        <v>0</v>
      </c>
      <c r="I3070" s="11">
        <f t="shared" si="288"/>
        <v>1.2949999999999999</v>
      </c>
      <c r="J3070" s="11">
        <f t="shared" si="289"/>
        <v>0.11</v>
      </c>
      <c r="K3070" s="11">
        <v>26.8</v>
      </c>
      <c r="L3070" s="10">
        <f t="shared" si="284"/>
        <v>8.3519119088954999E-2</v>
      </c>
      <c r="M3070">
        <f t="shared" si="285"/>
        <v>103</v>
      </c>
      <c r="N3070">
        <f t="shared" si="286"/>
        <v>0</v>
      </c>
      <c r="O3070">
        <f t="shared" si="287"/>
        <v>0</v>
      </c>
    </row>
    <row r="3071" spans="1:15">
      <c r="A3071" s="10" t="s">
        <v>68</v>
      </c>
      <c r="B3071" s="10">
        <v>1100</v>
      </c>
      <c r="C3071" s="60">
        <v>2.89387E-4</v>
      </c>
      <c r="D3071" s="11">
        <v>0.34200000000000003</v>
      </c>
      <c r="E3071" s="11">
        <v>48.29</v>
      </c>
      <c r="F3071" s="11">
        <v>1.85</v>
      </c>
      <c r="G3071" s="11">
        <v>0.22</v>
      </c>
      <c r="H3071" s="10">
        <v>0</v>
      </c>
      <c r="I3071" s="11">
        <f t="shared" si="288"/>
        <v>1.2949999999999999</v>
      </c>
      <c r="J3071" s="11">
        <f t="shared" si="289"/>
        <v>0.11</v>
      </c>
      <c r="K3071" s="11">
        <v>0.1</v>
      </c>
      <c r="L3071" s="10">
        <f t="shared" si="284"/>
        <v>3.9827319955500006E-4</v>
      </c>
      <c r="M3071">
        <f t="shared" si="285"/>
        <v>0</v>
      </c>
      <c r="N3071">
        <f t="shared" si="286"/>
        <v>0</v>
      </c>
      <c r="O3071">
        <f t="shared" si="287"/>
        <v>0</v>
      </c>
    </row>
    <row r="3072" spans="1:15">
      <c r="A3072" s="10" t="s">
        <v>68</v>
      </c>
      <c r="B3072" s="10">
        <v>1100</v>
      </c>
      <c r="C3072" s="60">
        <v>1.445359039</v>
      </c>
      <c r="D3072" s="11">
        <v>0.34200000000000003</v>
      </c>
      <c r="E3072" s="11">
        <v>48.29</v>
      </c>
      <c r="F3072" s="11">
        <v>1.85</v>
      </c>
      <c r="G3072" s="11">
        <v>0.22</v>
      </c>
      <c r="H3072" s="10">
        <v>0</v>
      </c>
      <c r="I3072" s="11">
        <f t="shared" si="288"/>
        <v>1.2949999999999999</v>
      </c>
      <c r="J3072" s="11">
        <f t="shared" si="289"/>
        <v>0.11</v>
      </c>
      <c r="K3072" s="11">
        <v>638.29999999999995</v>
      </c>
      <c r="L3072" s="10">
        <f t="shared" si="284"/>
        <v>1.989197057809335</v>
      </c>
      <c r="M3072">
        <f t="shared" si="285"/>
        <v>2454</v>
      </c>
      <c r="N3072">
        <f t="shared" si="286"/>
        <v>7</v>
      </c>
      <c r="O3072">
        <f t="shared" si="287"/>
        <v>0.6</v>
      </c>
    </row>
    <row r="3073" spans="1:15">
      <c r="A3073" s="10" t="s">
        <v>68</v>
      </c>
      <c r="B3073" s="10">
        <v>1100</v>
      </c>
      <c r="C3073" s="60">
        <v>3.2126810149999998</v>
      </c>
      <c r="D3073" s="11">
        <v>0.34200000000000003</v>
      </c>
      <c r="E3073" s="11">
        <v>48.29</v>
      </c>
      <c r="F3073" s="11">
        <v>1.85</v>
      </c>
      <c r="G3073" s="11">
        <v>0.22</v>
      </c>
      <c r="H3073" s="10">
        <v>0</v>
      </c>
      <c r="I3073" s="11">
        <f t="shared" si="288"/>
        <v>1.2949999999999999</v>
      </c>
      <c r="J3073" s="11">
        <f t="shared" si="289"/>
        <v>0.11</v>
      </c>
      <c r="K3073" s="11">
        <v>1418.8</v>
      </c>
      <c r="L3073" s="10">
        <f t="shared" si="284"/>
        <v>4.4215004371089748</v>
      </c>
      <c r="M3073">
        <f t="shared" si="285"/>
        <v>5454</v>
      </c>
      <c r="N3073">
        <f t="shared" si="286"/>
        <v>16</v>
      </c>
      <c r="O3073">
        <f t="shared" si="287"/>
        <v>1.3</v>
      </c>
    </row>
    <row r="3074" spans="1:15">
      <c r="A3074" s="10" t="s">
        <v>68</v>
      </c>
      <c r="B3074" s="10">
        <v>1100</v>
      </c>
      <c r="C3074" s="60">
        <v>1.70634E-3</v>
      </c>
      <c r="D3074" s="11">
        <v>0.25800000000000001</v>
      </c>
      <c r="E3074" s="11">
        <v>48.29</v>
      </c>
      <c r="F3074" s="11">
        <v>1.85</v>
      </c>
      <c r="G3074" s="11">
        <v>0.22</v>
      </c>
      <c r="H3074" s="10">
        <v>0</v>
      </c>
      <c r="I3074" s="11">
        <f t="shared" si="288"/>
        <v>1.2949999999999999</v>
      </c>
      <c r="J3074" s="11">
        <f t="shared" si="289"/>
        <v>0.11</v>
      </c>
      <c r="K3074" s="11">
        <v>0.6</v>
      </c>
      <c r="L3074" s="10">
        <f t="shared" si="284"/>
        <v>1.7715819098999997E-3</v>
      </c>
      <c r="M3074">
        <f t="shared" si="285"/>
        <v>2</v>
      </c>
      <c r="N3074">
        <f t="shared" si="286"/>
        <v>0</v>
      </c>
      <c r="O3074">
        <f t="shared" si="287"/>
        <v>0</v>
      </c>
    </row>
    <row r="3075" spans="1:15">
      <c r="A3075" s="10" t="s">
        <v>68</v>
      </c>
      <c r="B3075" s="10">
        <v>1100</v>
      </c>
      <c r="C3075" s="60">
        <v>2.7217115E-2</v>
      </c>
      <c r="D3075" s="11">
        <v>0.34200000000000003</v>
      </c>
      <c r="E3075" s="11">
        <v>48.29</v>
      </c>
      <c r="F3075" s="11">
        <v>1.85</v>
      </c>
      <c r="G3075" s="11">
        <v>0.22</v>
      </c>
      <c r="H3075" s="10">
        <v>0</v>
      </c>
      <c r="I3075" s="11">
        <f t="shared" si="288"/>
        <v>1.2949999999999999</v>
      </c>
      <c r="J3075" s="11">
        <f t="shared" si="289"/>
        <v>0.11</v>
      </c>
      <c r="K3075" s="11">
        <v>12</v>
      </c>
      <c r="L3075" s="10">
        <f t="shared" ref="L3075:L3138" si="290">E3075*D3075*C3075/12</f>
        <v>3.7457962775475001E-2</v>
      </c>
      <c r="M3075">
        <f t="shared" ref="M3075:M3138" si="291">ROUND(E3075*D3075*C3075*102.79,0)</f>
        <v>46</v>
      </c>
      <c r="N3075">
        <f t="shared" ref="N3075:N3138" si="292">ROUND(I3075*M3075*0.002205,0)</f>
        <v>0</v>
      </c>
      <c r="O3075">
        <f t="shared" ref="O3075:O3138" si="293">ROUND(J3075*M3075*0.002205,1)</f>
        <v>0</v>
      </c>
    </row>
    <row r="3076" spans="1:15">
      <c r="A3076" s="10" t="s">
        <v>68</v>
      </c>
      <c r="B3076" s="10">
        <v>5300</v>
      </c>
      <c r="C3076" s="60">
        <v>0.187717995</v>
      </c>
      <c r="D3076" s="11">
        <v>0.5</v>
      </c>
      <c r="E3076" s="11">
        <v>48.29</v>
      </c>
      <c r="F3076" s="11">
        <v>0.6</v>
      </c>
      <c r="G3076" s="11">
        <v>0.13500000000000001</v>
      </c>
      <c r="H3076" s="10">
        <v>0</v>
      </c>
      <c r="I3076" s="11">
        <f t="shared" si="288"/>
        <v>0.42</v>
      </c>
      <c r="J3076" s="11">
        <f t="shared" si="289"/>
        <v>6.7500000000000004E-2</v>
      </c>
      <c r="K3076" s="11">
        <v>121.2</v>
      </c>
      <c r="L3076" s="10">
        <f t="shared" si="290"/>
        <v>0.37770424910624995</v>
      </c>
      <c r="M3076">
        <f t="shared" si="291"/>
        <v>466</v>
      </c>
      <c r="N3076">
        <f t="shared" si="292"/>
        <v>0</v>
      </c>
      <c r="O3076">
        <f t="shared" si="293"/>
        <v>0.1</v>
      </c>
    </row>
    <row r="3077" spans="1:15">
      <c r="A3077" s="10" t="s">
        <v>68</v>
      </c>
      <c r="B3077" s="10">
        <v>1920</v>
      </c>
      <c r="C3077" s="60">
        <v>4.312092E-3</v>
      </c>
      <c r="D3077" s="11">
        <v>0.27600000000000002</v>
      </c>
      <c r="E3077" s="11">
        <v>48.29</v>
      </c>
      <c r="F3077" s="11">
        <v>1.2</v>
      </c>
      <c r="G3077" s="11">
        <v>7.5999999999999998E-2</v>
      </c>
      <c r="H3077" s="10">
        <v>0</v>
      </c>
      <c r="I3077" s="11">
        <f t="shared" si="288"/>
        <v>0.84</v>
      </c>
      <c r="J3077" s="11">
        <f t="shared" si="289"/>
        <v>3.7999999999999999E-2</v>
      </c>
      <c r="K3077" s="11">
        <v>1.5</v>
      </c>
      <c r="L3077" s="10">
        <f t="shared" si="290"/>
        <v>4.7893112216400007E-3</v>
      </c>
      <c r="M3077">
        <f t="shared" si="291"/>
        <v>6</v>
      </c>
      <c r="N3077">
        <f t="shared" si="292"/>
        <v>0</v>
      </c>
      <c r="O3077">
        <f t="shared" si="293"/>
        <v>0</v>
      </c>
    </row>
    <row r="3078" spans="1:15">
      <c r="A3078" s="10" t="s">
        <v>68</v>
      </c>
      <c r="B3078" s="10">
        <v>1920</v>
      </c>
      <c r="C3078" s="60">
        <v>0.20712629699999999</v>
      </c>
      <c r="D3078" s="11">
        <v>0.27600000000000002</v>
      </c>
      <c r="E3078" s="11">
        <v>48.29</v>
      </c>
      <c r="F3078" s="11">
        <v>1.2</v>
      </c>
      <c r="G3078" s="11">
        <v>7.5999999999999998E-2</v>
      </c>
      <c r="H3078" s="10">
        <v>0</v>
      </c>
      <c r="I3078" s="11">
        <f t="shared" si="288"/>
        <v>0.84</v>
      </c>
      <c r="J3078" s="11">
        <f t="shared" si="289"/>
        <v>3.7999999999999999E-2</v>
      </c>
      <c r="K3078" s="11">
        <v>73.8</v>
      </c>
      <c r="L3078" s="10">
        <f t="shared" si="290"/>
        <v>0.23004896428899002</v>
      </c>
      <c r="M3078">
        <f t="shared" si="291"/>
        <v>284</v>
      </c>
      <c r="N3078">
        <f t="shared" si="292"/>
        <v>1</v>
      </c>
      <c r="O3078">
        <f t="shared" si="293"/>
        <v>0</v>
      </c>
    </row>
    <row r="3079" spans="1:15">
      <c r="A3079" s="10" t="s">
        <v>68</v>
      </c>
      <c r="B3079" s="10">
        <v>1100</v>
      </c>
      <c r="C3079" s="60">
        <v>8.3429484999999998E-2</v>
      </c>
      <c r="D3079" s="11">
        <v>0.34200000000000003</v>
      </c>
      <c r="E3079" s="11">
        <v>48.29</v>
      </c>
      <c r="F3079" s="11">
        <v>1.85</v>
      </c>
      <c r="G3079" s="11">
        <v>0.22</v>
      </c>
      <c r="H3079" s="10">
        <v>0</v>
      </c>
      <c r="I3079" s="11">
        <f t="shared" si="288"/>
        <v>1.2949999999999999</v>
      </c>
      <c r="J3079" s="11">
        <f t="shared" si="289"/>
        <v>0.11</v>
      </c>
      <c r="K3079" s="11">
        <v>36.799999999999997</v>
      </c>
      <c r="L3079" s="10">
        <f t="shared" si="290"/>
        <v>0.11482108017352501</v>
      </c>
      <c r="M3079">
        <f t="shared" si="291"/>
        <v>142</v>
      </c>
      <c r="N3079">
        <f t="shared" si="292"/>
        <v>0</v>
      </c>
      <c r="O3079">
        <f t="shared" si="293"/>
        <v>0</v>
      </c>
    </row>
    <row r="3080" spans="1:15">
      <c r="A3080" s="10" t="s">
        <v>68</v>
      </c>
      <c r="B3080" s="10">
        <v>1100</v>
      </c>
      <c r="C3080" s="60">
        <v>0.201267064</v>
      </c>
      <c r="D3080" s="11">
        <v>0.34200000000000003</v>
      </c>
      <c r="E3080" s="11">
        <v>48.29</v>
      </c>
      <c r="F3080" s="11">
        <v>1.85</v>
      </c>
      <c r="G3080" s="11">
        <v>0.22</v>
      </c>
      <c r="H3080" s="10">
        <v>0</v>
      </c>
      <c r="I3080" s="11">
        <f t="shared" si="288"/>
        <v>1.2949999999999999</v>
      </c>
      <c r="J3080" s="11">
        <f t="shared" si="289"/>
        <v>0.11</v>
      </c>
      <c r="K3080" s="11">
        <v>88.9</v>
      </c>
      <c r="L3080" s="10">
        <f t="shared" si="290"/>
        <v>0.27699681583595998</v>
      </c>
      <c r="M3080">
        <f t="shared" si="291"/>
        <v>342</v>
      </c>
      <c r="N3080">
        <f t="shared" si="292"/>
        <v>1</v>
      </c>
      <c r="O3080">
        <f t="shared" si="293"/>
        <v>0.1</v>
      </c>
    </row>
    <row r="3081" spans="1:15">
      <c r="A3081" s="10" t="s">
        <v>68</v>
      </c>
      <c r="B3081" s="10">
        <v>5300</v>
      </c>
      <c r="C3081" s="60">
        <v>5.9376020000000002E-3</v>
      </c>
      <c r="D3081" s="11">
        <v>0.5</v>
      </c>
      <c r="E3081" s="11">
        <v>48.29</v>
      </c>
      <c r="F3081" s="11">
        <v>0.6</v>
      </c>
      <c r="G3081" s="11">
        <v>0.13500000000000001</v>
      </c>
      <c r="H3081" s="10">
        <v>0</v>
      </c>
      <c r="I3081" s="11">
        <f t="shared" si="288"/>
        <v>0.42</v>
      </c>
      <c r="J3081" s="11">
        <f t="shared" si="289"/>
        <v>6.7500000000000004E-2</v>
      </c>
      <c r="K3081" s="11">
        <v>3.8</v>
      </c>
      <c r="L3081" s="10">
        <f t="shared" si="290"/>
        <v>1.1946950024166667E-2</v>
      </c>
      <c r="M3081">
        <f t="shared" si="291"/>
        <v>15</v>
      </c>
      <c r="N3081">
        <f t="shared" si="292"/>
        <v>0</v>
      </c>
      <c r="O3081">
        <f t="shared" si="293"/>
        <v>0</v>
      </c>
    </row>
    <row r="3082" spans="1:15">
      <c r="A3082" s="10" t="s">
        <v>68</v>
      </c>
      <c r="B3082" s="10">
        <v>1100</v>
      </c>
      <c r="C3082" s="60">
        <v>0.45675947700000002</v>
      </c>
      <c r="D3082" s="11">
        <v>0.34200000000000003</v>
      </c>
      <c r="E3082" s="11">
        <v>48.29</v>
      </c>
      <c r="F3082" s="11">
        <v>1.85</v>
      </c>
      <c r="G3082" s="11">
        <v>0.22</v>
      </c>
      <c r="H3082" s="10">
        <v>0</v>
      </c>
      <c r="I3082" s="11">
        <f t="shared" si="288"/>
        <v>1.2949999999999999</v>
      </c>
      <c r="J3082" s="11">
        <f t="shared" si="289"/>
        <v>0.11</v>
      </c>
      <c r="K3082" s="11">
        <v>201.7</v>
      </c>
      <c r="L3082" s="10">
        <f t="shared" si="290"/>
        <v>0.62862208161340505</v>
      </c>
      <c r="M3082">
        <f t="shared" si="291"/>
        <v>775</v>
      </c>
      <c r="N3082">
        <f t="shared" si="292"/>
        <v>2</v>
      </c>
      <c r="O3082">
        <f t="shared" si="293"/>
        <v>0.2</v>
      </c>
    </row>
    <row r="3083" spans="1:15">
      <c r="A3083" s="10" t="s">
        <v>68</v>
      </c>
      <c r="B3083" s="10">
        <v>1100</v>
      </c>
      <c r="C3083" s="60">
        <v>2.396142996</v>
      </c>
      <c r="D3083" s="11">
        <v>0.34200000000000003</v>
      </c>
      <c r="E3083" s="11">
        <v>48.29</v>
      </c>
      <c r="F3083" s="11">
        <v>1.85</v>
      </c>
      <c r="G3083" s="11">
        <v>0.22</v>
      </c>
      <c r="H3083" s="10">
        <v>0</v>
      </c>
      <c r="I3083" s="11">
        <f t="shared" si="288"/>
        <v>1.2949999999999999</v>
      </c>
      <c r="J3083" s="11">
        <f t="shared" si="289"/>
        <v>0.11</v>
      </c>
      <c r="K3083" s="11">
        <v>1058.2</v>
      </c>
      <c r="L3083" s="10">
        <f t="shared" si="290"/>
        <v>3.2977277403899401</v>
      </c>
      <c r="M3083">
        <f t="shared" si="291"/>
        <v>4068</v>
      </c>
      <c r="N3083">
        <f t="shared" si="292"/>
        <v>12</v>
      </c>
      <c r="O3083">
        <f t="shared" si="293"/>
        <v>1</v>
      </c>
    </row>
    <row r="3084" spans="1:15">
      <c r="A3084" s="10" t="s">
        <v>68</v>
      </c>
      <c r="B3084" s="10">
        <v>1550</v>
      </c>
      <c r="C3084" s="60">
        <v>0.372712828</v>
      </c>
      <c r="D3084" s="11">
        <v>0.57699999999999996</v>
      </c>
      <c r="E3084" s="11">
        <v>48.29</v>
      </c>
      <c r="F3084" s="11">
        <v>1.55</v>
      </c>
      <c r="G3084" s="11">
        <v>0.15</v>
      </c>
      <c r="H3084" s="10">
        <v>0</v>
      </c>
      <c r="I3084" s="11">
        <f t="shared" si="288"/>
        <v>1.085</v>
      </c>
      <c r="J3084" s="11">
        <f t="shared" si="289"/>
        <v>7.4999999999999997E-2</v>
      </c>
      <c r="K3084" s="11">
        <v>849.1</v>
      </c>
      <c r="L3084" s="10">
        <f t="shared" si="290"/>
        <v>0.86541837681643663</v>
      </c>
      <c r="M3084">
        <f t="shared" si="291"/>
        <v>1067</v>
      </c>
      <c r="N3084">
        <f t="shared" si="292"/>
        <v>3</v>
      </c>
      <c r="O3084">
        <f t="shared" si="293"/>
        <v>0.2</v>
      </c>
    </row>
    <row r="3085" spans="1:15">
      <c r="A3085" s="10" t="s">
        <v>68</v>
      </c>
      <c r="B3085" s="10">
        <v>1100</v>
      </c>
      <c r="C3085" s="60">
        <v>4.4364905700000001</v>
      </c>
      <c r="D3085" s="11">
        <v>0.34200000000000003</v>
      </c>
      <c r="E3085" s="11">
        <v>48.29</v>
      </c>
      <c r="F3085" s="11">
        <v>1.85</v>
      </c>
      <c r="G3085" s="11">
        <v>0.22</v>
      </c>
      <c r="H3085" s="10">
        <v>0</v>
      </c>
      <c r="I3085" s="11">
        <f t="shared" si="288"/>
        <v>1.2949999999999999</v>
      </c>
      <c r="J3085" s="11">
        <f t="shared" si="289"/>
        <v>0.11</v>
      </c>
      <c r="K3085" s="11">
        <v>1959.2</v>
      </c>
      <c r="L3085" s="10">
        <f t="shared" si="290"/>
        <v>6.1057866943210506</v>
      </c>
      <c r="M3085">
        <f t="shared" si="291"/>
        <v>7531</v>
      </c>
      <c r="N3085">
        <f t="shared" si="292"/>
        <v>22</v>
      </c>
      <c r="O3085">
        <f t="shared" si="293"/>
        <v>1.8</v>
      </c>
    </row>
    <row r="3086" spans="1:15">
      <c r="A3086" s="10" t="s">
        <v>68</v>
      </c>
      <c r="B3086" s="10">
        <v>1100</v>
      </c>
      <c r="C3086" s="60">
        <v>2.6379118730000002</v>
      </c>
      <c r="D3086" s="11">
        <v>0.34200000000000003</v>
      </c>
      <c r="E3086" s="11">
        <v>48.29</v>
      </c>
      <c r="F3086" s="11">
        <v>1.85</v>
      </c>
      <c r="G3086" s="11">
        <v>0.22</v>
      </c>
      <c r="H3086" s="10">
        <v>0</v>
      </c>
      <c r="I3086" s="11">
        <f t="shared" si="288"/>
        <v>1.2949999999999999</v>
      </c>
      <c r="J3086" s="11">
        <f t="shared" si="289"/>
        <v>0.11</v>
      </c>
      <c r="K3086" s="11">
        <v>1165</v>
      </c>
      <c r="L3086" s="10">
        <f t="shared" si="290"/>
        <v>3.6304657838943455</v>
      </c>
      <c r="M3086">
        <f t="shared" si="291"/>
        <v>4478</v>
      </c>
      <c r="N3086">
        <f t="shared" si="292"/>
        <v>13</v>
      </c>
      <c r="O3086">
        <f t="shared" si="293"/>
        <v>1.1000000000000001</v>
      </c>
    </row>
    <row r="3087" spans="1:15">
      <c r="A3087" s="10" t="s">
        <v>68</v>
      </c>
      <c r="B3087" s="10">
        <v>1100</v>
      </c>
      <c r="C3087" s="60">
        <v>2.0103662529999999</v>
      </c>
      <c r="D3087" s="11">
        <v>0.34200000000000003</v>
      </c>
      <c r="E3087" s="11">
        <v>48.29</v>
      </c>
      <c r="F3087" s="11">
        <v>1.85</v>
      </c>
      <c r="G3087" s="11">
        <v>0.22</v>
      </c>
      <c r="H3087" s="10">
        <v>0</v>
      </c>
      <c r="I3087" s="11">
        <f t="shared" si="288"/>
        <v>1.2949999999999999</v>
      </c>
      <c r="J3087" s="11">
        <f t="shared" si="289"/>
        <v>0.11</v>
      </c>
      <c r="K3087" s="11">
        <v>887.8</v>
      </c>
      <c r="L3087" s="10">
        <f t="shared" si="290"/>
        <v>2.7667967111850449</v>
      </c>
      <c r="M3087">
        <f t="shared" si="291"/>
        <v>3413</v>
      </c>
      <c r="N3087">
        <f t="shared" si="292"/>
        <v>10</v>
      </c>
      <c r="O3087">
        <f t="shared" si="293"/>
        <v>0.8</v>
      </c>
    </row>
    <row r="3088" spans="1:15">
      <c r="A3088" s="10" t="s">
        <v>68</v>
      </c>
      <c r="B3088" s="10">
        <v>1920</v>
      </c>
      <c r="C3088" s="60">
        <v>7.5474368949999997</v>
      </c>
      <c r="D3088" s="11">
        <v>0.27600000000000002</v>
      </c>
      <c r="E3088" s="11">
        <v>48.29</v>
      </c>
      <c r="F3088" s="11">
        <v>1.2</v>
      </c>
      <c r="G3088" s="11">
        <v>7.5999999999999998E-2</v>
      </c>
      <c r="H3088" s="10">
        <v>0</v>
      </c>
      <c r="I3088" s="11">
        <f t="shared" si="288"/>
        <v>0.84</v>
      </c>
      <c r="J3088" s="11">
        <f t="shared" si="289"/>
        <v>3.7999999999999999E-2</v>
      </c>
      <c r="K3088" s="11">
        <v>2689.9</v>
      </c>
      <c r="L3088" s="10">
        <f t="shared" si="290"/>
        <v>8.3827117361696502</v>
      </c>
      <c r="M3088">
        <f t="shared" si="291"/>
        <v>10340</v>
      </c>
      <c r="N3088">
        <f t="shared" si="292"/>
        <v>19</v>
      </c>
      <c r="O3088">
        <f t="shared" si="293"/>
        <v>0.9</v>
      </c>
    </row>
    <row r="3089" spans="1:15">
      <c r="A3089" s="10" t="s">
        <v>68</v>
      </c>
      <c r="B3089" s="10">
        <v>1660</v>
      </c>
      <c r="C3089" s="60">
        <v>1.287710047</v>
      </c>
      <c r="D3089" s="11">
        <v>0.183</v>
      </c>
      <c r="E3089" s="11">
        <v>48.29</v>
      </c>
      <c r="F3089" s="11">
        <v>0.6</v>
      </c>
      <c r="G3089" s="11">
        <v>0.11</v>
      </c>
      <c r="H3089" s="10">
        <v>0</v>
      </c>
      <c r="I3089" s="11">
        <f t="shared" si="288"/>
        <v>0.42</v>
      </c>
      <c r="J3089" s="11">
        <f t="shared" si="289"/>
        <v>5.5E-2</v>
      </c>
      <c r="K3089" s="11">
        <v>930.5</v>
      </c>
      <c r="L3089" s="10">
        <f t="shared" si="290"/>
        <v>0.94829865208685737</v>
      </c>
      <c r="M3089">
        <f t="shared" si="291"/>
        <v>1170</v>
      </c>
      <c r="N3089">
        <f t="shared" si="292"/>
        <v>1</v>
      </c>
      <c r="O3089">
        <f t="shared" si="293"/>
        <v>0.1</v>
      </c>
    </row>
    <row r="3090" spans="1:15">
      <c r="A3090" s="10" t="s">
        <v>68</v>
      </c>
      <c r="B3090" s="10">
        <v>1100</v>
      </c>
      <c r="C3090" s="60">
        <v>2.2244433000000001E-2</v>
      </c>
      <c r="D3090" s="11">
        <v>0.34200000000000003</v>
      </c>
      <c r="E3090" s="11">
        <v>48.29</v>
      </c>
      <c r="F3090" s="11">
        <v>1.85</v>
      </c>
      <c r="G3090" s="11">
        <v>0.22</v>
      </c>
      <c r="H3090" s="10">
        <v>0</v>
      </c>
      <c r="I3090" s="11">
        <f t="shared" si="288"/>
        <v>1.2949999999999999</v>
      </c>
      <c r="J3090" s="11">
        <f t="shared" si="289"/>
        <v>0.11</v>
      </c>
      <c r="K3090" s="11">
        <v>9.8000000000000007</v>
      </c>
      <c r="L3090" s="10">
        <f t="shared" si="290"/>
        <v>3.0614234582745006E-2</v>
      </c>
      <c r="M3090">
        <f t="shared" si="291"/>
        <v>38</v>
      </c>
      <c r="N3090">
        <f t="shared" si="292"/>
        <v>0</v>
      </c>
      <c r="O3090">
        <f t="shared" si="293"/>
        <v>0</v>
      </c>
    </row>
    <row r="3091" spans="1:15">
      <c r="A3091" s="10" t="s">
        <v>68</v>
      </c>
      <c r="B3091" s="10">
        <v>1100</v>
      </c>
      <c r="C3091" s="60">
        <v>0.32273126899999999</v>
      </c>
      <c r="D3091" s="11">
        <v>0.34200000000000003</v>
      </c>
      <c r="E3091" s="11">
        <v>48.29</v>
      </c>
      <c r="F3091" s="11">
        <v>1.85</v>
      </c>
      <c r="G3091" s="11">
        <v>0.22</v>
      </c>
      <c r="H3091" s="10">
        <v>0</v>
      </c>
      <c r="I3091" s="11">
        <f t="shared" si="288"/>
        <v>1.2949999999999999</v>
      </c>
      <c r="J3091" s="11">
        <f t="shared" si="289"/>
        <v>0.11</v>
      </c>
      <c r="K3091" s="11">
        <v>142.5</v>
      </c>
      <c r="L3091" s="10">
        <f t="shared" si="290"/>
        <v>0.44416374993028501</v>
      </c>
      <c r="M3091">
        <f t="shared" si="291"/>
        <v>548</v>
      </c>
      <c r="N3091">
        <f t="shared" si="292"/>
        <v>2</v>
      </c>
      <c r="O3091">
        <f t="shared" si="293"/>
        <v>0.1</v>
      </c>
    </row>
    <row r="3092" spans="1:15">
      <c r="A3092" s="10" t="s">
        <v>68</v>
      </c>
      <c r="B3092" s="10">
        <v>1920</v>
      </c>
      <c r="C3092" s="60">
        <v>0.77320177800000001</v>
      </c>
      <c r="D3092" s="11">
        <v>0.27600000000000002</v>
      </c>
      <c r="E3092" s="11">
        <v>48.29</v>
      </c>
      <c r="F3092" s="11">
        <v>1.2</v>
      </c>
      <c r="G3092" s="11">
        <v>7.5999999999999998E-2</v>
      </c>
      <c r="H3092" s="10">
        <v>0</v>
      </c>
      <c r="I3092" s="11">
        <f t="shared" si="288"/>
        <v>0.84</v>
      </c>
      <c r="J3092" s="11">
        <f t="shared" si="289"/>
        <v>3.7999999999999999E-2</v>
      </c>
      <c r="K3092" s="11">
        <v>275.60000000000002</v>
      </c>
      <c r="L3092" s="10">
        <f t="shared" si="290"/>
        <v>0.85877201877126008</v>
      </c>
      <c r="M3092">
        <f t="shared" si="291"/>
        <v>1059</v>
      </c>
      <c r="N3092">
        <f t="shared" si="292"/>
        <v>2</v>
      </c>
      <c r="O3092">
        <f t="shared" si="293"/>
        <v>0.1</v>
      </c>
    </row>
    <row r="3093" spans="1:15">
      <c r="A3093" s="10" t="s">
        <v>68</v>
      </c>
      <c r="B3093" s="10">
        <v>1100</v>
      </c>
      <c r="C3093" s="60">
        <v>0.84632628200000004</v>
      </c>
      <c r="D3093" s="11">
        <v>0.34200000000000003</v>
      </c>
      <c r="E3093" s="11">
        <v>48.29</v>
      </c>
      <c r="F3093" s="11">
        <v>1.85</v>
      </c>
      <c r="G3093" s="11">
        <v>0.22</v>
      </c>
      <c r="H3093" s="10">
        <v>0</v>
      </c>
      <c r="I3093" s="11">
        <f t="shared" si="288"/>
        <v>1.2949999999999999</v>
      </c>
      <c r="J3093" s="11">
        <f t="shared" si="289"/>
        <v>0.11</v>
      </c>
      <c r="K3093" s="11">
        <v>373.7</v>
      </c>
      <c r="L3093" s="10">
        <f t="shared" si="290"/>
        <v>1.16476924049673</v>
      </c>
      <c r="M3093">
        <f t="shared" si="291"/>
        <v>1437</v>
      </c>
      <c r="N3093">
        <f t="shared" si="292"/>
        <v>4</v>
      </c>
      <c r="O3093">
        <f t="shared" si="293"/>
        <v>0.3</v>
      </c>
    </row>
    <row r="3094" spans="1:15">
      <c r="A3094" s="10" t="s">
        <v>68</v>
      </c>
      <c r="B3094" s="10">
        <v>1920</v>
      </c>
      <c r="C3094" s="60">
        <v>0.13849603399999999</v>
      </c>
      <c r="D3094" s="11">
        <v>0.27600000000000002</v>
      </c>
      <c r="E3094" s="11">
        <v>48.29</v>
      </c>
      <c r="F3094" s="11">
        <v>1.2</v>
      </c>
      <c r="G3094" s="11">
        <v>7.5999999999999998E-2</v>
      </c>
      <c r="H3094" s="10">
        <v>0</v>
      </c>
      <c r="I3094" s="11">
        <f t="shared" si="288"/>
        <v>0.84</v>
      </c>
      <c r="J3094" s="11">
        <f t="shared" si="289"/>
        <v>3.7999999999999999E-2</v>
      </c>
      <c r="K3094" s="11">
        <v>609.20000000000005</v>
      </c>
      <c r="L3094" s="10">
        <f t="shared" si="290"/>
        <v>0.15382339008278001</v>
      </c>
      <c r="M3094">
        <f t="shared" si="291"/>
        <v>190</v>
      </c>
      <c r="N3094">
        <f t="shared" si="292"/>
        <v>0</v>
      </c>
      <c r="O3094">
        <f t="shared" si="293"/>
        <v>0</v>
      </c>
    </row>
    <row r="3095" spans="1:15">
      <c r="A3095" s="10" t="s">
        <v>68</v>
      </c>
      <c r="B3095" s="10">
        <v>1100</v>
      </c>
      <c r="C3095" s="60">
        <v>8.7050530000000008E-3</v>
      </c>
      <c r="D3095" s="11">
        <v>0.34200000000000003</v>
      </c>
      <c r="E3095" s="11">
        <v>48.29</v>
      </c>
      <c r="F3095" s="11">
        <v>1.85</v>
      </c>
      <c r="G3095" s="11">
        <v>0.22</v>
      </c>
      <c r="H3095" s="10">
        <v>0</v>
      </c>
      <c r="I3095" s="11">
        <f t="shared" si="288"/>
        <v>1.2949999999999999</v>
      </c>
      <c r="J3095" s="11">
        <f t="shared" si="289"/>
        <v>0.11</v>
      </c>
      <c r="K3095" s="11">
        <v>3.8</v>
      </c>
      <c r="L3095" s="10">
        <f t="shared" si="290"/>
        <v>1.1980459767045003E-2</v>
      </c>
      <c r="M3095">
        <f t="shared" si="291"/>
        <v>15</v>
      </c>
      <c r="N3095">
        <f t="shared" si="292"/>
        <v>0</v>
      </c>
      <c r="O3095">
        <f t="shared" si="293"/>
        <v>0</v>
      </c>
    </row>
    <row r="3096" spans="1:15">
      <c r="A3096" s="10" t="s">
        <v>68</v>
      </c>
      <c r="B3096" s="10">
        <v>1660</v>
      </c>
      <c r="C3096" s="60">
        <v>0.784139684</v>
      </c>
      <c r="D3096" s="11">
        <v>0.183</v>
      </c>
      <c r="E3096" s="11">
        <v>48.29</v>
      </c>
      <c r="F3096" s="11">
        <v>0.6</v>
      </c>
      <c r="G3096" s="11">
        <v>0.11</v>
      </c>
      <c r="H3096" s="10">
        <v>0</v>
      </c>
      <c r="I3096" s="11">
        <f t="shared" si="288"/>
        <v>0.42</v>
      </c>
      <c r="J3096" s="11">
        <f t="shared" si="289"/>
        <v>5.5E-2</v>
      </c>
      <c r="K3096" s="11">
        <v>566.6</v>
      </c>
      <c r="L3096" s="10">
        <f t="shared" si="290"/>
        <v>0.57745810644048989</v>
      </c>
      <c r="M3096">
        <f t="shared" si="291"/>
        <v>712</v>
      </c>
      <c r="N3096">
        <f t="shared" si="292"/>
        <v>1</v>
      </c>
      <c r="O3096">
        <f t="shared" si="293"/>
        <v>0.1</v>
      </c>
    </row>
    <row r="3097" spans="1:15">
      <c r="A3097" s="10" t="s">
        <v>68</v>
      </c>
      <c r="B3097" s="10">
        <v>1100</v>
      </c>
      <c r="C3097" s="60">
        <v>1.3875768E-2</v>
      </c>
      <c r="D3097" s="11">
        <v>0.34200000000000003</v>
      </c>
      <c r="E3097" s="11">
        <v>48.29</v>
      </c>
      <c r="F3097" s="11">
        <v>1.85</v>
      </c>
      <c r="G3097" s="11">
        <v>0.22</v>
      </c>
      <c r="H3097" s="10">
        <v>0</v>
      </c>
      <c r="I3097" s="11">
        <f t="shared" si="288"/>
        <v>1.2949999999999999</v>
      </c>
      <c r="J3097" s="11">
        <f t="shared" si="289"/>
        <v>0.11</v>
      </c>
      <c r="K3097" s="11">
        <v>6.1</v>
      </c>
      <c r="L3097" s="10">
        <f t="shared" si="290"/>
        <v>1.9096733846520001E-2</v>
      </c>
      <c r="M3097">
        <f t="shared" si="291"/>
        <v>24</v>
      </c>
      <c r="N3097">
        <f t="shared" si="292"/>
        <v>0</v>
      </c>
      <c r="O3097">
        <f t="shared" si="293"/>
        <v>0</v>
      </c>
    </row>
    <row r="3098" spans="1:15">
      <c r="A3098" s="10" t="s">
        <v>68</v>
      </c>
      <c r="B3098" s="10">
        <v>1100</v>
      </c>
      <c r="C3098" s="60">
        <v>1.0640899530000001</v>
      </c>
      <c r="D3098" s="11">
        <v>0.34200000000000003</v>
      </c>
      <c r="E3098" s="11">
        <v>48.29</v>
      </c>
      <c r="F3098" s="11">
        <v>1.85</v>
      </c>
      <c r="G3098" s="11">
        <v>0.22</v>
      </c>
      <c r="H3098" s="10">
        <v>0</v>
      </c>
      <c r="I3098" s="11">
        <f t="shared" si="288"/>
        <v>1.2949999999999999</v>
      </c>
      <c r="J3098" s="11">
        <f t="shared" si="289"/>
        <v>0.11</v>
      </c>
      <c r="K3098" s="11">
        <v>469.9</v>
      </c>
      <c r="L3098" s="10">
        <f t="shared" si="290"/>
        <v>1.4644697591655451</v>
      </c>
      <c r="M3098">
        <f t="shared" si="291"/>
        <v>1806</v>
      </c>
      <c r="N3098">
        <f t="shared" si="292"/>
        <v>5</v>
      </c>
      <c r="O3098">
        <f t="shared" si="293"/>
        <v>0.4</v>
      </c>
    </row>
    <row r="3099" spans="1:15">
      <c r="A3099" s="10" t="s">
        <v>68</v>
      </c>
      <c r="B3099" s="10">
        <v>1100</v>
      </c>
      <c r="C3099" s="60">
        <v>1.049783653</v>
      </c>
      <c r="D3099" s="11">
        <v>0.34200000000000003</v>
      </c>
      <c r="E3099" s="11">
        <v>48.29</v>
      </c>
      <c r="F3099" s="11">
        <v>1.85</v>
      </c>
      <c r="G3099" s="11">
        <v>0.22</v>
      </c>
      <c r="H3099" s="10">
        <v>0</v>
      </c>
      <c r="I3099" s="11">
        <f t="shared" si="288"/>
        <v>1.2949999999999999</v>
      </c>
      <c r="J3099" s="11">
        <f t="shared" si="289"/>
        <v>0.11</v>
      </c>
      <c r="K3099" s="11">
        <v>463.6</v>
      </c>
      <c r="L3099" s="10">
        <f t="shared" si="290"/>
        <v>1.4447804991960451</v>
      </c>
      <c r="M3099">
        <f t="shared" si="291"/>
        <v>1782</v>
      </c>
      <c r="N3099">
        <f t="shared" si="292"/>
        <v>5</v>
      </c>
      <c r="O3099">
        <f t="shared" si="293"/>
        <v>0.4</v>
      </c>
    </row>
    <row r="3100" spans="1:15">
      <c r="A3100" s="10" t="s">
        <v>68</v>
      </c>
      <c r="B3100" s="10">
        <v>1100</v>
      </c>
      <c r="C3100" s="60">
        <v>1.118863414</v>
      </c>
      <c r="D3100" s="11">
        <v>0.34200000000000003</v>
      </c>
      <c r="E3100" s="11">
        <v>48.29</v>
      </c>
      <c r="F3100" s="11">
        <v>1.85</v>
      </c>
      <c r="G3100" s="11">
        <v>0.22</v>
      </c>
      <c r="H3100" s="10">
        <v>0</v>
      </c>
      <c r="I3100" s="11">
        <f t="shared" si="288"/>
        <v>1.2949999999999999</v>
      </c>
      <c r="J3100" s="11">
        <f t="shared" si="289"/>
        <v>0.11</v>
      </c>
      <c r="K3100" s="11">
        <v>494.1</v>
      </c>
      <c r="L3100" s="10">
        <f t="shared" si="290"/>
        <v>1.53985255646871</v>
      </c>
      <c r="M3100">
        <f t="shared" si="291"/>
        <v>1899</v>
      </c>
      <c r="N3100">
        <f t="shared" si="292"/>
        <v>5</v>
      </c>
      <c r="O3100">
        <f t="shared" si="293"/>
        <v>0.5</v>
      </c>
    </row>
    <row r="3101" spans="1:15">
      <c r="A3101" s="10" t="s">
        <v>68</v>
      </c>
      <c r="B3101" s="10">
        <v>1920</v>
      </c>
      <c r="C3101" s="60">
        <v>0.78965223900000003</v>
      </c>
      <c r="D3101" s="11">
        <v>0.193</v>
      </c>
      <c r="E3101" s="11">
        <v>48.29</v>
      </c>
      <c r="F3101" s="11">
        <v>1.2</v>
      </c>
      <c r="G3101" s="11">
        <v>7.5999999999999998E-2</v>
      </c>
      <c r="H3101" s="10">
        <v>0</v>
      </c>
      <c r="I3101" s="11">
        <f t="shared" si="288"/>
        <v>0.84</v>
      </c>
      <c r="J3101" s="11">
        <f t="shared" si="289"/>
        <v>3.7999999999999999E-2</v>
      </c>
      <c r="K3101" s="11">
        <v>196.8</v>
      </c>
      <c r="L3101" s="10">
        <f t="shared" si="290"/>
        <v>0.61329459815940257</v>
      </c>
      <c r="M3101">
        <f t="shared" si="291"/>
        <v>756</v>
      </c>
      <c r="N3101">
        <f t="shared" si="292"/>
        <v>1</v>
      </c>
      <c r="O3101">
        <f t="shared" si="293"/>
        <v>0.1</v>
      </c>
    </row>
    <row r="3102" spans="1:15">
      <c r="A3102" s="10" t="s">
        <v>68</v>
      </c>
      <c r="B3102" s="10">
        <v>1100</v>
      </c>
      <c r="C3102" s="60">
        <v>5.467175997</v>
      </c>
      <c r="D3102" s="11">
        <v>0.34200000000000003</v>
      </c>
      <c r="E3102" s="11">
        <v>48.29</v>
      </c>
      <c r="F3102" s="11">
        <v>1.85</v>
      </c>
      <c r="G3102" s="11">
        <v>0.22</v>
      </c>
      <c r="H3102" s="10">
        <v>0</v>
      </c>
      <c r="I3102" s="11">
        <f t="shared" si="288"/>
        <v>1.2949999999999999</v>
      </c>
      <c r="J3102" s="11">
        <f t="shared" si="289"/>
        <v>0.11</v>
      </c>
      <c r="K3102" s="11">
        <v>2414.4</v>
      </c>
      <c r="L3102" s="10">
        <f t="shared" si="290"/>
        <v>7.5242829735112053</v>
      </c>
      <c r="M3102">
        <f t="shared" si="291"/>
        <v>9281</v>
      </c>
      <c r="N3102">
        <f t="shared" si="292"/>
        <v>27</v>
      </c>
      <c r="O3102">
        <f t="shared" si="293"/>
        <v>2.2999999999999998</v>
      </c>
    </row>
    <row r="3103" spans="1:15">
      <c r="A3103" s="10" t="s">
        <v>68</v>
      </c>
      <c r="B3103" s="10">
        <v>1920</v>
      </c>
      <c r="C3103" s="60">
        <v>1.6973374999999999E-2</v>
      </c>
      <c r="D3103" s="11">
        <v>0.27600000000000002</v>
      </c>
      <c r="E3103" s="11">
        <v>48.29</v>
      </c>
      <c r="F3103" s="11">
        <v>1.2</v>
      </c>
      <c r="G3103" s="11">
        <v>7.5999999999999998E-2</v>
      </c>
      <c r="H3103" s="10">
        <v>0</v>
      </c>
      <c r="I3103" s="11">
        <f t="shared" si="288"/>
        <v>0.84</v>
      </c>
      <c r="J3103" s="11">
        <f t="shared" si="289"/>
        <v>3.7999999999999999E-2</v>
      </c>
      <c r="K3103" s="11">
        <v>6</v>
      </c>
      <c r="L3103" s="10">
        <f t="shared" si="290"/>
        <v>1.8851818411250002E-2</v>
      </c>
      <c r="M3103">
        <f t="shared" si="291"/>
        <v>23</v>
      </c>
      <c r="N3103">
        <f t="shared" si="292"/>
        <v>0</v>
      </c>
      <c r="O3103">
        <f t="shared" si="293"/>
        <v>0</v>
      </c>
    </row>
    <row r="3104" spans="1:15">
      <c r="A3104" s="10" t="s">
        <v>68</v>
      </c>
      <c r="B3104" s="10">
        <v>1100</v>
      </c>
      <c r="C3104" s="60">
        <v>7.1563801999999996E-2</v>
      </c>
      <c r="D3104" s="11">
        <v>0.34200000000000003</v>
      </c>
      <c r="E3104" s="11">
        <v>48.29</v>
      </c>
      <c r="F3104" s="11">
        <v>1.85</v>
      </c>
      <c r="G3104" s="11">
        <v>0.22</v>
      </c>
      <c r="H3104" s="10">
        <v>0</v>
      </c>
      <c r="I3104" s="11">
        <f t="shared" si="288"/>
        <v>1.2949999999999999</v>
      </c>
      <c r="J3104" s="11">
        <f t="shared" si="289"/>
        <v>0.11</v>
      </c>
      <c r="K3104" s="11">
        <v>31.6</v>
      </c>
      <c r="L3104" s="10">
        <f t="shared" si="290"/>
        <v>9.8490755959529996E-2</v>
      </c>
      <c r="M3104">
        <f t="shared" si="291"/>
        <v>121</v>
      </c>
      <c r="N3104">
        <f t="shared" si="292"/>
        <v>0</v>
      </c>
      <c r="O3104">
        <f t="shared" si="293"/>
        <v>0</v>
      </c>
    </row>
    <row r="3105" spans="1:15">
      <c r="A3105" s="10" t="s">
        <v>68</v>
      </c>
      <c r="B3105" s="10">
        <v>1920</v>
      </c>
      <c r="C3105" s="60">
        <v>59.767184219000001</v>
      </c>
      <c r="D3105" s="11">
        <v>0.193</v>
      </c>
      <c r="E3105" s="11">
        <v>48.29</v>
      </c>
      <c r="F3105" s="11">
        <v>1.2</v>
      </c>
      <c r="G3105" s="11">
        <v>7.5999999999999998E-2</v>
      </c>
      <c r="H3105" s="10">
        <v>0</v>
      </c>
      <c r="I3105" s="11">
        <f t="shared" si="288"/>
        <v>0.84</v>
      </c>
      <c r="J3105" s="11">
        <f t="shared" si="289"/>
        <v>3.7999999999999999E-2</v>
      </c>
      <c r="K3105" s="11">
        <v>14895.2</v>
      </c>
      <c r="L3105" s="10">
        <f t="shared" si="290"/>
        <v>46.419030325462785</v>
      </c>
      <c r="M3105">
        <f t="shared" si="291"/>
        <v>57257</v>
      </c>
      <c r="N3105">
        <f t="shared" si="292"/>
        <v>106</v>
      </c>
      <c r="O3105">
        <f t="shared" si="293"/>
        <v>4.8</v>
      </c>
    </row>
    <row r="3106" spans="1:15">
      <c r="A3106" s="10" t="s">
        <v>68</v>
      </c>
      <c r="B3106" s="10">
        <v>1100</v>
      </c>
      <c r="C3106" s="60">
        <v>2.1162624299999999</v>
      </c>
      <c r="D3106" s="11">
        <v>0.34200000000000003</v>
      </c>
      <c r="E3106" s="11">
        <v>48.29</v>
      </c>
      <c r="F3106" s="11">
        <v>1.85</v>
      </c>
      <c r="G3106" s="11">
        <v>0.22</v>
      </c>
      <c r="H3106" s="10">
        <v>0</v>
      </c>
      <c r="I3106" s="11">
        <f t="shared" si="288"/>
        <v>1.2949999999999999</v>
      </c>
      <c r="J3106" s="11">
        <f t="shared" si="289"/>
        <v>0.11</v>
      </c>
      <c r="K3106" s="11">
        <v>934.6</v>
      </c>
      <c r="L3106" s="10">
        <f t="shared" si="290"/>
        <v>2.9125379132239502</v>
      </c>
      <c r="M3106">
        <f t="shared" si="291"/>
        <v>3593</v>
      </c>
      <c r="N3106">
        <f t="shared" si="292"/>
        <v>10</v>
      </c>
      <c r="O3106">
        <f t="shared" si="293"/>
        <v>0.9</v>
      </c>
    </row>
    <row r="3107" spans="1:15">
      <c r="A3107" s="10" t="s">
        <v>68</v>
      </c>
      <c r="B3107" s="10">
        <v>1100</v>
      </c>
      <c r="C3107" s="60">
        <v>2.3529367999999998E-2</v>
      </c>
      <c r="D3107" s="11">
        <v>0.34200000000000003</v>
      </c>
      <c r="E3107" s="11">
        <v>48.29</v>
      </c>
      <c r="F3107" s="11">
        <v>1.85</v>
      </c>
      <c r="G3107" s="11">
        <v>0.22</v>
      </c>
      <c r="H3107" s="10">
        <v>0</v>
      </c>
      <c r="I3107" s="11">
        <f t="shared" si="288"/>
        <v>1.2949999999999999</v>
      </c>
      <c r="J3107" s="11">
        <f t="shared" si="289"/>
        <v>0.11</v>
      </c>
      <c r="K3107" s="11">
        <v>10.4</v>
      </c>
      <c r="L3107" s="10">
        <f t="shared" si="290"/>
        <v>3.2382645650520001E-2</v>
      </c>
      <c r="M3107">
        <f t="shared" si="291"/>
        <v>40</v>
      </c>
      <c r="N3107">
        <f t="shared" si="292"/>
        <v>0</v>
      </c>
      <c r="O3107">
        <f t="shared" si="293"/>
        <v>0</v>
      </c>
    </row>
    <row r="3108" spans="1:15">
      <c r="A3108" s="10" t="s">
        <v>68</v>
      </c>
      <c r="B3108" s="10">
        <v>1920</v>
      </c>
      <c r="C3108" s="60">
        <v>0.33478484600000002</v>
      </c>
      <c r="D3108" s="11">
        <v>0.27600000000000002</v>
      </c>
      <c r="E3108" s="11">
        <v>48.29</v>
      </c>
      <c r="F3108" s="11">
        <v>1.2</v>
      </c>
      <c r="G3108" s="11">
        <v>7.5999999999999998E-2</v>
      </c>
      <c r="H3108" s="10">
        <v>0</v>
      </c>
      <c r="I3108" s="11">
        <f t="shared" si="288"/>
        <v>0.84</v>
      </c>
      <c r="J3108" s="11">
        <f t="shared" si="289"/>
        <v>3.7999999999999999E-2</v>
      </c>
      <c r="K3108" s="11">
        <v>119.3</v>
      </c>
      <c r="L3108" s="10">
        <f t="shared" si="290"/>
        <v>0.37183548490682011</v>
      </c>
      <c r="M3108">
        <f t="shared" si="291"/>
        <v>459</v>
      </c>
      <c r="N3108">
        <f t="shared" si="292"/>
        <v>1</v>
      </c>
      <c r="O3108">
        <f t="shared" si="293"/>
        <v>0</v>
      </c>
    </row>
    <row r="3109" spans="1:15">
      <c r="A3109" s="10" t="s">
        <v>68</v>
      </c>
      <c r="B3109" s="10">
        <v>1610</v>
      </c>
      <c r="C3109" s="60">
        <v>40.178720308999999</v>
      </c>
      <c r="D3109" s="11">
        <v>0.22</v>
      </c>
      <c r="E3109" s="11">
        <v>48.29</v>
      </c>
      <c r="F3109" s="11">
        <v>1.18</v>
      </c>
      <c r="G3109" s="11">
        <v>0.15</v>
      </c>
      <c r="H3109" s="10">
        <v>0</v>
      </c>
      <c r="I3109" s="11">
        <f t="shared" si="288"/>
        <v>0.82599999999999996</v>
      </c>
      <c r="J3109" s="11">
        <f t="shared" si="289"/>
        <v>7.4999999999999997E-2</v>
      </c>
      <c r="K3109" s="11">
        <v>34903.300000000003</v>
      </c>
      <c r="L3109" s="10">
        <f t="shared" si="290"/>
        <v>35.570890734896182</v>
      </c>
      <c r="M3109">
        <f t="shared" si="291"/>
        <v>43876</v>
      </c>
      <c r="N3109">
        <f t="shared" si="292"/>
        <v>80</v>
      </c>
      <c r="O3109">
        <f t="shared" si="293"/>
        <v>7.3</v>
      </c>
    </row>
    <row r="3110" spans="1:15">
      <c r="A3110" s="10" t="s">
        <v>68</v>
      </c>
      <c r="B3110" s="10">
        <v>1660</v>
      </c>
      <c r="C3110" s="60">
        <v>5.5643237999999998E-2</v>
      </c>
      <c r="D3110" s="11">
        <v>0.127</v>
      </c>
      <c r="E3110" s="11">
        <v>48.29</v>
      </c>
      <c r="F3110" s="11">
        <v>0.6</v>
      </c>
      <c r="G3110" s="11">
        <v>0.11</v>
      </c>
      <c r="H3110" s="10">
        <v>0</v>
      </c>
      <c r="I3110" s="11">
        <f t="shared" si="288"/>
        <v>0.42</v>
      </c>
      <c r="J3110" s="11">
        <f t="shared" si="289"/>
        <v>5.5E-2</v>
      </c>
      <c r="K3110" s="11">
        <v>27.9</v>
      </c>
      <c r="L3110" s="10">
        <f t="shared" si="290"/>
        <v>2.8437543275295001E-2</v>
      </c>
      <c r="M3110">
        <f t="shared" si="291"/>
        <v>35</v>
      </c>
      <c r="N3110">
        <f t="shared" si="292"/>
        <v>0</v>
      </c>
      <c r="O3110">
        <f t="shared" si="293"/>
        <v>0</v>
      </c>
    </row>
    <row r="3111" spans="1:15">
      <c r="A3111" s="10" t="s">
        <v>68</v>
      </c>
      <c r="B3111" s="10">
        <v>1100</v>
      </c>
      <c r="C3111" s="60">
        <v>2.8099214680000002</v>
      </c>
      <c r="D3111" s="11">
        <v>0.34200000000000003</v>
      </c>
      <c r="E3111" s="11">
        <v>48.29</v>
      </c>
      <c r="F3111" s="11">
        <v>1.85</v>
      </c>
      <c r="G3111" s="11">
        <v>0.22</v>
      </c>
      <c r="H3111" s="10">
        <v>0</v>
      </c>
      <c r="I3111" s="11">
        <f t="shared" ref="I3111:I3174" si="294">F3111*0.7</f>
        <v>1.2949999999999999</v>
      </c>
      <c r="J3111" s="11">
        <f t="shared" ref="J3111:J3174" si="295">G3111*0.5</f>
        <v>0.11</v>
      </c>
      <c r="K3111" s="11">
        <v>1240.9000000000001</v>
      </c>
      <c r="L3111" s="10">
        <f t="shared" si="290"/>
        <v>3.8671965691570205</v>
      </c>
      <c r="M3111">
        <f t="shared" si="291"/>
        <v>4770</v>
      </c>
      <c r="N3111">
        <f t="shared" si="292"/>
        <v>14</v>
      </c>
      <c r="O3111">
        <f t="shared" si="293"/>
        <v>1.2</v>
      </c>
    </row>
    <row r="3112" spans="1:15">
      <c r="A3112" s="10" t="s">
        <v>68</v>
      </c>
      <c r="B3112" s="10">
        <v>1100</v>
      </c>
      <c r="C3112" s="60">
        <v>0.40179674599999998</v>
      </c>
      <c r="D3112" s="11">
        <v>0.34200000000000003</v>
      </c>
      <c r="E3112" s="11">
        <v>48.29</v>
      </c>
      <c r="F3112" s="11">
        <v>1.85</v>
      </c>
      <c r="G3112" s="11">
        <v>0.22</v>
      </c>
      <c r="H3112" s="10">
        <v>0</v>
      </c>
      <c r="I3112" s="11">
        <f t="shared" si="294"/>
        <v>1.2949999999999999</v>
      </c>
      <c r="J3112" s="11">
        <f t="shared" si="295"/>
        <v>0.11</v>
      </c>
      <c r="K3112" s="11">
        <v>177.4</v>
      </c>
      <c r="L3112" s="10">
        <f t="shared" si="290"/>
        <v>0.55297879863369004</v>
      </c>
      <c r="M3112">
        <f t="shared" si="291"/>
        <v>682</v>
      </c>
      <c r="N3112">
        <f t="shared" si="292"/>
        <v>2</v>
      </c>
      <c r="O3112">
        <f t="shared" si="293"/>
        <v>0.2</v>
      </c>
    </row>
    <row r="3113" spans="1:15">
      <c r="A3113" s="10" t="s">
        <v>68</v>
      </c>
      <c r="B3113" s="10">
        <v>1100</v>
      </c>
      <c r="C3113" s="60">
        <v>11.531157584000001</v>
      </c>
      <c r="D3113" s="11">
        <v>0.34200000000000003</v>
      </c>
      <c r="E3113" s="11">
        <v>48.29</v>
      </c>
      <c r="F3113" s="11">
        <v>1.85</v>
      </c>
      <c r="G3113" s="11">
        <v>0.22</v>
      </c>
      <c r="H3113" s="10">
        <v>0</v>
      </c>
      <c r="I3113" s="11">
        <f t="shared" si="294"/>
        <v>1.2949999999999999</v>
      </c>
      <c r="J3113" s="11">
        <f t="shared" si="295"/>
        <v>0.11</v>
      </c>
      <c r="K3113" s="11">
        <v>5092.3999999999996</v>
      </c>
      <c r="L3113" s="10">
        <f t="shared" si="290"/>
        <v>15.869928592343761</v>
      </c>
      <c r="M3113">
        <f t="shared" si="291"/>
        <v>19575</v>
      </c>
      <c r="N3113">
        <f t="shared" si="292"/>
        <v>56</v>
      </c>
      <c r="O3113">
        <f t="shared" si="293"/>
        <v>4.7</v>
      </c>
    </row>
    <row r="3114" spans="1:15">
      <c r="A3114" s="10" t="s">
        <v>68</v>
      </c>
      <c r="B3114" s="10">
        <v>1920</v>
      </c>
      <c r="C3114" s="60">
        <v>2.3970710000000002E-3</v>
      </c>
      <c r="D3114" s="11">
        <v>0.27600000000000002</v>
      </c>
      <c r="E3114" s="11">
        <v>48.29</v>
      </c>
      <c r="F3114" s="11">
        <v>1.2</v>
      </c>
      <c r="G3114" s="11">
        <v>7.5999999999999998E-2</v>
      </c>
      <c r="H3114" s="10">
        <v>0</v>
      </c>
      <c r="I3114" s="11">
        <f t="shared" si="294"/>
        <v>0.84</v>
      </c>
      <c r="J3114" s="11">
        <f t="shared" si="295"/>
        <v>3.7999999999999999E-2</v>
      </c>
      <c r="K3114" s="11">
        <v>0.9</v>
      </c>
      <c r="L3114" s="10">
        <f t="shared" si="290"/>
        <v>2.6623548475700008E-3</v>
      </c>
      <c r="M3114">
        <f t="shared" si="291"/>
        <v>3</v>
      </c>
      <c r="N3114">
        <f t="shared" si="292"/>
        <v>0</v>
      </c>
      <c r="O3114">
        <f t="shared" si="293"/>
        <v>0</v>
      </c>
    </row>
    <row r="3115" spans="1:15">
      <c r="A3115" s="10" t="s">
        <v>68</v>
      </c>
      <c r="B3115" s="10">
        <v>1100</v>
      </c>
      <c r="C3115" s="60">
        <v>0.48583690600000001</v>
      </c>
      <c r="D3115" s="11">
        <v>0.34200000000000003</v>
      </c>
      <c r="E3115" s="11">
        <v>48.29</v>
      </c>
      <c r="F3115" s="11">
        <v>1.85</v>
      </c>
      <c r="G3115" s="11">
        <v>0.22</v>
      </c>
      <c r="H3115" s="10">
        <v>0</v>
      </c>
      <c r="I3115" s="11">
        <f t="shared" si="294"/>
        <v>1.2949999999999999</v>
      </c>
      <c r="J3115" s="11">
        <f t="shared" si="295"/>
        <v>0.11</v>
      </c>
      <c r="K3115" s="11">
        <v>214.6</v>
      </c>
      <c r="L3115" s="10">
        <f t="shared" si="290"/>
        <v>0.66864032943608998</v>
      </c>
      <c r="M3115">
        <f t="shared" si="291"/>
        <v>825</v>
      </c>
      <c r="N3115">
        <f t="shared" si="292"/>
        <v>2</v>
      </c>
      <c r="O3115">
        <f t="shared" si="293"/>
        <v>0.2</v>
      </c>
    </row>
    <row r="3116" spans="1:15">
      <c r="A3116" s="10" t="s">
        <v>68</v>
      </c>
      <c r="B3116" s="10">
        <v>1100</v>
      </c>
      <c r="C3116" s="60">
        <v>0.71395608799999999</v>
      </c>
      <c r="D3116" s="11">
        <v>0.34200000000000003</v>
      </c>
      <c r="E3116" s="11">
        <v>48.29</v>
      </c>
      <c r="F3116" s="11">
        <v>1.85</v>
      </c>
      <c r="G3116" s="11">
        <v>0.22</v>
      </c>
      <c r="H3116" s="10">
        <v>0</v>
      </c>
      <c r="I3116" s="11">
        <f t="shared" si="294"/>
        <v>1.2949999999999999</v>
      </c>
      <c r="J3116" s="11">
        <f t="shared" si="295"/>
        <v>0.11</v>
      </c>
      <c r="K3116" s="11">
        <v>315.3</v>
      </c>
      <c r="L3116" s="10">
        <f t="shared" si="290"/>
        <v>0.98259277545132007</v>
      </c>
      <c r="M3116">
        <f t="shared" si="291"/>
        <v>1212</v>
      </c>
      <c r="N3116">
        <f t="shared" si="292"/>
        <v>3</v>
      </c>
      <c r="O3116">
        <f t="shared" si="293"/>
        <v>0.3</v>
      </c>
    </row>
    <row r="3117" spans="1:15">
      <c r="A3117" s="10" t="s">
        <v>68</v>
      </c>
      <c r="B3117" s="10">
        <v>1100</v>
      </c>
      <c r="C3117" s="60">
        <v>1.1686020130000001</v>
      </c>
      <c r="D3117" s="11">
        <v>0.34200000000000003</v>
      </c>
      <c r="E3117" s="11">
        <v>48.29</v>
      </c>
      <c r="F3117" s="11">
        <v>1.85</v>
      </c>
      <c r="G3117" s="11">
        <v>0.22</v>
      </c>
      <c r="H3117" s="10">
        <v>0</v>
      </c>
      <c r="I3117" s="11">
        <f t="shared" si="294"/>
        <v>1.2949999999999999</v>
      </c>
      <c r="J3117" s="11">
        <f t="shared" si="295"/>
        <v>0.11</v>
      </c>
      <c r="K3117" s="11">
        <v>516.1</v>
      </c>
      <c r="L3117" s="10">
        <f t="shared" si="290"/>
        <v>1.6083060494214452</v>
      </c>
      <c r="M3117">
        <f t="shared" si="291"/>
        <v>1984</v>
      </c>
      <c r="N3117">
        <f t="shared" si="292"/>
        <v>6</v>
      </c>
      <c r="O3117">
        <f t="shared" si="293"/>
        <v>0.5</v>
      </c>
    </row>
    <row r="3118" spans="1:15">
      <c r="A3118" s="10" t="s">
        <v>68</v>
      </c>
      <c r="B3118" s="10">
        <v>1920</v>
      </c>
      <c r="C3118" s="60">
        <v>5.0160321000000001E-2</v>
      </c>
      <c r="D3118" s="11">
        <v>0.27600000000000002</v>
      </c>
      <c r="E3118" s="11">
        <v>48.29</v>
      </c>
      <c r="F3118" s="11">
        <v>1.2</v>
      </c>
      <c r="G3118" s="11">
        <v>7.5999999999999998E-2</v>
      </c>
      <c r="H3118" s="10">
        <v>0</v>
      </c>
      <c r="I3118" s="11">
        <f t="shared" si="294"/>
        <v>0.84</v>
      </c>
      <c r="J3118" s="11">
        <f t="shared" si="295"/>
        <v>3.7999999999999999E-2</v>
      </c>
      <c r="K3118" s="11">
        <v>17.899999999999999</v>
      </c>
      <c r="L3118" s="10">
        <f t="shared" si="290"/>
        <v>5.5711563725070003E-2</v>
      </c>
      <c r="M3118">
        <f t="shared" si="291"/>
        <v>69</v>
      </c>
      <c r="N3118">
        <f t="shared" si="292"/>
        <v>0</v>
      </c>
      <c r="O3118">
        <f t="shared" si="293"/>
        <v>0</v>
      </c>
    </row>
    <row r="3119" spans="1:15">
      <c r="A3119" s="10" t="s">
        <v>68</v>
      </c>
      <c r="B3119" s="10">
        <v>1100</v>
      </c>
      <c r="C3119" s="60">
        <v>0.58120103400000001</v>
      </c>
      <c r="D3119" s="11">
        <v>0.34200000000000003</v>
      </c>
      <c r="E3119" s="11">
        <v>48.29</v>
      </c>
      <c r="F3119" s="11">
        <v>1.85</v>
      </c>
      <c r="G3119" s="11">
        <v>0.22</v>
      </c>
      <c r="H3119" s="10">
        <v>0</v>
      </c>
      <c r="I3119" s="11">
        <f t="shared" si="294"/>
        <v>1.2949999999999999</v>
      </c>
      <c r="J3119" s="11">
        <f t="shared" si="295"/>
        <v>0.11</v>
      </c>
      <c r="K3119" s="11">
        <v>256.7</v>
      </c>
      <c r="L3119" s="10">
        <f t="shared" si="290"/>
        <v>0.79988664105801011</v>
      </c>
      <c r="M3119">
        <f t="shared" si="291"/>
        <v>987</v>
      </c>
      <c r="N3119">
        <f t="shared" si="292"/>
        <v>3</v>
      </c>
      <c r="O3119">
        <f t="shared" si="293"/>
        <v>0.2</v>
      </c>
    </row>
    <row r="3120" spans="1:15">
      <c r="A3120" s="10" t="s">
        <v>68</v>
      </c>
      <c r="B3120" s="10">
        <v>1100</v>
      </c>
      <c r="C3120" s="60">
        <v>8.2749537629999992</v>
      </c>
      <c r="D3120" s="11">
        <v>0.34200000000000003</v>
      </c>
      <c r="E3120" s="11">
        <v>48.29</v>
      </c>
      <c r="F3120" s="11">
        <v>1.85</v>
      </c>
      <c r="G3120" s="11">
        <v>0.22</v>
      </c>
      <c r="H3120" s="10">
        <v>0</v>
      </c>
      <c r="I3120" s="11">
        <f t="shared" si="294"/>
        <v>1.2949999999999999</v>
      </c>
      <c r="J3120" s="11">
        <f t="shared" si="295"/>
        <v>0.11</v>
      </c>
      <c r="K3120" s="11">
        <v>3654.4</v>
      </c>
      <c r="L3120" s="10">
        <f t="shared" si="290"/>
        <v>11.388529240635194</v>
      </c>
      <c r="M3120">
        <f t="shared" si="291"/>
        <v>14048</v>
      </c>
      <c r="N3120">
        <f t="shared" si="292"/>
        <v>40</v>
      </c>
      <c r="O3120">
        <f t="shared" si="293"/>
        <v>3.4</v>
      </c>
    </row>
    <row r="3121" spans="1:15">
      <c r="A3121" s="10" t="s">
        <v>68</v>
      </c>
      <c r="B3121" s="10">
        <v>1100</v>
      </c>
      <c r="C3121" s="60">
        <v>1.620609612</v>
      </c>
      <c r="D3121" s="11">
        <v>0.34200000000000003</v>
      </c>
      <c r="E3121" s="11">
        <v>48.29</v>
      </c>
      <c r="F3121" s="11">
        <v>1.85</v>
      </c>
      <c r="G3121" s="11">
        <v>0.22</v>
      </c>
      <c r="H3121" s="10">
        <v>0</v>
      </c>
      <c r="I3121" s="11">
        <f t="shared" si="294"/>
        <v>1.2949999999999999</v>
      </c>
      <c r="J3121" s="11">
        <f t="shared" si="295"/>
        <v>0.11</v>
      </c>
      <c r="K3121" s="11">
        <v>715.7</v>
      </c>
      <c r="L3121" s="10">
        <f t="shared" si="290"/>
        <v>2.2303882876591801</v>
      </c>
      <c r="M3121">
        <f t="shared" si="291"/>
        <v>2751</v>
      </c>
      <c r="N3121">
        <f t="shared" si="292"/>
        <v>8</v>
      </c>
      <c r="O3121">
        <f t="shared" si="293"/>
        <v>0.7</v>
      </c>
    </row>
    <row r="3122" spans="1:15">
      <c r="A3122" s="10" t="s">
        <v>68</v>
      </c>
      <c r="B3122" s="10">
        <v>1100</v>
      </c>
      <c r="C3122" s="60">
        <v>3.3277410270000001</v>
      </c>
      <c r="D3122" s="11">
        <v>0.34200000000000003</v>
      </c>
      <c r="E3122" s="11">
        <v>48.29</v>
      </c>
      <c r="F3122" s="11">
        <v>1.85</v>
      </c>
      <c r="G3122" s="11">
        <v>0.22</v>
      </c>
      <c r="H3122" s="10">
        <v>0</v>
      </c>
      <c r="I3122" s="11">
        <f t="shared" si="294"/>
        <v>1.2949999999999999</v>
      </c>
      <c r="J3122" s="11">
        <f t="shared" si="295"/>
        <v>0.11</v>
      </c>
      <c r="K3122" s="11">
        <v>1469.6</v>
      </c>
      <c r="L3122" s="10">
        <f t="shared" si="290"/>
        <v>4.5798535045241549</v>
      </c>
      <c r="M3122">
        <f t="shared" si="291"/>
        <v>5649</v>
      </c>
      <c r="N3122">
        <f t="shared" si="292"/>
        <v>16</v>
      </c>
      <c r="O3122">
        <f t="shared" si="293"/>
        <v>1.4</v>
      </c>
    </row>
    <row r="3123" spans="1:15">
      <c r="A3123" s="10" t="s">
        <v>68</v>
      </c>
      <c r="B3123" s="10">
        <v>1100</v>
      </c>
      <c r="C3123" s="60">
        <v>0.23692041599999999</v>
      </c>
      <c r="D3123" s="11">
        <v>0.34200000000000003</v>
      </c>
      <c r="E3123" s="11">
        <v>48.29</v>
      </c>
      <c r="F3123" s="11">
        <v>1.85</v>
      </c>
      <c r="G3123" s="11">
        <v>0.22</v>
      </c>
      <c r="H3123" s="10">
        <v>0</v>
      </c>
      <c r="I3123" s="11">
        <f t="shared" si="294"/>
        <v>1.2949999999999999</v>
      </c>
      <c r="J3123" s="11">
        <f t="shared" si="295"/>
        <v>0.11</v>
      </c>
      <c r="K3123" s="11">
        <v>104.6</v>
      </c>
      <c r="L3123" s="10">
        <f t="shared" si="290"/>
        <v>0.32606527632623999</v>
      </c>
      <c r="M3123">
        <f t="shared" si="291"/>
        <v>402</v>
      </c>
      <c r="N3123">
        <f t="shared" si="292"/>
        <v>1</v>
      </c>
      <c r="O3123">
        <f t="shared" si="293"/>
        <v>0.1</v>
      </c>
    </row>
    <row r="3124" spans="1:15">
      <c r="A3124" s="10" t="s">
        <v>68</v>
      </c>
      <c r="B3124" s="10">
        <v>1920</v>
      </c>
      <c r="C3124" s="60">
        <v>1.3259383E-2</v>
      </c>
      <c r="D3124" s="11">
        <v>0.27600000000000002</v>
      </c>
      <c r="E3124" s="11">
        <v>48.29</v>
      </c>
      <c r="F3124" s="11">
        <v>1.2</v>
      </c>
      <c r="G3124" s="11">
        <v>7.5999999999999998E-2</v>
      </c>
      <c r="H3124" s="10">
        <v>0</v>
      </c>
      <c r="I3124" s="11">
        <f t="shared" si="294"/>
        <v>0.84</v>
      </c>
      <c r="J3124" s="11">
        <f t="shared" si="295"/>
        <v>3.7999999999999999E-2</v>
      </c>
      <c r="K3124" s="11">
        <v>4.7</v>
      </c>
      <c r="L3124" s="10">
        <f t="shared" si="290"/>
        <v>1.4726798916610001E-2</v>
      </c>
      <c r="M3124">
        <f t="shared" si="291"/>
        <v>18</v>
      </c>
      <c r="N3124">
        <f t="shared" si="292"/>
        <v>0</v>
      </c>
      <c r="O3124">
        <f t="shared" si="293"/>
        <v>0</v>
      </c>
    </row>
    <row r="3125" spans="1:15">
      <c r="A3125" s="10" t="s">
        <v>68</v>
      </c>
      <c r="B3125" s="10">
        <v>1100</v>
      </c>
      <c r="C3125" s="60">
        <v>7.6395512999999998E-2</v>
      </c>
      <c r="D3125" s="11">
        <v>0.34200000000000003</v>
      </c>
      <c r="E3125" s="11">
        <v>48.29</v>
      </c>
      <c r="F3125" s="11">
        <v>1.85</v>
      </c>
      <c r="G3125" s="11">
        <v>0.22</v>
      </c>
      <c r="H3125" s="10">
        <v>0</v>
      </c>
      <c r="I3125" s="11">
        <f t="shared" si="294"/>
        <v>1.2949999999999999</v>
      </c>
      <c r="J3125" s="11">
        <f t="shared" si="295"/>
        <v>0.11</v>
      </c>
      <c r="K3125" s="11">
        <v>33.700000000000003</v>
      </c>
      <c r="L3125" s="10">
        <f t="shared" si="290"/>
        <v>0.105140470698945</v>
      </c>
      <c r="M3125">
        <f t="shared" si="291"/>
        <v>130</v>
      </c>
      <c r="N3125">
        <f t="shared" si="292"/>
        <v>0</v>
      </c>
      <c r="O3125">
        <f t="shared" si="293"/>
        <v>0</v>
      </c>
    </row>
    <row r="3126" spans="1:15">
      <c r="A3126" s="10" t="s">
        <v>68</v>
      </c>
      <c r="B3126" s="10">
        <v>1100</v>
      </c>
      <c r="C3126" s="60">
        <v>1.6270240220000001</v>
      </c>
      <c r="D3126" s="11">
        <v>0.34200000000000003</v>
      </c>
      <c r="E3126" s="11">
        <v>48.29</v>
      </c>
      <c r="F3126" s="11">
        <v>1.85</v>
      </c>
      <c r="G3126" s="11">
        <v>0.22</v>
      </c>
      <c r="H3126" s="10">
        <v>0</v>
      </c>
      <c r="I3126" s="11">
        <f t="shared" si="294"/>
        <v>1.2949999999999999</v>
      </c>
      <c r="J3126" s="11">
        <f t="shared" si="295"/>
        <v>0.11</v>
      </c>
      <c r="K3126" s="11">
        <v>718.5</v>
      </c>
      <c r="L3126" s="10">
        <f t="shared" si="290"/>
        <v>2.2392162156378301</v>
      </c>
      <c r="M3126">
        <f t="shared" si="291"/>
        <v>2762</v>
      </c>
      <c r="N3126">
        <f t="shared" si="292"/>
        <v>8</v>
      </c>
      <c r="O3126">
        <f t="shared" si="293"/>
        <v>0.7</v>
      </c>
    </row>
    <row r="3127" spans="1:15">
      <c r="A3127" s="10" t="s">
        <v>68</v>
      </c>
      <c r="B3127" s="10">
        <v>1100</v>
      </c>
      <c r="C3127" s="60">
        <v>5.4419099999999997E-4</v>
      </c>
      <c r="D3127" s="11">
        <v>0.34200000000000003</v>
      </c>
      <c r="E3127" s="11">
        <v>48.29</v>
      </c>
      <c r="F3127" s="11">
        <v>1.85</v>
      </c>
      <c r="G3127" s="11">
        <v>0.22</v>
      </c>
      <c r="H3127" s="10">
        <v>0</v>
      </c>
      <c r="I3127" s="11">
        <f t="shared" si="294"/>
        <v>1.2949999999999999</v>
      </c>
      <c r="J3127" s="11">
        <f t="shared" si="295"/>
        <v>0.11</v>
      </c>
      <c r="K3127" s="11">
        <v>0.2</v>
      </c>
      <c r="L3127" s="10">
        <f t="shared" si="290"/>
        <v>7.48951026615E-4</v>
      </c>
      <c r="M3127">
        <f t="shared" si="291"/>
        <v>1</v>
      </c>
      <c r="N3127">
        <f t="shared" si="292"/>
        <v>0</v>
      </c>
      <c r="O3127">
        <f t="shared" si="293"/>
        <v>0</v>
      </c>
    </row>
    <row r="3128" spans="1:15">
      <c r="A3128" s="10" t="s">
        <v>68</v>
      </c>
      <c r="B3128" s="10">
        <v>1920</v>
      </c>
      <c r="C3128" s="60">
        <v>1.927240691</v>
      </c>
      <c r="D3128" s="11">
        <v>0.27600000000000002</v>
      </c>
      <c r="E3128" s="11">
        <v>48.29</v>
      </c>
      <c r="F3128" s="11">
        <v>1.2</v>
      </c>
      <c r="G3128" s="11">
        <v>7.5999999999999998E-2</v>
      </c>
      <c r="H3128" s="10">
        <v>0</v>
      </c>
      <c r="I3128" s="11">
        <f t="shared" si="294"/>
        <v>0.84</v>
      </c>
      <c r="J3128" s="11">
        <f t="shared" si="295"/>
        <v>3.7999999999999999E-2</v>
      </c>
      <c r="K3128" s="11">
        <v>686.9</v>
      </c>
      <c r="L3128" s="10">
        <f t="shared" si="290"/>
        <v>2.1405284182729702</v>
      </c>
      <c r="M3128">
        <f t="shared" si="291"/>
        <v>2640</v>
      </c>
      <c r="N3128">
        <f t="shared" si="292"/>
        <v>5</v>
      </c>
      <c r="O3128">
        <f t="shared" si="293"/>
        <v>0.2</v>
      </c>
    </row>
    <row r="3129" spans="1:15">
      <c r="A3129" s="10" t="s">
        <v>68</v>
      </c>
      <c r="B3129" s="10">
        <v>1100</v>
      </c>
      <c r="C3129" s="60">
        <v>5.5227326E-2</v>
      </c>
      <c r="D3129" s="11">
        <v>0.34200000000000003</v>
      </c>
      <c r="E3129" s="11">
        <v>48.29</v>
      </c>
      <c r="F3129" s="11">
        <v>1.85</v>
      </c>
      <c r="G3129" s="11">
        <v>0.22</v>
      </c>
      <c r="H3129" s="10">
        <v>0</v>
      </c>
      <c r="I3129" s="11">
        <f t="shared" si="294"/>
        <v>1.2949999999999999</v>
      </c>
      <c r="J3129" s="11">
        <f t="shared" si="295"/>
        <v>0.11</v>
      </c>
      <c r="K3129" s="11">
        <v>24.4</v>
      </c>
      <c r="L3129" s="10">
        <f t="shared" si="290"/>
        <v>7.6007435817390001E-2</v>
      </c>
      <c r="M3129">
        <f t="shared" si="291"/>
        <v>94</v>
      </c>
      <c r="N3129">
        <f t="shared" si="292"/>
        <v>0</v>
      </c>
      <c r="O3129">
        <f t="shared" si="293"/>
        <v>0</v>
      </c>
    </row>
    <row r="3130" spans="1:15">
      <c r="A3130" s="10" t="s">
        <v>68</v>
      </c>
      <c r="B3130" s="10">
        <v>1100</v>
      </c>
      <c r="C3130" s="60">
        <v>0.29401616600000002</v>
      </c>
      <c r="D3130" s="11">
        <v>0.34200000000000003</v>
      </c>
      <c r="E3130" s="11">
        <v>48.29</v>
      </c>
      <c r="F3130" s="11">
        <v>1.85</v>
      </c>
      <c r="G3130" s="11">
        <v>0.22</v>
      </c>
      <c r="H3130" s="10">
        <v>0</v>
      </c>
      <c r="I3130" s="11">
        <f t="shared" si="294"/>
        <v>1.2949999999999999</v>
      </c>
      <c r="J3130" s="11">
        <f t="shared" si="295"/>
        <v>0.11</v>
      </c>
      <c r="K3130" s="11">
        <v>129.80000000000001</v>
      </c>
      <c r="L3130" s="10">
        <f t="shared" si="290"/>
        <v>0.40464415869999004</v>
      </c>
      <c r="M3130">
        <f t="shared" si="291"/>
        <v>499</v>
      </c>
      <c r="N3130">
        <f t="shared" si="292"/>
        <v>1</v>
      </c>
      <c r="O3130">
        <f t="shared" si="293"/>
        <v>0.1</v>
      </c>
    </row>
    <row r="3131" spans="1:15">
      <c r="A3131" s="10" t="s">
        <v>68</v>
      </c>
      <c r="B3131" s="10">
        <v>1100</v>
      </c>
      <c r="C3131" s="60">
        <v>4.1416739999999997E-3</v>
      </c>
      <c r="D3131" s="11">
        <v>0.34200000000000003</v>
      </c>
      <c r="E3131" s="11">
        <v>48.29</v>
      </c>
      <c r="F3131" s="11">
        <v>1.85</v>
      </c>
      <c r="G3131" s="11">
        <v>0.22</v>
      </c>
      <c r="H3131" s="10">
        <v>0</v>
      </c>
      <c r="I3131" s="11">
        <f t="shared" si="294"/>
        <v>1.2949999999999999</v>
      </c>
      <c r="J3131" s="11">
        <f t="shared" si="295"/>
        <v>0.11</v>
      </c>
      <c r="K3131" s="11">
        <v>1.8</v>
      </c>
      <c r="L3131" s="10">
        <f t="shared" si="290"/>
        <v>5.7000409676099999E-3</v>
      </c>
      <c r="M3131">
        <f t="shared" si="291"/>
        <v>7</v>
      </c>
      <c r="N3131">
        <f t="shared" si="292"/>
        <v>0</v>
      </c>
      <c r="O3131">
        <f t="shared" si="293"/>
        <v>0</v>
      </c>
    </row>
    <row r="3132" spans="1:15">
      <c r="A3132" s="10" t="s">
        <v>68</v>
      </c>
      <c r="B3132" s="10">
        <v>5300</v>
      </c>
      <c r="C3132" s="60">
        <v>1.707942139</v>
      </c>
      <c r="D3132" s="11">
        <v>0.5</v>
      </c>
      <c r="E3132" s="11">
        <v>48.29</v>
      </c>
      <c r="F3132" s="11">
        <v>0.6</v>
      </c>
      <c r="G3132" s="11">
        <v>0.13500000000000001</v>
      </c>
      <c r="H3132" s="10">
        <v>0</v>
      </c>
      <c r="I3132" s="11">
        <f t="shared" si="294"/>
        <v>0.42</v>
      </c>
      <c r="J3132" s="11">
        <f t="shared" si="295"/>
        <v>6.7500000000000004E-2</v>
      </c>
      <c r="K3132" s="11">
        <v>1102.7</v>
      </c>
      <c r="L3132" s="10">
        <f t="shared" si="290"/>
        <v>3.4365219121795829</v>
      </c>
      <c r="M3132">
        <f t="shared" si="291"/>
        <v>4239</v>
      </c>
      <c r="N3132">
        <f t="shared" si="292"/>
        <v>4</v>
      </c>
      <c r="O3132">
        <f t="shared" si="293"/>
        <v>0.6</v>
      </c>
    </row>
    <row r="3133" spans="1:15">
      <c r="A3133" s="10" t="s">
        <v>68</v>
      </c>
      <c r="B3133" s="10">
        <v>1300</v>
      </c>
      <c r="C3133" s="60">
        <v>0.24996670800000001</v>
      </c>
      <c r="D3133" s="11">
        <v>0.66200000000000003</v>
      </c>
      <c r="E3133" s="11">
        <v>48.29</v>
      </c>
      <c r="F3133" s="11">
        <v>2.1</v>
      </c>
      <c r="G3133" s="11">
        <v>0.51600000000000001</v>
      </c>
      <c r="H3133" s="10">
        <v>0</v>
      </c>
      <c r="I3133" s="11">
        <f t="shared" si="294"/>
        <v>1.47</v>
      </c>
      <c r="J3133" s="11">
        <f t="shared" si="295"/>
        <v>0.25800000000000001</v>
      </c>
      <c r="K3133" s="11">
        <v>213.7</v>
      </c>
      <c r="L3133" s="10">
        <f t="shared" si="290"/>
        <v>0.66591089350082011</v>
      </c>
      <c r="M3133">
        <f t="shared" si="291"/>
        <v>821</v>
      </c>
      <c r="N3133">
        <f t="shared" si="292"/>
        <v>3</v>
      </c>
      <c r="O3133">
        <f t="shared" si="293"/>
        <v>0.5</v>
      </c>
    </row>
    <row r="3134" spans="1:15">
      <c r="A3134" s="10" t="s">
        <v>68</v>
      </c>
      <c r="B3134" s="10">
        <v>1300</v>
      </c>
      <c r="C3134" s="60">
        <v>0.24996670800000001</v>
      </c>
      <c r="D3134" s="11">
        <v>0.66200000000000003</v>
      </c>
      <c r="E3134" s="11">
        <v>48.29</v>
      </c>
      <c r="F3134" s="11">
        <v>2.1</v>
      </c>
      <c r="G3134" s="11">
        <v>0.51600000000000001</v>
      </c>
      <c r="H3134" s="10">
        <v>0</v>
      </c>
      <c r="I3134" s="11">
        <f t="shared" si="294"/>
        <v>1.47</v>
      </c>
      <c r="J3134" s="11">
        <f t="shared" si="295"/>
        <v>0.25800000000000001</v>
      </c>
      <c r="K3134" s="11">
        <v>213.7</v>
      </c>
      <c r="L3134" s="10">
        <f t="shared" si="290"/>
        <v>0.66591089350082011</v>
      </c>
      <c r="M3134">
        <f t="shared" si="291"/>
        <v>821</v>
      </c>
      <c r="N3134">
        <f t="shared" si="292"/>
        <v>3</v>
      </c>
      <c r="O3134">
        <f t="shared" si="293"/>
        <v>0.5</v>
      </c>
    </row>
    <row r="3135" spans="1:15">
      <c r="A3135" s="10" t="s">
        <v>68</v>
      </c>
      <c r="B3135" s="10">
        <v>8140</v>
      </c>
      <c r="C3135" s="60">
        <v>0.58166209599999996</v>
      </c>
      <c r="D3135" s="11">
        <v>0.77700000000000002</v>
      </c>
      <c r="E3135" s="11">
        <v>48.29</v>
      </c>
      <c r="F3135" s="11">
        <v>1.2</v>
      </c>
      <c r="G3135" s="11">
        <v>0.48</v>
      </c>
      <c r="H3135" s="10">
        <v>0</v>
      </c>
      <c r="I3135" s="11">
        <f t="shared" si="294"/>
        <v>0.84</v>
      </c>
      <c r="J3135" s="11">
        <f t="shared" si="295"/>
        <v>0.24</v>
      </c>
      <c r="K3135" s="11">
        <v>597.5</v>
      </c>
      <c r="L3135" s="10">
        <f t="shared" si="290"/>
        <v>1.8187279543756398</v>
      </c>
      <c r="M3135">
        <f t="shared" si="291"/>
        <v>2243</v>
      </c>
      <c r="N3135">
        <f t="shared" si="292"/>
        <v>4</v>
      </c>
      <c r="O3135">
        <f t="shared" si="293"/>
        <v>1.2</v>
      </c>
    </row>
    <row r="3136" spans="1:15">
      <c r="A3136" s="10" t="s">
        <v>68</v>
      </c>
      <c r="B3136" s="10">
        <v>1300</v>
      </c>
      <c r="C3136" s="60">
        <v>0.228842247</v>
      </c>
      <c r="D3136" s="11">
        <v>0.66200000000000003</v>
      </c>
      <c r="E3136" s="11">
        <v>48.29</v>
      </c>
      <c r="F3136" s="11">
        <v>2.1</v>
      </c>
      <c r="G3136" s="11">
        <v>0.51600000000000001</v>
      </c>
      <c r="H3136" s="10">
        <v>0</v>
      </c>
      <c r="I3136" s="11">
        <f t="shared" si="294"/>
        <v>1.47</v>
      </c>
      <c r="J3136" s="11">
        <f t="shared" si="295"/>
        <v>0.25800000000000001</v>
      </c>
      <c r="K3136" s="11">
        <v>195.6</v>
      </c>
      <c r="L3136" s="10">
        <f t="shared" si="290"/>
        <v>0.60963536460425505</v>
      </c>
      <c r="M3136">
        <f t="shared" si="291"/>
        <v>752</v>
      </c>
      <c r="N3136">
        <f t="shared" si="292"/>
        <v>2</v>
      </c>
      <c r="O3136">
        <f t="shared" si="293"/>
        <v>0.4</v>
      </c>
    </row>
    <row r="3137" spans="1:15">
      <c r="A3137" s="10" t="s">
        <v>68</v>
      </c>
      <c r="B3137" s="10">
        <v>1300</v>
      </c>
      <c r="C3137" s="60">
        <v>0.49994544600000002</v>
      </c>
      <c r="D3137" s="11">
        <v>0.66200000000000003</v>
      </c>
      <c r="E3137" s="11">
        <v>48.29</v>
      </c>
      <c r="F3137" s="11">
        <v>2.1</v>
      </c>
      <c r="G3137" s="11">
        <v>0.51600000000000001</v>
      </c>
      <c r="H3137" s="10">
        <v>0</v>
      </c>
      <c r="I3137" s="11">
        <f t="shared" si="294"/>
        <v>1.47</v>
      </c>
      <c r="J3137" s="11">
        <f t="shared" si="295"/>
        <v>0.25800000000000001</v>
      </c>
      <c r="K3137" s="11">
        <v>427.4</v>
      </c>
      <c r="L3137" s="10">
        <f t="shared" si="290"/>
        <v>1.33185383490159</v>
      </c>
      <c r="M3137">
        <f t="shared" si="291"/>
        <v>1643</v>
      </c>
      <c r="N3137">
        <f t="shared" si="292"/>
        <v>5</v>
      </c>
      <c r="O3137">
        <f t="shared" si="293"/>
        <v>0.9</v>
      </c>
    </row>
    <row r="3138" spans="1:15">
      <c r="A3138" s="10" t="s">
        <v>68</v>
      </c>
      <c r="B3138" s="10">
        <v>1300</v>
      </c>
      <c r="C3138" s="60">
        <v>0.49974274600000002</v>
      </c>
      <c r="D3138" s="11">
        <v>0.66200000000000003</v>
      </c>
      <c r="E3138" s="11">
        <v>48.29</v>
      </c>
      <c r="F3138" s="11">
        <v>2.1</v>
      </c>
      <c r="G3138" s="11">
        <v>0.51600000000000001</v>
      </c>
      <c r="H3138" s="10">
        <v>0</v>
      </c>
      <c r="I3138" s="11">
        <f t="shared" si="294"/>
        <v>1.47</v>
      </c>
      <c r="J3138" s="11">
        <f t="shared" si="295"/>
        <v>0.25800000000000001</v>
      </c>
      <c r="K3138" s="11">
        <v>427.2</v>
      </c>
      <c r="L3138" s="10">
        <f t="shared" si="290"/>
        <v>1.3313138424394235</v>
      </c>
      <c r="M3138">
        <f t="shared" si="291"/>
        <v>1642</v>
      </c>
      <c r="N3138">
        <f t="shared" si="292"/>
        <v>5</v>
      </c>
      <c r="O3138">
        <f t="shared" si="293"/>
        <v>0.9</v>
      </c>
    </row>
    <row r="3139" spans="1:15">
      <c r="A3139" s="10" t="s">
        <v>68</v>
      </c>
      <c r="B3139" s="10">
        <v>5300</v>
      </c>
      <c r="C3139" s="60">
        <v>5.9224300000000001E-2</v>
      </c>
      <c r="D3139" s="11">
        <v>0.5</v>
      </c>
      <c r="E3139" s="11">
        <v>48.29</v>
      </c>
      <c r="F3139" s="11">
        <v>0.6</v>
      </c>
      <c r="G3139" s="11">
        <v>0.13500000000000001</v>
      </c>
      <c r="H3139" s="10">
        <v>0</v>
      </c>
      <c r="I3139" s="11">
        <f t="shared" si="294"/>
        <v>0.42</v>
      </c>
      <c r="J3139" s="11">
        <f t="shared" si="295"/>
        <v>6.7500000000000004E-2</v>
      </c>
      <c r="K3139" s="11">
        <v>38.200000000000003</v>
      </c>
      <c r="L3139" s="10">
        <f t="shared" ref="L3139:L3202" si="296">E3139*D3139*C3139/12</f>
        <v>0.11916422695833334</v>
      </c>
      <c r="M3139">
        <f t="shared" ref="M3139:M3202" si="297">ROUND(E3139*D3139*C3139*102.79,0)</f>
        <v>147</v>
      </c>
      <c r="N3139">
        <f t="shared" ref="N3139:N3202" si="298">ROUND(I3139*M3139*0.002205,0)</f>
        <v>0</v>
      </c>
      <c r="O3139">
        <f t="shared" ref="O3139:O3202" si="299">ROUND(J3139*M3139*0.002205,1)</f>
        <v>0</v>
      </c>
    </row>
    <row r="3140" spans="1:15">
      <c r="A3140" s="10" t="s">
        <v>68</v>
      </c>
      <c r="B3140" s="10">
        <v>5300</v>
      </c>
      <c r="C3140" s="60">
        <v>3.5744430000000001E-2</v>
      </c>
      <c r="D3140" s="11">
        <v>0.5</v>
      </c>
      <c r="E3140" s="11">
        <v>48.29</v>
      </c>
      <c r="F3140" s="11">
        <v>0.6</v>
      </c>
      <c r="G3140" s="11">
        <v>0.13500000000000001</v>
      </c>
      <c r="H3140" s="10">
        <v>0</v>
      </c>
      <c r="I3140" s="11">
        <f t="shared" si="294"/>
        <v>0.42</v>
      </c>
      <c r="J3140" s="11">
        <f t="shared" si="295"/>
        <v>6.7500000000000004E-2</v>
      </c>
      <c r="K3140" s="11">
        <v>23.1</v>
      </c>
      <c r="L3140" s="10">
        <f t="shared" si="296"/>
        <v>7.1920771862499996E-2</v>
      </c>
      <c r="M3140">
        <f t="shared" si="297"/>
        <v>89</v>
      </c>
      <c r="N3140">
        <f t="shared" si="298"/>
        <v>0</v>
      </c>
      <c r="O3140">
        <f t="shared" si="299"/>
        <v>0</v>
      </c>
    </row>
    <row r="3141" spans="1:15">
      <c r="A3141" s="10" t="s">
        <v>68</v>
      </c>
      <c r="B3141" s="10">
        <v>5300</v>
      </c>
      <c r="C3141" s="60">
        <v>4.6855335040000003</v>
      </c>
      <c r="D3141" s="11">
        <v>0.5</v>
      </c>
      <c r="E3141" s="11">
        <v>48.29</v>
      </c>
      <c r="F3141" s="11">
        <v>0.6</v>
      </c>
      <c r="G3141" s="11">
        <v>0.13500000000000001</v>
      </c>
      <c r="H3141" s="10">
        <v>0</v>
      </c>
      <c r="I3141" s="11">
        <f t="shared" si="294"/>
        <v>0.42</v>
      </c>
      <c r="J3141" s="11">
        <f t="shared" si="295"/>
        <v>6.7500000000000004E-2</v>
      </c>
      <c r="K3141" s="11">
        <v>3025.2</v>
      </c>
      <c r="L3141" s="10">
        <f t="shared" si="296"/>
        <v>9.4276838711733344</v>
      </c>
      <c r="M3141">
        <f t="shared" si="297"/>
        <v>11629</v>
      </c>
      <c r="N3141">
        <f t="shared" si="298"/>
        <v>11</v>
      </c>
      <c r="O3141">
        <f t="shared" si="299"/>
        <v>1.7</v>
      </c>
    </row>
    <row r="3142" spans="1:15">
      <c r="A3142" s="10" t="s">
        <v>68</v>
      </c>
      <c r="B3142" s="10">
        <v>5300</v>
      </c>
      <c r="C3142" s="60">
        <v>0.60626097499999998</v>
      </c>
      <c r="D3142" s="11">
        <v>0.5</v>
      </c>
      <c r="E3142" s="11">
        <v>48.29</v>
      </c>
      <c r="F3142" s="11">
        <v>0.6</v>
      </c>
      <c r="G3142" s="11">
        <v>0.13500000000000001</v>
      </c>
      <c r="H3142" s="10">
        <v>0</v>
      </c>
      <c r="I3142" s="11">
        <f t="shared" si="294"/>
        <v>0.42</v>
      </c>
      <c r="J3142" s="11">
        <f t="shared" si="295"/>
        <v>6.7500000000000004E-2</v>
      </c>
      <c r="K3142" s="11">
        <v>391.4</v>
      </c>
      <c r="L3142" s="10">
        <f t="shared" si="296"/>
        <v>1.2198476034479167</v>
      </c>
      <c r="M3142">
        <f t="shared" si="297"/>
        <v>1505</v>
      </c>
      <c r="N3142">
        <f t="shared" si="298"/>
        <v>1</v>
      </c>
      <c r="O3142">
        <f t="shared" si="299"/>
        <v>0.2</v>
      </c>
    </row>
    <row r="3143" spans="1:15">
      <c r="A3143" s="10" t="s">
        <v>68</v>
      </c>
      <c r="B3143" s="10">
        <v>5300</v>
      </c>
      <c r="C3143" s="60">
        <v>2.4290681000000001E-2</v>
      </c>
      <c r="D3143" s="11">
        <v>0.5</v>
      </c>
      <c r="E3143" s="11">
        <v>48.29</v>
      </c>
      <c r="F3143" s="11">
        <v>0.6</v>
      </c>
      <c r="G3143" s="11">
        <v>0.13500000000000001</v>
      </c>
      <c r="H3143" s="10">
        <v>0</v>
      </c>
      <c r="I3143" s="11">
        <f t="shared" si="294"/>
        <v>0.42</v>
      </c>
      <c r="J3143" s="11">
        <f t="shared" si="295"/>
        <v>6.7500000000000004E-2</v>
      </c>
      <c r="K3143" s="11">
        <v>15.7</v>
      </c>
      <c r="L3143" s="10">
        <f t="shared" si="296"/>
        <v>4.8874874395416663E-2</v>
      </c>
      <c r="M3143">
        <f t="shared" si="297"/>
        <v>60</v>
      </c>
      <c r="N3143">
        <f t="shared" si="298"/>
        <v>0</v>
      </c>
      <c r="O3143">
        <f t="shared" si="299"/>
        <v>0</v>
      </c>
    </row>
    <row r="3144" spans="1:15">
      <c r="A3144" s="10" t="s">
        <v>68</v>
      </c>
      <c r="B3144" s="10">
        <v>1100</v>
      </c>
      <c r="C3144" s="60">
        <v>5.4038070000000001E-3</v>
      </c>
      <c r="D3144" s="11">
        <v>0.34200000000000003</v>
      </c>
      <c r="E3144" s="11">
        <v>48.29</v>
      </c>
      <c r="F3144" s="11">
        <v>1.85</v>
      </c>
      <c r="G3144" s="11">
        <v>0.22</v>
      </c>
      <c r="H3144" s="10">
        <v>0</v>
      </c>
      <c r="I3144" s="11">
        <f t="shared" si="294"/>
        <v>1.2949999999999999</v>
      </c>
      <c r="J3144" s="11">
        <f t="shared" si="295"/>
        <v>0.11</v>
      </c>
      <c r="K3144" s="11">
        <v>2.4</v>
      </c>
      <c r="L3144" s="10">
        <f t="shared" si="296"/>
        <v>7.4370704408549997E-3</v>
      </c>
      <c r="M3144">
        <f t="shared" si="297"/>
        <v>9</v>
      </c>
      <c r="N3144">
        <f t="shared" si="298"/>
        <v>0</v>
      </c>
      <c r="O3144">
        <f t="shared" si="299"/>
        <v>0</v>
      </c>
    </row>
    <row r="3145" spans="1:15">
      <c r="A3145" s="10" t="s">
        <v>68</v>
      </c>
      <c r="B3145" s="10">
        <v>5300</v>
      </c>
      <c r="C3145" s="60">
        <v>0.27788827700000002</v>
      </c>
      <c r="D3145" s="11">
        <v>0.5</v>
      </c>
      <c r="E3145" s="11">
        <v>48.29</v>
      </c>
      <c r="F3145" s="11">
        <v>0.6</v>
      </c>
      <c r="G3145" s="11">
        <v>0.13500000000000001</v>
      </c>
      <c r="H3145" s="10">
        <v>0</v>
      </c>
      <c r="I3145" s="11">
        <f t="shared" si="294"/>
        <v>0.42</v>
      </c>
      <c r="J3145" s="11">
        <f t="shared" si="295"/>
        <v>6.7500000000000004E-2</v>
      </c>
      <c r="K3145" s="11">
        <v>179.4</v>
      </c>
      <c r="L3145" s="10">
        <f t="shared" si="296"/>
        <v>0.55913437068041671</v>
      </c>
      <c r="M3145">
        <f t="shared" si="297"/>
        <v>690</v>
      </c>
      <c r="N3145">
        <f t="shared" si="298"/>
        <v>1</v>
      </c>
      <c r="O3145">
        <f t="shared" si="299"/>
        <v>0.1</v>
      </c>
    </row>
    <row r="3146" spans="1:15">
      <c r="A3146" s="10" t="s">
        <v>68</v>
      </c>
      <c r="B3146" s="10">
        <v>5300</v>
      </c>
      <c r="C3146" s="60">
        <v>8.9694219999999995E-3</v>
      </c>
      <c r="D3146" s="11">
        <v>0.5</v>
      </c>
      <c r="E3146" s="11">
        <v>48.29</v>
      </c>
      <c r="F3146" s="11">
        <v>0.6</v>
      </c>
      <c r="G3146" s="11">
        <v>0.13500000000000001</v>
      </c>
      <c r="H3146" s="10">
        <v>0</v>
      </c>
      <c r="I3146" s="11">
        <f t="shared" si="294"/>
        <v>0.42</v>
      </c>
      <c r="J3146" s="11">
        <f t="shared" si="295"/>
        <v>6.7500000000000004E-2</v>
      </c>
      <c r="K3146" s="11">
        <v>5.8</v>
      </c>
      <c r="L3146" s="10">
        <f t="shared" si="296"/>
        <v>1.8047224515833332E-2</v>
      </c>
      <c r="M3146">
        <f t="shared" si="297"/>
        <v>22</v>
      </c>
      <c r="N3146">
        <f t="shared" si="298"/>
        <v>0</v>
      </c>
      <c r="O3146">
        <f t="shared" si="299"/>
        <v>0</v>
      </c>
    </row>
    <row r="3147" spans="1:15">
      <c r="A3147" s="10" t="s">
        <v>68</v>
      </c>
      <c r="B3147" s="10">
        <v>5300</v>
      </c>
      <c r="C3147" s="60">
        <v>1.7246734999999999E-2</v>
      </c>
      <c r="D3147" s="11">
        <v>0.5</v>
      </c>
      <c r="E3147" s="11">
        <v>48.29</v>
      </c>
      <c r="F3147" s="11">
        <v>0.6</v>
      </c>
      <c r="G3147" s="11">
        <v>0.13500000000000001</v>
      </c>
      <c r="H3147" s="10">
        <v>0</v>
      </c>
      <c r="I3147" s="11">
        <f t="shared" si="294"/>
        <v>0.42</v>
      </c>
      <c r="J3147" s="11">
        <f t="shared" si="295"/>
        <v>6.7500000000000004E-2</v>
      </c>
      <c r="K3147" s="11">
        <v>11.1</v>
      </c>
      <c r="L3147" s="10">
        <f t="shared" si="296"/>
        <v>3.4701868047916661E-2</v>
      </c>
      <c r="M3147">
        <f t="shared" si="297"/>
        <v>43</v>
      </c>
      <c r="N3147">
        <f t="shared" si="298"/>
        <v>0</v>
      </c>
      <c r="O3147">
        <f t="shared" si="299"/>
        <v>0</v>
      </c>
    </row>
    <row r="3148" spans="1:15">
      <c r="A3148" s="10" t="s">
        <v>68</v>
      </c>
      <c r="B3148" s="10">
        <v>5300</v>
      </c>
      <c r="C3148" s="60">
        <v>2.5169218E-2</v>
      </c>
      <c r="D3148" s="11">
        <v>0.5</v>
      </c>
      <c r="E3148" s="11">
        <v>48.29</v>
      </c>
      <c r="F3148" s="11">
        <v>0.6</v>
      </c>
      <c r="G3148" s="11">
        <v>0.13500000000000001</v>
      </c>
      <c r="H3148" s="10">
        <v>0</v>
      </c>
      <c r="I3148" s="11">
        <f t="shared" si="294"/>
        <v>0.42</v>
      </c>
      <c r="J3148" s="11">
        <f t="shared" si="295"/>
        <v>6.7500000000000004E-2</v>
      </c>
      <c r="K3148" s="11">
        <v>16.2</v>
      </c>
      <c r="L3148" s="10">
        <f t="shared" si="296"/>
        <v>5.0642564050833332E-2</v>
      </c>
      <c r="M3148">
        <f t="shared" si="297"/>
        <v>62</v>
      </c>
      <c r="N3148">
        <f t="shared" si="298"/>
        <v>0</v>
      </c>
      <c r="O3148">
        <f t="shared" si="299"/>
        <v>0</v>
      </c>
    </row>
    <row r="3149" spans="1:15">
      <c r="A3149" s="10" t="s">
        <v>68</v>
      </c>
      <c r="B3149" s="10">
        <v>5300</v>
      </c>
      <c r="C3149" s="60">
        <v>0.171002143</v>
      </c>
      <c r="D3149" s="11">
        <v>0.5</v>
      </c>
      <c r="E3149" s="11">
        <v>48.29</v>
      </c>
      <c r="F3149" s="11">
        <v>0.6</v>
      </c>
      <c r="G3149" s="11">
        <v>0.13500000000000001</v>
      </c>
      <c r="H3149" s="10">
        <v>0</v>
      </c>
      <c r="I3149" s="11">
        <f t="shared" si="294"/>
        <v>0.42</v>
      </c>
      <c r="J3149" s="11">
        <f t="shared" si="295"/>
        <v>6.7500000000000004E-2</v>
      </c>
      <c r="K3149" s="11">
        <v>110.4</v>
      </c>
      <c r="L3149" s="10">
        <f t="shared" si="296"/>
        <v>0.34407056189458335</v>
      </c>
      <c r="M3149">
        <f t="shared" si="297"/>
        <v>424</v>
      </c>
      <c r="N3149">
        <f t="shared" si="298"/>
        <v>0</v>
      </c>
      <c r="O3149">
        <f t="shared" si="299"/>
        <v>0.1</v>
      </c>
    </row>
    <row r="3150" spans="1:15">
      <c r="A3150" s="10" t="s">
        <v>68</v>
      </c>
      <c r="B3150" s="10">
        <v>1100</v>
      </c>
      <c r="C3150" s="60">
        <v>6.4700499999999998E-4</v>
      </c>
      <c r="D3150" s="11">
        <v>0.34200000000000003</v>
      </c>
      <c r="E3150" s="11">
        <v>48.29</v>
      </c>
      <c r="F3150" s="11">
        <v>1.85</v>
      </c>
      <c r="G3150" s="11">
        <v>0.22</v>
      </c>
      <c r="H3150" s="10">
        <v>0</v>
      </c>
      <c r="I3150" s="11">
        <f t="shared" si="294"/>
        <v>1.2949999999999999</v>
      </c>
      <c r="J3150" s="11">
        <f t="shared" si="295"/>
        <v>0.11</v>
      </c>
      <c r="K3150" s="11">
        <v>0.3</v>
      </c>
      <c r="L3150" s="10">
        <f t="shared" si="296"/>
        <v>8.9045033632500006E-4</v>
      </c>
      <c r="M3150">
        <f t="shared" si="297"/>
        <v>1</v>
      </c>
      <c r="N3150">
        <f t="shared" si="298"/>
        <v>0</v>
      </c>
      <c r="O3150">
        <f t="shared" si="299"/>
        <v>0</v>
      </c>
    </row>
    <row r="3151" spans="1:15">
      <c r="A3151" s="10" t="s">
        <v>68</v>
      </c>
      <c r="B3151" s="10">
        <v>1920</v>
      </c>
      <c r="C3151" s="60">
        <v>0.114844268</v>
      </c>
      <c r="D3151" s="11">
        <v>0.193</v>
      </c>
      <c r="E3151" s="11">
        <v>48.29</v>
      </c>
      <c r="F3151" s="11">
        <v>1.2</v>
      </c>
      <c r="G3151" s="11">
        <v>7.5999999999999998E-2</v>
      </c>
      <c r="H3151" s="10">
        <v>0</v>
      </c>
      <c r="I3151" s="11">
        <f t="shared" si="294"/>
        <v>0.84</v>
      </c>
      <c r="J3151" s="11">
        <f t="shared" si="295"/>
        <v>3.7999999999999999E-2</v>
      </c>
      <c r="K3151" s="11">
        <v>47.1</v>
      </c>
      <c r="L3151" s="10">
        <f t="shared" si="296"/>
        <v>8.9195427702663324E-2</v>
      </c>
      <c r="M3151">
        <f t="shared" si="297"/>
        <v>110</v>
      </c>
      <c r="N3151">
        <f t="shared" si="298"/>
        <v>0</v>
      </c>
      <c r="O3151">
        <f t="shared" si="299"/>
        <v>0</v>
      </c>
    </row>
    <row r="3152" spans="1:15">
      <c r="A3152" s="10" t="s">
        <v>68</v>
      </c>
      <c r="B3152" s="10">
        <v>5300</v>
      </c>
      <c r="C3152" s="60">
        <v>0.36742775</v>
      </c>
      <c r="D3152" s="11">
        <v>0.5</v>
      </c>
      <c r="E3152" s="11">
        <v>48.29</v>
      </c>
      <c r="F3152" s="11">
        <v>0.6</v>
      </c>
      <c r="G3152" s="11">
        <v>0.13500000000000001</v>
      </c>
      <c r="H3152" s="10">
        <v>0</v>
      </c>
      <c r="I3152" s="11">
        <f t="shared" si="294"/>
        <v>0.42</v>
      </c>
      <c r="J3152" s="11">
        <f t="shared" si="295"/>
        <v>6.7500000000000004E-2</v>
      </c>
      <c r="K3152" s="11">
        <v>237.2</v>
      </c>
      <c r="L3152" s="10">
        <f t="shared" si="296"/>
        <v>0.73929525197916668</v>
      </c>
      <c r="M3152">
        <f t="shared" si="297"/>
        <v>912</v>
      </c>
      <c r="N3152">
        <f t="shared" si="298"/>
        <v>1</v>
      </c>
      <c r="O3152">
        <f t="shared" si="299"/>
        <v>0.1</v>
      </c>
    </row>
    <row r="3153" spans="1:15">
      <c r="A3153" s="10" t="s">
        <v>68</v>
      </c>
      <c r="B3153" s="10">
        <v>5300</v>
      </c>
      <c r="C3153" s="60">
        <v>0.459966918</v>
      </c>
      <c r="D3153" s="11">
        <v>0.5</v>
      </c>
      <c r="E3153" s="11">
        <v>48.29</v>
      </c>
      <c r="F3153" s="11">
        <v>0.6</v>
      </c>
      <c r="G3153" s="11">
        <v>0.13500000000000001</v>
      </c>
      <c r="H3153" s="10">
        <v>0</v>
      </c>
      <c r="I3153" s="11">
        <f t="shared" si="294"/>
        <v>0.42</v>
      </c>
      <c r="J3153" s="11">
        <f t="shared" si="295"/>
        <v>6.7500000000000004E-2</v>
      </c>
      <c r="K3153" s="11">
        <v>297</v>
      </c>
      <c r="L3153" s="10">
        <f t="shared" si="296"/>
        <v>0.92549176959250001</v>
      </c>
      <c r="M3153">
        <f t="shared" si="297"/>
        <v>1142</v>
      </c>
      <c r="N3153">
        <f t="shared" si="298"/>
        <v>1</v>
      </c>
      <c r="O3153">
        <f t="shared" si="299"/>
        <v>0.2</v>
      </c>
    </row>
    <row r="3154" spans="1:15">
      <c r="A3154" s="10" t="s">
        <v>68</v>
      </c>
      <c r="B3154" s="10">
        <v>5300</v>
      </c>
      <c r="C3154" s="60">
        <v>0.11303745799999999</v>
      </c>
      <c r="D3154" s="11">
        <v>0.5</v>
      </c>
      <c r="E3154" s="11">
        <v>48.29</v>
      </c>
      <c r="F3154" s="11">
        <v>0.6</v>
      </c>
      <c r="G3154" s="11">
        <v>0.13500000000000001</v>
      </c>
      <c r="H3154" s="10">
        <v>0</v>
      </c>
      <c r="I3154" s="11">
        <f t="shared" si="294"/>
        <v>0.42</v>
      </c>
      <c r="J3154" s="11">
        <f t="shared" si="295"/>
        <v>6.7500000000000004E-2</v>
      </c>
      <c r="K3154" s="11">
        <v>73</v>
      </c>
      <c r="L3154" s="10">
        <f t="shared" si="296"/>
        <v>0.22744078528416664</v>
      </c>
      <c r="M3154">
        <f t="shared" si="297"/>
        <v>281</v>
      </c>
      <c r="N3154">
        <f t="shared" si="298"/>
        <v>0</v>
      </c>
      <c r="O3154">
        <f t="shared" si="299"/>
        <v>0</v>
      </c>
    </row>
    <row r="3155" spans="1:15">
      <c r="A3155" s="10" t="s">
        <v>68</v>
      </c>
      <c r="B3155" s="10">
        <v>1920</v>
      </c>
      <c r="C3155" s="60">
        <v>0.351227872</v>
      </c>
      <c r="D3155" s="11">
        <v>0.193</v>
      </c>
      <c r="E3155" s="11">
        <v>48.29</v>
      </c>
      <c r="F3155" s="11">
        <v>1.2</v>
      </c>
      <c r="G3155" s="11">
        <v>7.5999999999999998E-2</v>
      </c>
      <c r="H3155" s="10">
        <v>0</v>
      </c>
      <c r="I3155" s="11">
        <f t="shared" si="294"/>
        <v>0.84</v>
      </c>
      <c r="J3155" s="11">
        <f t="shared" si="295"/>
        <v>3.7999999999999999E-2</v>
      </c>
      <c r="K3155" s="11">
        <v>87.5</v>
      </c>
      <c r="L3155" s="10">
        <f t="shared" si="296"/>
        <v>0.27278610251698665</v>
      </c>
      <c r="M3155">
        <f t="shared" si="297"/>
        <v>336</v>
      </c>
      <c r="N3155">
        <f t="shared" si="298"/>
        <v>1</v>
      </c>
      <c r="O3155">
        <f t="shared" si="299"/>
        <v>0</v>
      </c>
    </row>
    <row r="3156" spans="1:15">
      <c r="A3156" s="10" t="s">
        <v>68</v>
      </c>
      <c r="B3156" s="10">
        <v>1920</v>
      </c>
      <c r="C3156" s="60">
        <v>0.41988779399999998</v>
      </c>
      <c r="D3156" s="11">
        <v>0.193</v>
      </c>
      <c r="E3156" s="11">
        <v>48.29</v>
      </c>
      <c r="F3156" s="11">
        <v>1.2</v>
      </c>
      <c r="G3156" s="11">
        <v>7.5999999999999998E-2</v>
      </c>
      <c r="H3156" s="10">
        <v>0</v>
      </c>
      <c r="I3156" s="11">
        <f t="shared" si="294"/>
        <v>0.84</v>
      </c>
      <c r="J3156" s="11">
        <f t="shared" si="295"/>
        <v>3.7999999999999999E-2</v>
      </c>
      <c r="K3156" s="11">
        <v>104.6</v>
      </c>
      <c r="L3156" s="10">
        <f t="shared" si="296"/>
        <v>0.32611180362051501</v>
      </c>
      <c r="M3156">
        <f t="shared" si="297"/>
        <v>402</v>
      </c>
      <c r="N3156">
        <f t="shared" si="298"/>
        <v>1</v>
      </c>
      <c r="O3156">
        <f t="shared" si="299"/>
        <v>0</v>
      </c>
    </row>
    <row r="3157" spans="1:15">
      <c r="A3157" s="10" t="s">
        <v>68</v>
      </c>
      <c r="B3157" s="10">
        <v>1920</v>
      </c>
      <c r="C3157" s="60">
        <v>4.1418518000000001E-2</v>
      </c>
      <c r="D3157" s="11">
        <v>0.193</v>
      </c>
      <c r="E3157" s="11">
        <v>48.29</v>
      </c>
      <c r="F3157" s="11">
        <v>1.2</v>
      </c>
      <c r="G3157" s="11">
        <v>7.5999999999999998E-2</v>
      </c>
      <c r="H3157" s="10">
        <v>0</v>
      </c>
      <c r="I3157" s="11">
        <f t="shared" si="294"/>
        <v>0.84</v>
      </c>
      <c r="J3157" s="11">
        <f t="shared" si="295"/>
        <v>3.7999999999999999E-2</v>
      </c>
      <c r="K3157" s="11">
        <v>10.3</v>
      </c>
      <c r="L3157" s="10">
        <f t="shared" si="296"/>
        <v>3.2168278767038337E-2</v>
      </c>
      <c r="M3157">
        <f t="shared" si="297"/>
        <v>40</v>
      </c>
      <c r="N3157">
        <f t="shared" si="298"/>
        <v>0</v>
      </c>
      <c r="O3157">
        <f t="shared" si="299"/>
        <v>0</v>
      </c>
    </row>
    <row r="3158" spans="1:15">
      <c r="A3158" s="10" t="s">
        <v>68</v>
      </c>
      <c r="B3158" s="10">
        <v>1610</v>
      </c>
      <c r="C3158" s="60">
        <v>0.35725259599999998</v>
      </c>
      <c r="D3158" s="11">
        <v>0.38900000000000001</v>
      </c>
      <c r="E3158" s="11">
        <v>48.29</v>
      </c>
      <c r="F3158" s="11">
        <v>1.18</v>
      </c>
      <c r="G3158" s="11">
        <v>0.15</v>
      </c>
      <c r="H3158" s="10">
        <v>0</v>
      </c>
      <c r="I3158" s="11">
        <f t="shared" si="294"/>
        <v>0.82599999999999996</v>
      </c>
      <c r="J3158" s="11">
        <f t="shared" si="295"/>
        <v>7.4999999999999997E-2</v>
      </c>
      <c r="K3158" s="11">
        <v>548.79999999999995</v>
      </c>
      <c r="L3158" s="10">
        <f t="shared" si="296"/>
        <v>0.55924351148889662</v>
      </c>
      <c r="M3158">
        <f t="shared" si="297"/>
        <v>690</v>
      </c>
      <c r="N3158">
        <f t="shared" si="298"/>
        <v>1</v>
      </c>
      <c r="O3158">
        <f t="shared" si="299"/>
        <v>0.1</v>
      </c>
    </row>
    <row r="3159" spans="1:15">
      <c r="A3159" s="10" t="s">
        <v>68</v>
      </c>
      <c r="B3159" s="10">
        <v>1300</v>
      </c>
      <c r="C3159" s="60">
        <v>0.43905844399999999</v>
      </c>
      <c r="D3159" s="11">
        <v>0.73299999999999998</v>
      </c>
      <c r="E3159" s="11">
        <v>48.29</v>
      </c>
      <c r="F3159" s="11">
        <v>2.1</v>
      </c>
      <c r="G3159" s="11">
        <v>0.51600000000000001</v>
      </c>
      <c r="H3159" s="10">
        <v>0</v>
      </c>
      <c r="I3159" s="11">
        <f t="shared" si="294"/>
        <v>1.47</v>
      </c>
      <c r="J3159" s="11">
        <f t="shared" si="295"/>
        <v>0.25800000000000001</v>
      </c>
      <c r="K3159" s="11">
        <v>517.79999999999995</v>
      </c>
      <c r="L3159" s="10">
        <f t="shared" si="296"/>
        <v>1.2950969122614231</v>
      </c>
      <c r="M3159">
        <f t="shared" si="297"/>
        <v>1597</v>
      </c>
      <c r="N3159">
        <f t="shared" si="298"/>
        <v>5</v>
      </c>
      <c r="O3159">
        <f t="shared" si="299"/>
        <v>0.9</v>
      </c>
    </row>
    <row r="3160" spans="1:15">
      <c r="A3160" s="10" t="s">
        <v>68</v>
      </c>
      <c r="B3160" s="10">
        <v>1300</v>
      </c>
      <c r="C3160" s="60">
        <v>0.19823800599999999</v>
      </c>
      <c r="D3160" s="11">
        <v>0.66200000000000003</v>
      </c>
      <c r="E3160" s="11">
        <v>48.29</v>
      </c>
      <c r="F3160" s="11">
        <v>2.1</v>
      </c>
      <c r="G3160" s="11">
        <v>0.51600000000000001</v>
      </c>
      <c r="H3160" s="10">
        <v>0</v>
      </c>
      <c r="I3160" s="11">
        <f t="shared" si="294"/>
        <v>1.47</v>
      </c>
      <c r="J3160" s="11">
        <f t="shared" si="295"/>
        <v>0.25800000000000001</v>
      </c>
      <c r="K3160" s="11">
        <v>245</v>
      </c>
      <c r="L3160" s="10">
        <f t="shared" si="296"/>
        <v>0.52810571758732328</v>
      </c>
      <c r="M3160">
        <f t="shared" si="297"/>
        <v>651</v>
      </c>
      <c r="N3160">
        <f t="shared" si="298"/>
        <v>2</v>
      </c>
      <c r="O3160">
        <f t="shared" si="299"/>
        <v>0.4</v>
      </c>
    </row>
    <row r="3161" spans="1:15">
      <c r="A3161" s="10" t="s">
        <v>68</v>
      </c>
      <c r="B3161" s="10">
        <v>1300</v>
      </c>
      <c r="C3161" s="60">
        <v>7.3855259000000006E-2</v>
      </c>
      <c r="D3161" s="11">
        <v>0.66200000000000003</v>
      </c>
      <c r="E3161" s="11">
        <v>48.29</v>
      </c>
      <c r="F3161" s="11">
        <v>2.1</v>
      </c>
      <c r="G3161" s="11">
        <v>0.51600000000000001</v>
      </c>
      <c r="H3161" s="10">
        <v>0</v>
      </c>
      <c r="I3161" s="11">
        <f t="shared" si="294"/>
        <v>1.47</v>
      </c>
      <c r="J3161" s="11">
        <f t="shared" si="295"/>
        <v>0.25800000000000001</v>
      </c>
      <c r="K3161" s="11">
        <v>63.1</v>
      </c>
      <c r="L3161" s="10">
        <f t="shared" si="296"/>
        <v>0.1967502868839017</v>
      </c>
      <c r="M3161">
        <f t="shared" si="297"/>
        <v>243</v>
      </c>
      <c r="N3161">
        <f t="shared" si="298"/>
        <v>1</v>
      </c>
      <c r="O3161">
        <f t="shared" si="299"/>
        <v>0.1</v>
      </c>
    </row>
    <row r="3162" spans="1:15">
      <c r="A3162" s="10" t="s">
        <v>68</v>
      </c>
      <c r="B3162" s="10">
        <v>1300</v>
      </c>
      <c r="C3162" s="60">
        <v>1.499824308</v>
      </c>
      <c r="D3162" s="11">
        <v>0.66200000000000003</v>
      </c>
      <c r="E3162" s="11">
        <v>48.29</v>
      </c>
      <c r="F3162" s="11">
        <v>2.1</v>
      </c>
      <c r="G3162" s="11">
        <v>0.51600000000000001</v>
      </c>
      <c r="H3162" s="10">
        <v>0</v>
      </c>
      <c r="I3162" s="11">
        <f t="shared" si="294"/>
        <v>1.47</v>
      </c>
      <c r="J3162" s="11">
        <f t="shared" si="295"/>
        <v>0.25800000000000001</v>
      </c>
      <c r="K3162" s="11">
        <v>1282.0999999999999</v>
      </c>
      <c r="L3162" s="10">
        <f t="shared" si="296"/>
        <v>3.9955294568048196</v>
      </c>
      <c r="M3162">
        <f t="shared" si="297"/>
        <v>4928</v>
      </c>
      <c r="N3162">
        <f t="shared" si="298"/>
        <v>16</v>
      </c>
      <c r="O3162">
        <f t="shared" si="299"/>
        <v>2.8</v>
      </c>
    </row>
    <row r="3163" spans="1:15">
      <c r="A3163" s="10" t="s">
        <v>68</v>
      </c>
      <c r="B3163" s="10">
        <v>1100</v>
      </c>
      <c r="C3163" s="60">
        <v>3.4853199999999998E-4</v>
      </c>
      <c r="D3163" s="11">
        <v>0.34200000000000003</v>
      </c>
      <c r="E3163" s="11">
        <v>48.29</v>
      </c>
      <c r="F3163" s="11">
        <v>1.85</v>
      </c>
      <c r="G3163" s="11">
        <v>0.22</v>
      </c>
      <c r="H3163" s="10">
        <v>0</v>
      </c>
      <c r="I3163" s="11">
        <f t="shared" si="294"/>
        <v>1.2949999999999999</v>
      </c>
      <c r="J3163" s="11">
        <f t="shared" si="295"/>
        <v>0.11</v>
      </c>
      <c r="K3163" s="11">
        <v>0.5</v>
      </c>
      <c r="L3163" s="10">
        <f t="shared" si="296"/>
        <v>4.7967239297999994E-4</v>
      </c>
      <c r="M3163">
        <f t="shared" si="297"/>
        <v>1</v>
      </c>
      <c r="N3163">
        <f t="shared" si="298"/>
        <v>0</v>
      </c>
      <c r="O3163">
        <f t="shared" si="299"/>
        <v>0</v>
      </c>
    </row>
    <row r="3164" spans="1:15">
      <c r="A3164" s="10" t="s">
        <v>68</v>
      </c>
      <c r="B3164" s="10">
        <v>1100</v>
      </c>
      <c r="C3164" s="60">
        <v>7.5068705999999999E-2</v>
      </c>
      <c r="D3164" s="11">
        <v>0.34200000000000003</v>
      </c>
      <c r="E3164" s="11">
        <v>48.29</v>
      </c>
      <c r="F3164" s="11">
        <v>1.85</v>
      </c>
      <c r="G3164" s="11">
        <v>0.22</v>
      </c>
      <c r="H3164" s="10">
        <v>0</v>
      </c>
      <c r="I3164" s="11">
        <f t="shared" si="294"/>
        <v>1.2949999999999999</v>
      </c>
      <c r="J3164" s="11">
        <f t="shared" si="295"/>
        <v>0.11</v>
      </c>
      <c r="K3164" s="11">
        <v>101.4</v>
      </c>
      <c r="L3164" s="10">
        <f t="shared" si="296"/>
        <v>0.10331443266309</v>
      </c>
      <c r="M3164">
        <f t="shared" si="297"/>
        <v>127</v>
      </c>
      <c r="N3164">
        <f t="shared" si="298"/>
        <v>0</v>
      </c>
      <c r="O3164">
        <f t="shared" si="299"/>
        <v>0</v>
      </c>
    </row>
    <row r="3165" spans="1:15">
      <c r="A3165" s="10" t="s">
        <v>68</v>
      </c>
      <c r="B3165" s="10">
        <v>1920</v>
      </c>
      <c r="C3165" s="60">
        <v>0.163028912</v>
      </c>
      <c r="D3165" s="11">
        <v>0.193</v>
      </c>
      <c r="E3165" s="11">
        <v>48.29</v>
      </c>
      <c r="F3165" s="11">
        <v>1.2</v>
      </c>
      <c r="G3165" s="11">
        <v>7.5999999999999998E-2</v>
      </c>
      <c r="H3165" s="10">
        <v>0</v>
      </c>
      <c r="I3165" s="11">
        <f t="shared" si="294"/>
        <v>0.84</v>
      </c>
      <c r="J3165" s="11">
        <f t="shared" si="295"/>
        <v>3.7999999999999999E-2</v>
      </c>
      <c r="K3165" s="11">
        <v>124.2</v>
      </c>
      <c r="L3165" s="10">
        <f t="shared" si="296"/>
        <v>0.12661871408105332</v>
      </c>
      <c r="M3165">
        <f t="shared" si="297"/>
        <v>156</v>
      </c>
      <c r="N3165">
        <f t="shared" si="298"/>
        <v>0</v>
      </c>
      <c r="O3165">
        <f t="shared" si="299"/>
        <v>0</v>
      </c>
    </row>
    <row r="3166" spans="1:15">
      <c r="A3166" s="10" t="s">
        <v>68</v>
      </c>
      <c r="B3166" s="10">
        <v>1300</v>
      </c>
      <c r="C3166" s="60">
        <v>0.49993341600000002</v>
      </c>
      <c r="D3166" s="11">
        <v>0.66200000000000003</v>
      </c>
      <c r="E3166" s="11">
        <v>48.29</v>
      </c>
      <c r="F3166" s="11">
        <v>2.1</v>
      </c>
      <c r="G3166" s="11">
        <v>0.51600000000000001</v>
      </c>
      <c r="H3166" s="10">
        <v>0</v>
      </c>
      <c r="I3166" s="11">
        <f t="shared" si="294"/>
        <v>1.47</v>
      </c>
      <c r="J3166" s="11">
        <f t="shared" si="295"/>
        <v>0.25800000000000001</v>
      </c>
      <c r="K3166" s="11">
        <v>427.4</v>
      </c>
      <c r="L3166" s="10">
        <f t="shared" si="296"/>
        <v>1.3318217870016402</v>
      </c>
      <c r="M3166">
        <f t="shared" si="297"/>
        <v>1643</v>
      </c>
      <c r="N3166">
        <f t="shared" si="298"/>
        <v>5</v>
      </c>
      <c r="O3166">
        <f t="shared" si="299"/>
        <v>0.9</v>
      </c>
    </row>
    <row r="3167" spans="1:15">
      <c r="A3167" s="10" t="s">
        <v>68</v>
      </c>
      <c r="B3167" s="10">
        <v>1300</v>
      </c>
      <c r="C3167" s="60">
        <v>0.24997873800000001</v>
      </c>
      <c r="D3167" s="11">
        <v>0.66200000000000003</v>
      </c>
      <c r="E3167" s="11">
        <v>48.29</v>
      </c>
      <c r="F3167" s="11">
        <v>2.1</v>
      </c>
      <c r="G3167" s="11">
        <v>0.51600000000000001</v>
      </c>
      <c r="H3167" s="10">
        <v>0</v>
      </c>
      <c r="I3167" s="11">
        <f t="shared" si="294"/>
        <v>1.47</v>
      </c>
      <c r="J3167" s="11">
        <f t="shared" si="295"/>
        <v>0.25800000000000001</v>
      </c>
      <c r="K3167" s="11">
        <v>213.7</v>
      </c>
      <c r="L3167" s="10">
        <f t="shared" si="296"/>
        <v>0.66594294140077004</v>
      </c>
      <c r="M3167">
        <f t="shared" si="297"/>
        <v>821</v>
      </c>
      <c r="N3167">
        <f t="shared" si="298"/>
        <v>3</v>
      </c>
      <c r="O3167">
        <f t="shared" si="299"/>
        <v>0.5</v>
      </c>
    </row>
    <row r="3168" spans="1:15">
      <c r="A3168" s="10" t="s">
        <v>68</v>
      </c>
      <c r="B3168" s="10">
        <v>1300</v>
      </c>
      <c r="C3168" s="60">
        <v>0.24997873800000001</v>
      </c>
      <c r="D3168" s="11">
        <v>0.66200000000000003</v>
      </c>
      <c r="E3168" s="11">
        <v>48.29</v>
      </c>
      <c r="F3168" s="11">
        <v>2.1</v>
      </c>
      <c r="G3168" s="11">
        <v>0.51600000000000001</v>
      </c>
      <c r="H3168" s="10">
        <v>0</v>
      </c>
      <c r="I3168" s="11">
        <f t="shared" si="294"/>
        <v>1.47</v>
      </c>
      <c r="J3168" s="11">
        <f t="shared" si="295"/>
        <v>0.25800000000000001</v>
      </c>
      <c r="K3168" s="11">
        <v>213.7</v>
      </c>
      <c r="L3168" s="10">
        <f t="shared" si="296"/>
        <v>0.66594294140077004</v>
      </c>
      <c r="M3168">
        <f t="shared" si="297"/>
        <v>821</v>
      </c>
      <c r="N3168">
        <f t="shared" si="298"/>
        <v>3</v>
      </c>
      <c r="O3168">
        <f t="shared" si="299"/>
        <v>0.5</v>
      </c>
    </row>
    <row r="3169" spans="1:15">
      <c r="A3169" s="10" t="s">
        <v>68</v>
      </c>
      <c r="B3169" s="10">
        <v>1300</v>
      </c>
      <c r="C3169" s="60">
        <v>0.108797528</v>
      </c>
      <c r="D3169" s="11">
        <v>0.66200000000000003</v>
      </c>
      <c r="E3169" s="11">
        <v>48.29</v>
      </c>
      <c r="F3169" s="11">
        <v>2.1</v>
      </c>
      <c r="G3169" s="11">
        <v>0.51600000000000001</v>
      </c>
      <c r="H3169" s="10">
        <v>0</v>
      </c>
      <c r="I3169" s="11">
        <f t="shared" si="294"/>
        <v>1.47</v>
      </c>
      <c r="J3169" s="11">
        <f t="shared" si="295"/>
        <v>0.25800000000000001</v>
      </c>
      <c r="K3169" s="11">
        <v>93</v>
      </c>
      <c r="L3169" s="10">
        <f t="shared" si="296"/>
        <v>0.28983643326278669</v>
      </c>
      <c r="M3169">
        <f t="shared" si="297"/>
        <v>358</v>
      </c>
      <c r="N3169">
        <f t="shared" si="298"/>
        <v>1</v>
      </c>
      <c r="O3169">
        <f t="shared" si="299"/>
        <v>0.2</v>
      </c>
    </row>
    <row r="3170" spans="1:15">
      <c r="A3170" s="10" t="s">
        <v>68</v>
      </c>
      <c r="B3170" s="10">
        <v>1300</v>
      </c>
      <c r="C3170" s="60">
        <v>0.24997873800000001</v>
      </c>
      <c r="D3170" s="11">
        <v>0.66200000000000003</v>
      </c>
      <c r="E3170" s="11">
        <v>48.29</v>
      </c>
      <c r="F3170" s="11">
        <v>2.1</v>
      </c>
      <c r="G3170" s="11">
        <v>0.51600000000000001</v>
      </c>
      <c r="H3170" s="10">
        <v>0</v>
      </c>
      <c r="I3170" s="11">
        <f t="shared" si="294"/>
        <v>1.47</v>
      </c>
      <c r="J3170" s="11">
        <f t="shared" si="295"/>
        <v>0.25800000000000001</v>
      </c>
      <c r="K3170" s="11">
        <v>213.7</v>
      </c>
      <c r="L3170" s="10">
        <f t="shared" si="296"/>
        <v>0.66594294140077004</v>
      </c>
      <c r="M3170">
        <f t="shared" si="297"/>
        <v>821</v>
      </c>
      <c r="N3170">
        <f t="shared" si="298"/>
        <v>3</v>
      </c>
      <c r="O3170">
        <f t="shared" si="299"/>
        <v>0.5</v>
      </c>
    </row>
    <row r="3171" spans="1:15">
      <c r="A3171" s="10" t="s">
        <v>68</v>
      </c>
      <c r="B3171" s="10">
        <v>1300</v>
      </c>
      <c r="C3171" s="60">
        <v>0.24997873800000001</v>
      </c>
      <c r="D3171" s="11">
        <v>0.66200000000000003</v>
      </c>
      <c r="E3171" s="11">
        <v>48.29</v>
      </c>
      <c r="F3171" s="11">
        <v>2.1</v>
      </c>
      <c r="G3171" s="11">
        <v>0.51600000000000001</v>
      </c>
      <c r="H3171" s="10">
        <v>0</v>
      </c>
      <c r="I3171" s="11">
        <f t="shared" si="294"/>
        <v>1.47</v>
      </c>
      <c r="J3171" s="11">
        <f t="shared" si="295"/>
        <v>0.25800000000000001</v>
      </c>
      <c r="K3171" s="11">
        <v>213.7</v>
      </c>
      <c r="L3171" s="10">
        <f t="shared" si="296"/>
        <v>0.66594294140077004</v>
      </c>
      <c r="M3171">
        <f t="shared" si="297"/>
        <v>821</v>
      </c>
      <c r="N3171">
        <f t="shared" si="298"/>
        <v>3</v>
      </c>
      <c r="O3171">
        <f t="shared" si="299"/>
        <v>0.5</v>
      </c>
    </row>
    <row r="3172" spans="1:15">
      <c r="A3172" s="10" t="s">
        <v>68</v>
      </c>
      <c r="B3172" s="10">
        <v>1300</v>
      </c>
      <c r="C3172" s="60">
        <v>0.24997873800000001</v>
      </c>
      <c r="D3172" s="11">
        <v>0.66200000000000003</v>
      </c>
      <c r="E3172" s="11">
        <v>48.29</v>
      </c>
      <c r="F3172" s="11">
        <v>2.1</v>
      </c>
      <c r="G3172" s="11">
        <v>0.51600000000000001</v>
      </c>
      <c r="H3172" s="10">
        <v>0</v>
      </c>
      <c r="I3172" s="11">
        <f t="shared" si="294"/>
        <v>1.47</v>
      </c>
      <c r="J3172" s="11">
        <f t="shared" si="295"/>
        <v>0.25800000000000001</v>
      </c>
      <c r="K3172" s="11">
        <v>213.7</v>
      </c>
      <c r="L3172" s="10">
        <f t="shared" si="296"/>
        <v>0.66594294140077004</v>
      </c>
      <c r="M3172">
        <f t="shared" si="297"/>
        <v>821</v>
      </c>
      <c r="N3172">
        <f t="shared" si="298"/>
        <v>3</v>
      </c>
      <c r="O3172">
        <f t="shared" si="299"/>
        <v>0.5</v>
      </c>
    </row>
    <row r="3173" spans="1:15">
      <c r="A3173" s="10" t="s">
        <v>68</v>
      </c>
      <c r="B3173" s="10">
        <v>5300</v>
      </c>
      <c r="C3173" s="60">
        <v>0.86833318299999995</v>
      </c>
      <c r="D3173" s="11">
        <v>0.5</v>
      </c>
      <c r="E3173" s="11">
        <v>48.29</v>
      </c>
      <c r="F3173" s="11">
        <v>0.6</v>
      </c>
      <c r="G3173" s="11">
        <v>0.13500000000000001</v>
      </c>
      <c r="H3173" s="10">
        <v>0</v>
      </c>
      <c r="I3173" s="11">
        <f t="shared" si="294"/>
        <v>0.42</v>
      </c>
      <c r="J3173" s="11">
        <f t="shared" si="295"/>
        <v>6.7500000000000004E-2</v>
      </c>
      <c r="K3173" s="11">
        <v>1714.4</v>
      </c>
      <c r="L3173" s="10">
        <f t="shared" si="296"/>
        <v>1.7471587252945833</v>
      </c>
      <c r="M3173">
        <f t="shared" si="297"/>
        <v>2155</v>
      </c>
      <c r="N3173">
        <f t="shared" si="298"/>
        <v>2</v>
      </c>
      <c r="O3173">
        <f t="shared" si="299"/>
        <v>0.3</v>
      </c>
    </row>
    <row r="3174" spans="1:15">
      <c r="A3174" s="10" t="s">
        <v>68</v>
      </c>
      <c r="B3174" s="10">
        <v>5300</v>
      </c>
      <c r="C3174" s="60">
        <v>14.371879098000001</v>
      </c>
      <c r="D3174" s="11">
        <v>0.5</v>
      </c>
      <c r="E3174" s="11">
        <v>48.29</v>
      </c>
      <c r="F3174" s="11">
        <v>0.6</v>
      </c>
      <c r="G3174" s="11">
        <v>0.13500000000000001</v>
      </c>
      <c r="H3174" s="10">
        <v>0</v>
      </c>
      <c r="I3174" s="11">
        <f t="shared" si="294"/>
        <v>0.42</v>
      </c>
      <c r="J3174" s="11">
        <f t="shared" si="295"/>
        <v>6.7500000000000004E-2</v>
      </c>
      <c r="K3174" s="11">
        <v>28374.6</v>
      </c>
      <c r="L3174" s="10">
        <f t="shared" si="296"/>
        <v>28.917418401767502</v>
      </c>
      <c r="M3174">
        <f t="shared" si="297"/>
        <v>35669</v>
      </c>
      <c r="N3174">
        <f t="shared" si="298"/>
        <v>33</v>
      </c>
      <c r="O3174">
        <f t="shared" si="299"/>
        <v>5.3</v>
      </c>
    </row>
    <row r="3175" spans="1:15">
      <c r="A3175" s="10" t="s">
        <v>68</v>
      </c>
      <c r="B3175" s="10">
        <v>1300</v>
      </c>
      <c r="C3175" s="60">
        <v>0.237946782</v>
      </c>
      <c r="D3175" s="11">
        <v>0.66200000000000003</v>
      </c>
      <c r="E3175" s="11">
        <v>48.29</v>
      </c>
      <c r="F3175" s="11">
        <v>2.1</v>
      </c>
      <c r="G3175" s="11">
        <v>0.51600000000000001</v>
      </c>
      <c r="H3175" s="10">
        <v>0</v>
      </c>
      <c r="I3175" s="11">
        <f t="shared" ref="I3175:I3238" si="300">F3175*0.7</f>
        <v>1.47</v>
      </c>
      <c r="J3175" s="11">
        <f t="shared" ref="J3175:J3238" si="301">G3175*0.5</f>
        <v>0.25800000000000001</v>
      </c>
      <c r="K3175" s="11">
        <v>203.4</v>
      </c>
      <c r="L3175" s="10">
        <f t="shared" si="296"/>
        <v>0.63388983067003002</v>
      </c>
      <c r="M3175">
        <f t="shared" si="297"/>
        <v>782</v>
      </c>
      <c r="N3175">
        <f t="shared" si="298"/>
        <v>3</v>
      </c>
      <c r="O3175">
        <f t="shared" si="299"/>
        <v>0.4</v>
      </c>
    </row>
    <row r="3176" spans="1:15">
      <c r="A3176" s="10" t="s">
        <v>68</v>
      </c>
      <c r="B3176" s="10">
        <v>8340</v>
      </c>
      <c r="C3176" s="60">
        <v>0.72512380600000004</v>
      </c>
      <c r="D3176" s="11">
        <v>0.23</v>
      </c>
      <c r="E3176" s="11">
        <v>48.29</v>
      </c>
      <c r="F3176" s="11">
        <v>1.77</v>
      </c>
      <c r="G3176" s="11">
        <v>0.17699999999999999</v>
      </c>
      <c r="H3176" s="10">
        <v>0</v>
      </c>
      <c r="I3176" s="11">
        <f t="shared" si="300"/>
        <v>1.2389999999999999</v>
      </c>
      <c r="J3176" s="11">
        <f t="shared" si="301"/>
        <v>8.8499999999999995E-2</v>
      </c>
      <c r="K3176" s="11">
        <v>215.4</v>
      </c>
      <c r="L3176" s="10">
        <f t="shared" si="296"/>
        <v>0.67114438134168342</v>
      </c>
      <c r="M3176">
        <f t="shared" si="297"/>
        <v>828</v>
      </c>
      <c r="N3176">
        <f t="shared" si="298"/>
        <v>2</v>
      </c>
      <c r="O3176">
        <f t="shared" si="299"/>
        <v>0.2</v>
      </c>
    </row>
    <row r="3177" spans="1:15">
      <c r="A3177" s="10" t="s">
        <v>68</v>
      </c>
      <c r="B3177" s="10">
        <v>1300</v>
      </c>
      <c r="C3177" s="60">
        <v>0.42823584599999998</v>
      </c>
      <c r="D3177" s="11">
        <v>0.66200000000000003</v>
      </c>
      <c r="E3177" s="11">
        <v>48.29</v>
      </c>
      <c r="F3177" s="11">
        <v>2.1</v>
      </c>
      <c r="G3177" s="11">
        <v>0.51600000000000001</v>
      </c>
      <c r="H3177" s="10">
        <v>0</v>
      </c>
      <c r="I3177" s="11">
        <f t="shared" si="300"/>
        <v>1.47</v>
      </c>
      <c r="J3177" s="11">
        <f t="shared" si="301"/>
        <v>0.25800000000000001</v>
      </c>
      <c r="K3177" s="11">
        <v>366</v>
      </c>
      <c r="L3177" s="10">
        <f t="shared" si="296"/>
        <v>1.14081958001759</v>
      </c>
      <c r="M3177">
        <f t="shared" si="297"/>
        <v>1407</v>
      </c>
      <c r="N3177">
        <f t="shared" si="298"/>
        <v>5</v>
      </c>
      <c r="O3177">
        <f t="shared" si="299"/>
        <v>0.8</v>
      </c>
    </row>
    <row r="3178" spans="1:15">
      <c r="A3178" s="10" t="s">
        <v>68</v>
      </c>
      <c r="B3178" s="10">
        <v>8340</v>
      </c>
      <c r="C3178" s="60">
        <v>1.6886638999999998E-2</v>
      </c>
      <c r="D3178" s="11">
        <v>0.25800000000000001</v>
      </c>
      <c r="E3178" s="11">
        <v>48.29</v>
      </c>
      <c r="F3178" s="11">
        <v>1.77</v>
      </c>
      <c r="G3178" s="11">
        <v>0.17699999999999999</v>
      </c>
      <c r="H3178" s="10">
        <v>0</v>
      </c>
      <c r="I3178" s="11">
        <f t="shared" si="300"/>
        <v>1.2389999999999999</v>
      </c>
      <c r="J3178" s="11">
        <f t="shared" si="301"/>
        <v>8.8499999999999995E-2</v>
      </c>
      <c r="K3178" s="11">
        <v>5.6</v>
      </c>
      <c r="L3178" s="10">
        <f t="shared" si="296"/>
        <v>1.7532299642164999E-2</v>
      </c>
      <c r="M3178">
        <f t="shared" si="297"/>
        <v>22</v>
      </c>
      <c r="N3178">
        <f t="shared" si="298"/>
        <v>0</v>
      </c>
      <c r="O3178">
        <f t="shared" si="299"/>
        <v>0</v>
      </c>
    </row>
    <row r="3179" spans="1:15">
      <c r="A3179" s="10" t="s">
        <v>68</v>
      </c>
      <c r="B3179" s="10">
        <v>5300</v>
      </c>
      <c r="C3179" s="60">
        <v>2.8467E-4</v>
      </c>
      <c r="D3179" s="11">
        <v>0.5</v>
      </c>
      <c r="E3179" s="11">
        <v>48.29</v>
      </c>
      <c r="F3179" s="11">
        <v>0.6</v>
      </c>
      <c r="G3179" s="11">
        <v>0.13500000000000001</v>
      </c>
      <c r="H3179" s="10">
        <v>0</v>
      </c>
      <c r="I3179" s="11">
        <f t="shared" si="300"/>
        <v>0.42</v>
      </c>
      <c r="J3179" s="11">
        <f t="shared" si="301"/>
        <v>6.7500000000000004E-2</v>
      </c>
      <c r="K3179" s="11">
        <v>0.6</v>
      </c>
      <c r="L3179" s="10">
        <f t="shared" si="296"/>
        <v>5.7277976249999992E-4</v>
      </c>
      <c r="M3179">
        <f t="shared" si="297"/>
        <v>1</v>
      </c>
      <c r="N3179">
        <f t="shared" si="298"/>
        <v>0</v>
      </c>
      <c r="O3179">
        <f t="shared" si="299"/>
        <v>0</v>
      </c>
    </row>
    <row r="3180" spans="1:15">
      <c r="A3180" s="10" t="s">
        <v>68</v>
      </c>
      <c r="B3180" s="10">
        <v>8140</v>
      </c>
      <c r="C3180" s="60">
        <v>0.22803955200000001</v>
      </c>
      <c r="D3180" s="11">
        <v>0.77700000000000002</v>
      </c>
      <c r="E3180" s="11">
        <v>48.29</v>
      </c>
      <c r="F3180" s="11">
        <v>1.2</v>
      </c>
      <c r="G3180" s="11">
        <v>0.48</v>
      </c>
      <c r="H3180" s="10">
        <v>0</v>
      </c>
      <c r="I3180" s="11">
        <f t="shared" si="300"/>
        <v>0.84</v>
      </c>
      <c r="J3180" s="11">
        <f t="shared" si="301"/>
        <v>0.24</v>
      </c>
      <c r="K3180" s="11">
        <v>815.2</v>
      </c>
      <c r="L3180" s="10">
        <f t="shared" si="296"/>
        <v>0.71302894030367991</v>
      </c>
      <c r="M3180">
        <f t="shared" si="297"/>
        <v>880</v>
      </c>
      <c r="N3180">
        <f t="shared" si="298"/>
        <v>2</v>
      </c>
      <c r="O3180">
        <f t="shared" si="299"/>
        <v>0.5</v>
      </c>
    </row>
    <row r="3181" spans="1:15">
      <c r="A3181" s="10" t="s">
        <v>68</v>
      </c>
      <c r="B3181" s="10">
        <v>1300</v>
      </c>
      <c r="C3181" s="60">
        <v>0.23095317800000001</v>
      </c>
      <c r="D3181" s="11">
        <v>0.66200000000000003</v>
      </c>
      <c r="E3181" s="11">
        <v>48.29</v>
      </c>
      <c r="F3181" s="11">
        <v>2.1</v>
      </c>
      <c r="G3181" s="11">
        <v>0.51600000000000001</v>
      </c>
      <c r="H3181" s="10">
        <v>0</v>
      </c>
      <c r="I3181" s="11">
        <f t="shared" si="300"/>
        <v>1.47</v>
      </c>
      <c r="J3181" s="11">
        <f t="shared" si="301"/>
        <v>0.25800000000000001</v>
      </c>
      <c r="K3181" s="11">
        <v>197.4</v>
      </c>
      <c r="L3181" s="10">
        <f t="shared" si="296"/>
        <v>0.61525888127003669</v>
      </c>
      <c r="M3181">
        <f t="shared" si="297"/>
        <v>759</v>
      </c>
      <c r="N3181">
        <f t="shared" si="298"/>
        <v>2</v>
      </c>
      <c r="O3181">
        <f t="shared" si="299"/>
        <v>0.4</v>
      </c>
    </row>
    <row r="3182" spans="1:15">
      <c r="A3182" s="10" t="s">
        <v>68</v>
      </c>
      <c r="B3182" s="10">
        <v>1300</v>
      </c>
      <c r="C3182" s="60">
        <v>0.24258301500000001</v>
      </c>
      <c r="D3182" s="11">
        <v>0.66200000000000003</v>
      </c>
      <c r="E3182" s="11">
        <v>48.29</v>
      </c>
      <c r="F3182" s="11">
        <v>2.1</v>
      </c>
      <c r="G3182" s="11">
        <v>0.51600000000000001</v>
      </c>
      <c r="H3182" s="10">
        <v>0</v>
      </c>
      <c r="I3182" s="11">
        <f t="shared" si="300"/>
        <v>1.47</v>
      </c>
      <c r="J3182" s="11">
        <f t="shared" si="301"/>
        <v>0.25800000000000001</v>
      </c>
      <c r="K3182" s="11">
        <v>207.4</v>
      </c>
      <c r="L3182" s="10">
        <f t="shared" si="296"/>
        <v>0.64624074765497508</v>
      </c>
      <c r="M3182">
        <f t="shared" si="297"/>
        <v>797</v>
      </c>
      <c r="N3182">
        <f t="shared" si="298"/>
        <v>3</v>
      </c>
      <c r="O3182">
        <f t="shared" si="299"/>
        <v>0.5</v>
      </c>
    </row>
    <row r="3183" spans="1:15">
      <c r="A3183" s="10" t="s">
        <v>68</v>
      </c>
      <c r="B3183" s="10">
        <v>1300</v>
      </c>
      <c r="C3183" s="60">
        <v>0.49993341600000002</v>
      </c>
      <c r="D3183" s="11">
        <v>0.66200000000000003</v>
      </c>
      <c r="E3183" s="11">
        <v>48.29</v>
      </c>
      <c r="F3183" s="11">
        <v>2.1</v>
      </c>
      <c r="G3183" s="11">
        <v>0.51600000000000001</v>
      </c>
      <c r="H3183" s="10">
        <v>0</v>
      </c>
      <c r="I3183" s="11">
        <f t="shared" si="300"/>
        <v>1.47</v>
      </c>
      <c r="J3183" s="11">
        <f t="shared" si="301"/>
        <v>0.25800000000000001</v>
      </c>
      <c r="K3183" s="11">
        <v>427.4</v>
      </c>
      <c r="L3183" s="10">
        <f t="shared" si="296"/>
        <v>1.3318217870016402</v>
      </c>
      <c r="M3183">
        <f t="shared" si="297"/>
        <v>1643</v>
      </c>
      <c r="N3183">
        <f t="shared" si="298"/>
        <v>5</v>
      </c>
      <c r="O3183">
        <f t="shared" si="299"/>
        <v>0.9</v>
      </c>
    </row>
    <row r="3184" spans="1:15">
      <c r="A3184" s="10" t="s">
        <v>68</v>
      </c>
      <c r="B3184" s="10">
        <v>1300</v>
      </c>
      <c r="C3184" s="60">
        <v>0.41484795800000002</v>
      </c>
      <c r="D3184" s="11">
        <v>0.66200000000000003</v>
      </c>
      <c r="E3184" s="11">
        <v>48.29</v>
      </c>
      <c r="F3184" s="11">
        <v>2.1</v>
      </c>
      <c r="G3184" s="11">
        <v>0.51600000000000001</v>
      </c>
      <c r="H3184" s="10">
        <v>0</v>
      </c>
      <c r="I3184" s="11">
        <f t="shared" si="300"/>
        <v>1.47</v>
      </c>
      <c r="J3184" s="11">
        <f t="shared" si="301"/>
        <v>0.25800000000000001</v>
      </c>
      <c r="K3184" s="11">
        <v>356.4</v>
      </c>
      <c r="L3184" s="10">
        <f t="shared" si="296"/>
        <v>1.1051542686987368</v>
      </c>
      <c r="M3184">
        <f t="shared" si="297"/>
        <v>1363</v>
      </c>
      <c r="N3184">
        <f t="shared" si="298"/>
        <v>4</v>
      </c>
      <c r="O3184">
        <f t="shared" si="299"/>
        <v>0.8</v>
      </c>
    </row>
    <row r="3185" spans="1:15">
      <c r="A3185" s="10" t="s">
        <v>68</v>
      </c>
      <c r="B3185" s="10">
        <v>1300</v>
      </c>
      <c r="C3185" s="60">
        <v>5.7650936999999999E-2</v>
      </c>
      <c r="D3185" s="11">
        <v>0.69199999999999995</v>
      </c>
      <c r="E3185" s="11">
        <v>48.29</v>
      </c>
      <c r="F3185" s="11">
        <v>2.1</v>
      </c>
      <c r="G3185" s="11">
        <v>0.51600000000000001</v>
      </c>
      <c r="H3185" s="10">
        <v>0</v>
      </c>
      <c r="I3185" s="11">
        <f t="shared" si="300"/>
        <v>1.47</v>
      </c>
      <c r="J3185" s="11">
        <f t="shared" si="301"/>
        <v>0.25800000000000001</v>
      </c>
      <c r="K3185" s="11">
        <v>66.8</v>
      </c>
      <c r="L3185" s="10">
        <f t="shared" si="296"/>
        <v>0.16054190945242999</v>
      </c>
      <c r="M3185">
        <f t="shared" si="297"/>
        <v>198</v>
      </c>
      <c r="N3185">
        <f t="shared" si="298"/>
        <v>1</v>
      </c>
      <c r="O3185">
        <f t="shared" si="299"/>
        <v>0.1</v>
      </c>
    </row>
    <row r="3186" spans="1:15">
      <c r="A3186" s="10" t="s">
        <v>68</v>
      </c>
      <c r="B3186" s="10">
        <v>1300</v>
      </c>
      <c r="C3186" s="60">
        <v>0.106056974</v>
      </c>
      <c r="D3186" s="11">
        <v>0.66200000000000003</v>
      </c>
      <c r="E3186" s="11">
        <v>48.29</v>
      </c>
      <c r="F3186" s="11">
        <v>2.1</v>
      </c>
      <c r="G3186" s="11">
        <v>0.51600000000000001</v>
      </c>
      <c r="H3186" s="10">
        <v>0</v>
      </c>
      <c r="I3186" s="11">
        <f t="shared" si="300"/>
        <v>1.47</v>
      </c>
      <c r="J3186" s="11">
        <f t="shared" si="301"/>
        <v>0.25800000000000001</v>
      </c>
      <c r="K3186" s="11">
        <v>169.8</v>
      </c>
      <c r="L3186" s="10">
        <f t="shared" si="296"/>
        <v>0.28253560197437666</v>
      </c>
      <c r="M3186">
        <f t="shared" si="297"/>
        <v>349</v>
      </c>
      <c r="N3186">
        <f t="shared" si="298"/>
        <v>1</v>
      </c>
      <c r="O3186">
        <f t="shared" si="299"/>
        <v>0.2</v>
      </c>
    </row>
    <row r="3187" spans="1:15">
      <c r="A3187" s="10" t="s">
        <v>68</v>
      </c>
      <c r="B3187" s="10">
        <v>1300</v>
      </c>
      <c r="C3187" s="60">
        <v>7.3957220000000004E-3</v>
      </c>
      <c r="D3187" s="11">
        <v>0.66200000000000003</v>
      </c>
      <c r="E3187" s="11">
        <v>48.29</v>
      </c>
      <c r="F3187" s="11">
        <v>2.1</v>
      </c>
      <c r="G3187" s="11">
        <v>0.51600000000000001</v>
      </c>
      <c r="H3187" s="10">
        <v>0</v>
      </c>
      <c r="I3187" s="11">
        <f t="shared" si="300"/>
        <v>1.47</v>
      </c>
      <c r="J3187" s="11">
        <f t="shared" si="301"/>
        <v>0.25800000000000001</v>
      </c>
      <c r="K3187" s="11">
        <v>6.3</v>
      </c>
      <c r="L3187" s="10">
        <f t="shared" si="296"/>
        <v>1.9702191081796668E-2</v>
      </c>
      <c r="M3187">
        <f t="shared" si="297"/>
        <v>24</v>
      </c>
      <c r="N3187">
        <f t="shared" si="298"/>
        <v>0</v>
      </c>
      <c r="O3187">
        <f t="shared" si="299"/>
        <v>0</v>
      </c>
    </row>
    <row r="3188" spans="1:15">
      <c r="A3188" s="10" t="s">
        <v>68</v>
      </c>
      <c r="B3188" s="10">
        <v>1300</v>
      </c>
      <c r="C3188" s="60">
        <v>7.2922199999999996E-4</v>
      </c>
      <c r="D3188" s="11">
        <v>0.73299999999999998</v>
      </c>
      <c r="E3188" s="11">
        <v>48.29</v>
      </c>
      <c r="F3188" s="11">
        <v>2.1</v>
      </c>
      <c r="G3188" s="11">
        <v>0.51600000000000001</v>
      </c>
      <c r="H3188" s="10">
        <v>0</v>
      </c>
      <c r="I3188" s="11">
        <f t="shared" si="300"/>
        <v>1.47</v>
      </c>
      <c r="J3188" s="11">
        <f t="shared" si="301"/>
        <v>0.25800000000000001</v>
      </c>
      <c r="K3188" s="11">
        <v>88.1</v>
      </c>
      <c r="L3188" s="10">
        <f t="shared" si="296"/>
        <v>2.1509964640449995E-3</v>
      </c>
      <c r="M3188">
        <f t="shared" si="297"/>
        <v>3</v>
      </c>
      <c r="N3188">
        <f t="shared" si="298"/>
        <v>0</v>
      </c>
      <c r="O3188">
        <f t="shared" si="299"/>
        <v>0</v>
      </c>
    </row>
    <row r="3189" spans="1:15">
      <c r="A3189" s="10" t="s">
        <v>68</v>
      </c>
      <c r="B3189" s="10">
        <v>1300</v>
      </c>
      <c r="C3189" s="60">
        <v>1.9013530000000001E-2</v>
      </c>
      <c r="D3189" s="11">
        <v>0.66200000000000003</v>
      </c>
      <c r="E3189" s="11">
        <v>48.29</v>
      </c>
      <c r="F3189" s="11">
        <v>2.1</v>
      </c>
      <c r="G3189" s="11">
        <v>0.51600000000000001</v>
      </c>
      <c r="H3189" s="10">
        <v>0</v>
      </c>
      <c r="I3189" s="11">
        <f t="shared" si="300"/>
        <v>1.47</v>
      </c>
      <c r="J3189" s="11">
        <f t="shared" si="301"/>
        <v>0.25800000000000001</v>
      </c>
      <c r="K3189" s="11">
        <v>16.3</v>
      </c>
      <c r="L3189" s="10">
        <f t="shared" si="296"/>
        <v>5.0652012230783333E-2</v>
      </c>
      <c r="M3189">
        <f t="shared" si="297"/>
        <v>62</v>
      </c>
      <c r="N3189">
        <f t="shared" si="298"/>
        <v>0</v>
      </c>
      <c r="O3189">
        <f t="shared" si="299"/>
        <v>0</v>
      </c>
    </row>
    <row r="3190" spans="1:15">
      <c r="A3190" s="10" t="s">
        <v>68</v>
      </c>
      <c r="B3190" s="10">
        <v>1300</v>
      </c>
      <c r="C3190" s="60">
        <v>0.249990768</v>
      </c>
      <c r="D3190" s="11">
        <v>0.66200000000000003</v>
      </c>
      <c r="E3190" s="11">
        <v>48.29</v>
      </c>
      <c r="F3190" s="11">
        <v>2.1</v>
      </c>
      <c r="G3190" s="11">
        <v>0.51600000000000001</v>
      </c>
      <c r="H3190" s="10">
        <v>0</v>
      </c>
      <c r="I3190" s="11">
        <f t="shared" si="300"/>
        <v>1.47</v>
      </c>
      <c r="J3190" s="11">
        <f t="shared" si="301"/>
        <v>0.25800000000000001</v>
      </c>
      <c r="K3190" s="11">
        <v>213.7</v>
      </c>
      <c r="L3190" s="10">
        <f t="shared" si="296"/>
        <v>0.66597498930071997</v>
      </c>
      <c r="M3190">
        <f t="shared" si="297"/>
        <v>821</v>
      </c>
      <c r="N3190">
        <f t="shared" si="298"/>
        <v>3</v>
      </c>
      <c r="O3190">
        <f t="shared" si="299"/>
        <v>0.5</v>
      </c>
    </row>
    <row r="3191" spans="1:15">
      <c r="A3191" s="10" t="s">
        <v>68</v>
      </c>
      <c r="B3191" s="10">
        <v>1300</v>
      </c>
      <c r="C3191" s="60">
        <v>0.24997873800000001</v>
      </c>
      <c r="D3191" s="11">
        <v>0.66200000000000003</v>
      </c>
      <c r="E3191" s="11">
        <v>48.29</v>
      </c>
      <c r="F3191" s="11">
        <v>2.1</v>
      </c>
      <c r="G3191" s="11">
        <v>0.51600000000000001</v>
      </c>
      <c r="H3191" s="10">
        <v>0</v>
      </c>
      <c r="I3191" s="11">
        <f t="shared" si="300"/>
        <v>1.47</v>
      </c>
      <c r="J3191" s="11">
        <f t="shared" si="301"/>
        <v>0.25800000000000001</v>
      </c>
      <c r="K3191" s="11">
        <v>213.7</v>
      </c>
      <c r="L3191" s="10">
        <f t="shared" si="296"/>
        <v>0.66594294140077004</v>
      </c>
      <c r="M3191">
        <f t="shared" si="297"/>
        <v>821</v>
      </c>
      <c r="N3191">
        <f t="shared" si="298"/>
        <v>3</v>
      </c>
      <c r="O3191">
        <f t="shared" si="299"/>
        <v>0.5</v>
      </c>
    </row>
    <row r="3192" spans="1:15">
      <c r="A3192" s="10" t="s">
        <v>68</v>
      </c>
      <c r="B3192" s="10">
        <v>1300</v>
      </c>
      <c r="C3192" s="60">
        <v>0.24997873800000001</v>
      </c>
      <c r="D3192" s="11">
        <v>0.66200000000000003</v>
      </c>
      <c r="E3192" s="11">
        <v>48.29</v>
      </c>
      <c r="F3192" s="11">
        <v>2.1</v>
      </c>
      <c r="G3192" s="11">
        <v>0.51600000000000001</v>
      </c>
      <c r="H3192" s="10">
        <v>0</v>
      </c>
      <c r="I3192" s="11">
        <f t="shared" si="300"/>
        <v>1.47</v>
      </c>
      <c r="J3192" s="11">
        <f t="shared" si="301"/>
        <v>0.25800000000000001</v>
      </c>
      <c r="K3192" s="11">
        <v>213.7</v>
      </c>
      <c r="L3192" s="10">
        <f t="shared" si="296"/>
        <v>0.66594294140077004</v>
      </c>
      <c r="M3192">
        <f t="shared" si="297"/>
        <v>821</v>
      </c>
      <c r="N3192">
        <f t="shared" si="298"/>
        <v>3</v>
      </c>
      <c r="O3192">
        <f t="shared" si="299"/>
        <v>0.5</v>
      </c>
    </row>
    <row r="3193" spans="1:15">
      <c r="A3193" s="10" t="s">
        <v>68</v>
      </c>
      <c r="B3193" s="10">
        <v>8340</v>
      </c>
      <c r="C3193" s="60">
        <v>0.54001140199999997</v>
      </c>
      <c r="D3193" s="11">
        <v>0.28599999999999998</v>
      </c>
      <c r="E3193" s="11">
        <v>48.29</v>
      </c>
      <c r="F3193" s="11">
        <v>1.77</v>
      </c>
      <c r="G3193" s="11">
        <v>0.17699999999999999</v>
      </c>
      <c r="H3193" s="10">
        <v>0</v>
      </c>
      <c r="I3193" s="11">
        <f t="shared" si="300"/>
        <v>1.2389999999999999</v>
      </c>
      <c r="J3193" s="11">
        <f t="shared" si="301"/>
        <v>8.8499999999999995E-2</v>
      </c>
      <c r="K3193" s="11">
        <v>199.4</v>
      </c>
      <c r="L3193" s="10">
        <f t="shared" si="296"/>
        <v>0.62150542269482323</v>
      </c>
      <c r="M3193">
        <f t="shared" si="297"/>
        <v>767</v>
      </c>
      <c r="N3193">
        <f t="shared" si="298"/>
        <v>2</v>
      </c>
      <c r="O3193">
        <f t="shared" si="299"/>
        <v>0.1</v>
      </c>
    </row>
    <row r="3194" spans="1:15">
      <c r="A3194" s="10" t="s">
        <v>68</v>
      </c>
      <c r="B3194" s="10">
        <v>8340</v>
      </c>
      <c r="C3194" s="60">
        <v>6.6534844999999995E-2</v>
      </c>
      <c r="D3194" s="11">
        <v>0.25800000000000001</v>
      </c>
      <c r="E3194" s="11">
        <v>48.29</v>
      </c>
      <c r="F3194" s="11">
        <v>1.77</v>
      </c>
      <c r="G3194" s="11">
        <v>0.17699999999999999</v>
      </c>
      <c r="H3194" s="10">
        <v>0</v>
      </c>
      <c r="I3194" s="11">
        <f t="shared" si="300"/>
        <v>1.2389999999999999</v>
      </c>
      <c r="J3194" s="11">
        <f t="shared" si="301"/>
        <v>8.8499999999999995E-2</v>
      </c>
      <c r="K3194" s="11">
        <v>22.2</v>
      </c>
      <c r="L3194" s="10">
        <f t="shared" si="296"/>
        <v>6.9078804798574991E-2</v>
      </c>
      <c r="M3194">
        <f t="shared" si="297"/>
        <v>85</v>
      </c>
      <c r="N3194">
        <f t="shared" si="298"/>
        <v>0</v>
      </c>
      <c r="O3194">
        <f t="shared" si="299"/>
        <v>0</v>
      </c>
    </row>
    <row r="3195" spans="1:15">
      <c r="A3195" s="10" t="s">
        <v>68</v>
      </c>
      <c r="B3195" s="10">
        <v>1300</v>
      </c>
      <c r="C3195" s="60">
        <v>0.24996670800000001</v>
      </c>
      <c r="D3195" s="11">
        <v>0.66200000000000003</v>
      </c>
      <c r="E3195" s="11">
        <v>48.29</v>
      </c>
      <c r="F3195" s="11">
        <v>2.1</v>
      </c>
      <c r="G3195" s="11">
        <v>0.51600000000000001</v>
      </c>
      <c r="H3195" s="10">
        <v>0</v>
      </c>
      <c r="I3195" s="11">
        <f t="shared" si="300"/>
        <v>1.47</v>
      </c>
      <c r="J3195" s="11">
        <f t="shared" si="301"/>
        <v>0.25800000000000001</v>
      </c>
      <c r="K3195" s="11">
        <v>213.7</v>
      </c>
      <c r="L3195" s="10">
        <f t="shared" si="296"/>
        <v>0.66591089350082011</v>
      </c>
      <c r="M3195">
        <f t="shared" si="297"/>
        <v>821</v>
      </c>
      <c r="N3195">
        <f t="shared" si="298"/>
        <v>3</v>
      </c>
      <c r="O3195">
        <f t="shared" si="299"/>
        <v>0.5</v>
      </c>
    </row>
    <row r="3196" spans="1:15">
      <c r="A3196" s="10" t="s">
        <v>68</v>
      </c>
      <c r="B3196" s="10">
        <v>1300</v>
      </c>
      <c r="C3196" s="60">
        <v>0.24997873800000001</v>
      </c>
      <c r="D3196" s="11">
        <v>0.66200000000000003</v>
      </c>
      <c r="E3196" s="11">
        <v>48.29</v>
      </c>
      <c r="F3196" s="11">
        <v>2.1</v>
      </c>
      <c r="G3196" s="11">
        <v>0.51600000000000001</v>
      </c>
      <c r="H3196" s="10">
        <v>0</v>
      </c>
      <c r="I3196" s="11">
        <f t="shared" si="300"/>
        <v>1.47</v>
      </c>
      <c r="J3196" s="11">
        <f t="shared" si="301"/>
        <v>0.25800000000000001</v>
      </c>
      <c r="K3196" s="11">
        <v>213.7</v>
      </c>
      <c r="L3196" s="10">
        <f t="shared" si="296"/>
        <v>0.66594294140077004</v>
      </c>
      <c r="M3196">
        <f t="shared" si="297"/>
        <v>821</v>
      </c>
      <c r="N3196">
        <f t="shared" si="298"/>
        <v>3</v>
      </c>
      <c r="O3196">
        <f t="shared" si="299"/>
        <v>0.5</v>
      </c>
    </row>
    <row r="3197" spans="1:15">
      <c r="A3197" s="10" t="s">
        <v>68</v>
      </c>
      <c r="B3197" s="10">
        <v>1300</v>
      </c>
      <c r="C3197" s="60">
        <v>0.24997873800000001</v>
      </c>
      <c r="D3197" s="11">
        <v>0.66200000000000003</v>
      </c>
      <c r="E3197" s="11">
        <v>48.29</v>
      </c>
      <c r="F3197" s="11">
        <v>2.1</v>
      </c>
      <c r="G3197" s="11">
        <v>0.51600000000000001</v>
      </c>
      <c r="H3197" s="10">
        <v>0</v>
      </c>
      <c r="I3197" s="11">
        <f t="shared" si="300"/>
        <v>1.47</v>
      </c>
      <c r="J3197" s="11">
        <f t="shared" si="301"/>
        <v>0.25800000000000001</v>
      </c>
      <c r="K3197" s="11">
        <v>213.7</v>
      </c>
      <c r="L3197" s="10">
        <f t="shared" si="296"/>
        <v>0.66594294140077004</v>
      </c>
      <c r="M3197">
        <f t="shared" si="297"/>
        <v>821</v>
      </c>
      <c r="N3197">
        <f t="shared" si="298"/>
        <v>3</v>
      </c>
      <c r="O3197">
        <f t="shared" si="299"/>
        <v>0.5</v>
      </c>
    </row>
    <row r="3198" spans="1:15">
      <c r="A3198" s="10" t="s">
        <v>68</v>
      </c>
      <c r="B3198" s="10">
        <v>8140</v>
      </c>
      <c r="C3198" s="60">
        <v>8.3300614999999995E-2</v>
      </c>
      <c r="D3198" s="11">
        <v>0.77700000000000002</v>
      </c>
      <c r="E3198" s="11">
        <v>48.29</v>
      </c>
      <c r="F3198" s="11">
        <v>1.2</v>
      </c>
      <c r="G3198" s="11">
        <v>0.48</v>
      </c>
      <c r="H3198" s="10">
        <v>0</v>
      </c>
      <c r="I3198" s="11">
        <f t="shared" si="300"/>
        <v>0.84</v>
      </c>
      <c r="J3198" s="11">
        <f t="shared" si="301"/>
        <v>0.24</v>
      </c>
      <c r="K3198" s="11">
        <v>83.6</v>
      </c>
      <c r="L3198" s="10">
        <f t="shared" si="296"/>
        <v>0.26046248871816247</v>
      </c>
      <c r="M3198">
        <f t="shared" si="297"/>
        <v>321</v>
      </c>
      <c r="N3198">
        <f t="shared" si="298"/>
        <v>1</v>
      </c>
      <c r="O3198">
        <f t="shared" si="299"/>
        <v>0.2</v>
      </c>
    </row>
    <row r="3199" spans="1:15">
      <c r="A3199" s="10" t="s">
        <v>68</v>
      </c>
      <c r="B3199" s="10">
        <v>1300</v>
      </c>
      <c r="C3199" s="60">
        <v>0.24997873800000001</v>
      </c>
      <c r="D3199" s="11">
        <v>0.66200000000000003</v>
      </c>
      <c r="E3199" s="11">
        <v>48.29</v>
      </c>
      <c r="F3199" s="11">
        <v>2.1</v>
      </c>
      <c r="G3199" s="11">
        <v>0.51600000000000001</v>
      </c>
      <c r="H3199" s="10">
        <v>0</v>
      </c>
      <c r="I3199" s="11">
        <f t="shared" si="300"/>
        <v>1.47</v>
      </c>
      <c r="J3199" s="11">
        <f t="shared" si="301"/>
        <v>0.25800000000000001</v>
      </c>
      <c r="K3199" s="11">
        <v>213.7</v>
      </c>
      <c r="L3199" s="10">
        <f t="shared" si="296"/>
        <v>0.66594294140077004</v>
      </c>
      <c r="M3199">
        <f t="shared" si="297"/>
        <v>821</v>
      </c>
      <c r="N3199">
        <f t="shared" si="298"/>
        <v>3</v>
      </c>
      <c r="O3199">
        <f t="shared" si="299"/>
        <v>0.5</v>
      </c>
    </row>
    <row r="3200" spans="1:15">
      <c r="A3200" s="10" t="s">
        <v>68</v>
      </c>
      <c r="B3200" s="10">
        <v>1300</v>
      </c>
      <c r="C3200" s="60">
        <v>0.24996670800000001</v>
      </c>
      <c r="D3200" s="11">
        <v>0.66200000000000003</v>
      </c>
      <c r="E3200" s="11">
        <v>48.29</v>
      </c>
      <c r="F3200" s="11">
        <v>2.1</v>
      </c>
      <c r="G3200" s="11">
        <v>0.51600000000000001</v>
      </c>
      <c r="H3200" s="10">
        <v>0</v>
      </c>
      <c r="I3200" s="11">
        <f t="shared" si="300"/>
        <v>1.47</v>
      </c>
      <c r="J3200" s="11">
        <f t="shared" si="301"/>
        <v>0.25800000000000001</v>
      </c>
      <c r="K3200" s="11">
        <v>213.7</v>
      </c>
      <c r="L3200" s="10">
        <f t="shared" si="296"/>
        <v>0.66591089350082011</v>
      </c>
      <c r="M3200">
        <f t="shared" si="297"/>
        <v>821</v>
      </c>
      <c r="N3200">
        <f t="shared" si="298"/>
        <v>3</v>
      </c>
      <c r="O3200">
        <f t="shared" si="299"/>
        <v>0.5</v>
      </c>
    </row>
    <row r="3201" spans="1:15">
      <c r="A3201" s="10" t="s">
        <v>68</v>
      </c>
      <c r="B3201" s="10">
        <v>5300</v>
      </c>
      <c r="C3201" s="60">
        <v>0.15140199600000001</v>
      </c>
      <c r="D3201" s="11">
        <v>0.5</v>
      </c>
      <c r="E3201" s="11">
        <v>48.29</v>
      </c>
      <c r="F3201" s="11">
        <v>0.6</v>
      </c>
      <c r="G3201" s="11">
        <v>0.13500000000000001</v>
      </c>
      <c r="H3201" s="10">
        <v>0</v>
      </c>
      <c r="I3201" s="11">
        <f t="shared" si="300"/>
        <v>0.42</v>
      </c>
      <c r="J3201" s="11">
        <f t="shared" si="301"/>
        <v>6.7500000000000004E-2</v>
      </c>
      <c r="K3201" s="11">
        <v>298.89999999999998</v>
      </c>
      <c r="L3201" s="10">
        <f t="shared" si="296"/>
        <v>0.30463343278500005</v>
      </c>
      <c r="M3201">
        <f t="shared" si="297"/>
        <v>376</v>
      </c>
      <c r="N3201">
        <f t="shared" si="298"/>
        <v>0</v>
      </c>
      <c r="O3201">
        <f t="shared" si="299"/>
        <v>0.1</v>
      </c>
    </row>
    <row r="3202" spans="1:15">
      <c r="A3202" s="10" t="s">
        <v>68</v>
      </c>
      <c r="B3202" s="10">
        <v>8140</v>
      </c>
      <c r="C3202" s="60">
        <v>0.80437064300000005</v>
      </c>
      <c r="D3202" s="11">
        <v>0.77700000000000002</v>
      </c>
      <c r="E3202" s="11">
        <v>48.29</v>
      </c>
      <c r="F3202" s="11">
        <v>1.2</v>
      </c>
      <c r="G3202" s="11">
        <v>0.48</v>
      </c>
      <c r="H3202" s="10">
        <v>0</v>
      </c>
      <c r="I3202" s="11">
        <f t="shared" si="300"/>
        <v>0.84</v>
      </c>
      <c r="J3202" s="11">
        <f t="shared" si="301"/>
        <v>0.24</v>
      </c>
      <c r="K3202" s="11">
        <v>1048.0999999999999</v>
      </c>
      <c r="L3202" s="10">
        <f t="shared" si="296"/>
        <v>2.5150880281929324</v>
      </c>
      <c r="M3202">
        <f t="shared" si="297"/>
        <v>3102</v>
      </c>
      <c r="N3202">
        <f t="shared" si="298"/>
        <v>6</v>
      </c>
      <c r="O3202">
        <f t="shared" si="299"/>
        <v>1.6</v>
      </c>
    </row>
    <row r="3203" spans="1:15">
      <c r="A3203" s="10" t="s">
        <v>68</v>
      </c>
      <c r="B3203" s="10">
        <v>1300</v>
      </c>
      <c r="C3203" s="60">
        <v>3.2928671380000001</v>
      </c>
      <c r="D3203" s="11">
        <v>0.66200000000000003</v>
      </c>
      <c r="E3203" s="11">
        <v>48.29</v>
      </c>
      <c r="F3203" s="11">
        <v>2.1</v>
      </c>
      <c r="G3203" s="11">
        <v>0.51600000000000001</v>
      </c>
      <c r="H3203" s="10">
        <v>0</v>
      </c>
      <c r="I3203" s="11">
        <f t="shared" si="300"/>
        <v>1.47</v>
      </c>
      <c r="J3203" s="11">
        <f t="shared" si="301"/>
        <v>0.25800000000000001</v>
      </c>
      <c r="K3203" s="11">
        <v>2814.9</v>
      </c>
      <c r="L3203" s="10">
        <f t="shared" ref="L3203:L3266" si="302">E3203*D3203*C3203/12</f>
        <v>8.7721925675201042</v>
      </c>
      <c r="M3203">
        <f t="shared" ref="M3203:M3266" si="303">ROUND(E3203*D3203*C3203*102.79,0)</f>
        <v>10820</v>
      </c>
      <c r="N3203">
        <f t="shared" ref="N3203:N3266" si="304">ROUND(I3203*M3203*0.002205,0)</f>
        <v>35</v>
      </c>
      <c r="O3203">
        <f t="shared" ref="O3203:O3266" si="305">ROUND(J3203*M3203*0.002205,1)</f>
        <v>6.2</v>
      </c>
    </row>
    <row r="3204" spans="1:15">
      <c r="A3204" s="10" t="s">
        <v>68</v>
      </c>
      <c r="B3204" s="10">
        <v>1300</v>
      </c>
      <c r="C3204" s="60">
        <v>0.24996670800000001</v>
      </c>
      <c r="D3204" s="11">
        <v>0.66200000000000003</v>
      </c>
      <c r="E3204" s="11">
        <v>48.29</v>
      </c>
      <c r="F3204" s="11">
        <v>2.1</v>
      </c>
      <c r="G3204" s="11">
        <v>0.51600000000000001</v>
      </c>
      <c r="H3204" s="10">
        <v>0</v>
      </c>
      <c r="I3204" s="11">
        <f t="shared" si="300"/>
        <v>1.47</v>
      </c>
      <c r="J3204" s="11">
        <f t="shared" si="301"/>
        <v>0.25800000000000001</v>
      </c>
      <c r="K3204" s="11">
        <v>213.7</v>
      </c>
      <c r="L3204" s="10">
        <f t="shared" si="302"/>
        <v>0.66591089350082011</v>
      </c>
      <c r="M3204">
        <f t="shared" si="303"/>
        <v>821</v>
      </c>
      <c r="N3204">
        <f t="shared" si="304"/>
        <v>3</v>
      </c>
      <c r="O3204">
        <f t="shared" si="305"/>
        <v>0.5</v>
      </c>
    </row>
    <row r="3205" spans="1:15">
      <c r="A3205" s="10" t="s">
        <v>68</v>
      </c>
      <c r="B3205" s="10">
        <v>1300</v>
      </c>
      <c r="C3205" s="60">
        <v>0.24996670800000001</v>
      </c>
      <c r="D3205" s="11">
        <v>0.66200000000000003</v>
      </c>
      <c r="E3205" s="11">
        <v>48.29</v>
      </c>
      <c r="F3205" s="11">
        <v>2.1</v>
      </c>
      <c r="G3205" s="11">
        <v>0.51600000000000001</v>
      </c>
      <c r="H3205" s="10">
        <v>0</v>
      </c>
      <c r="I3205" s="11">
        <f t="shared" si="300"/>
        <v>1.47</v>
      </c>
      <c r="J3205" s="11">
        <f t="shared" si="301"/>
        <v>0.25800000000000001</v>
      </c>
      <c r="K3205" s="11">
        <v>213.7</v>
      </c>
      <c r="L3205" s="10">
        <f t="shared" si="302"/>
        <v>0.66591089350082011</v>
      </c>
      <c r="M3205">
        <f t="shared" si="303"/>
        <v>821</v>
      </c>
      <c r="N3205">
        <f t="shared" si="304"/>
        <v>3</v>
      </c>
      <c r="O3205">
        <f t="shared" si="305"/>
        <v>0.5</v>
      </c>
    </row>
    <row r="3206" spans="1:15">
      <c r="A3206" s="10" t="s">
        <v>68</v>
      </c>
      <c r="B3206" s="10">
        <v>5300</v>
      </c>
      <c r="C3206" s="60">
        <v>0.19424555399999999</v>
      </c>
      <c r="D3206" s="11">
        <v>0.5</v>
      </c>
      <c r="E3206" s="11">
        <v>48.29</v>
      </c>
      <c r="F3206" s="11">
        <v>0.6</v>
      </c>
      <c r="G3206" s="11">
        <v>0.13500000000000001</v>
      </c>
      <c r="H3206" s="10">
        <v>0</v>
      </c>
      <c r="I3206" s="11">
        <f t="shared" si="300"/>
        <v>0.42</v>
      </c>
      <c r="J3206" s="11">
        <f t="shared" si="301"/>
        <v>6.7500000000000004E-2</v>
      </c>
      <c r="K3206" s="11">
        <v>383.5</v>
      </c>
      <c r="L3206" s="10">
        <f t="shared" si="302"/>
        <v>0.39083824177749998</v>
      </c>
      <c r="M3206">
        <f t="shared" si="303"/>
        <v>482</v>
      </c>
      <c r="N3206">
        <f t="shared" si="304"/>
        <v>0</v>
      </c>
      <c r="O3206">
        <f t="shared" si="305"/>
        <v>0.1</v>
      </c>
    </row>
    <row r="3207" spans="1:15">
      <c r="A3207" s="10" t="s">
        <v>68</v>
      </c>
      <c r="B3207" s="10">
        <v>1300</v>
      </c>
      <c r="C3207" s="60">
        <v>0.24997873800000001</v>
      </c>
      <c r="D3207" s="11">
        <v>0.66200000000000003</v>
      </c>
      <c r="E3207" s="11">
        <v>48.29</v>
      </c>
      <c r="F3207" s="11">
        <v>2.1</v>
      </c>
      <c r="G3207" s="11">
        <v>0.51600000000000001</v>
      </c>
      <c r="H3207" s="10">
        <v>0</v>
      </c>
      <c r="I3207" s="11">
        <f t="shared" si="300"/>
        <v>1.47</v>
      </c>
      <c r="J3207" s="11">
        <f t="shared" si="301"/>
        <v>0.25800000000000001</v>
      </c>
      <c r="K3207" s="11">
        <v>213.7</v>
      </c>
      <c r="L3207" s="10">
        <f t="shared" si="302"/>
        <v>0.66594294140077004</v>
      </c>
      <c r="M3207">
        <f t="shared" si="303"/>
        <v>821</v>
      </c>
      <c r="N3207">
        <f t="shared" si="304"/>
        <v>3</v>
      </c>
      <c r="O3207">
        <f t="shared" si="305"/>
        <v>0.5</v>
      </c>
    </row>
    <row r="3208" spans="1:15">
      <c r="A3208" s="10" t="s">
        <v>68</v>
      </c>
      <c r="B3208" s="10">
        <v>5300</v>
      </c>
      <c r="C3208" s="60">
        <v>0.19370026100000001</v>
      </c>
      <c r="D3208" s="11">
        <v>0.5</v>
      </c>
      <c r="E3208" s="11">
        <v>48.29</v>
      </c>
      <c r="F3208" s="11">
        <v>0.6</v>
      </c>
      <c r="G3208" s="11">
        <v>0.13500000000000001</v>
      </c>
      <c r="H3208" s="10">
        <v>0</v>
      </c>
      <c r="I3208" s="11">
        <f t="shared" si="300"/>
        <v>0.42</v>
      </c>
      <c r="J3208" s="11">
        <f t="shared" si="301"/>
        <v>6.7500000000000004E-2</v>
      </c>
      <c r="K3208" s="11">
        <v>382.4</v>
      </c>
      <c r="L3208" s="10">
        <f t="shared" si="302"/>
        <v>0.38974106682041665</v>
      </c>
      <c r="M3208">
        <f t="shared" si="303"/>
        <v>481</v>
      </c>
      <c r="N3208">
        <f t="shared" si="304"/>
        <v>0</v>
      </c>
      <c r="O3208">
        <f t="shared" si="305"/>
        <v>0.1</v>
      </c>
    </row>
    <row r="3209" spans="1:15">
      <c r="A3209" s="10" t="s">
        <v>68</v>
      </c>
      <c r="B3209" s="10">
        <v>5300</v>
      </c>
      <c r="C3209" s="60">
        <v>0.503363216</v>
      </c>
      <c r="D3209" s="11">
        <v>0.5</v>
      </c>
      <c r="E3209" s="11">
        <v>48.29</v>
      </c>
      <c r="F3209" s="11">
        <v>0.6</v>
      </c>
      <c r="G3209" s="11">
        <v>0.13500000000000001</v>
      </c>
      <c r="H3209" s="10">
        <v>0</v>
      </c>
      <c r="I3209" s="11">
        <f t="shared" si="300"/>
        <v>0.42</v>
      </c>
      <c r="J3209" s="11">
        <f t="shared" si="301"/>
        <v>6.7500000000000004E-2</v>
      </c>
      <c r="K3209" s="11">
        <v>993.8</v>
      </c>
      <c r="L3209" s="10">
        <f t="shared" si="302"/>
        <v>1.0128087375266668</v>
      </c>
      <c r="M3209">
        <f t="shared" si="303"/>
        <v>1249</v>
      </c>
      <c r="N3209">
        <f t="shared" si="304"/>
        <v>1</v>
      </c>
      <c r="O3209">
        <f t="shared" si="305"/>
        <v>0.2</v>
      </c>
    </row>
    <row r="3210" spans="1:15">
      <c r="A3210" s="10" t="s">
        <v>68</v>
      </c>
      <c r="B3210" s="10">
        <v>5300</v>
      </c>
      <c r="C3210" s="60">
        <v>0.19853041900000001</v>
      </c>
      <c r="D3210" s="11">
        <v>0.5</v>
      </c>
      <c r="E3210" s="11">
        <v>48.29</v>
      </c>
      <c r="F3210" s="11">
        <v>0.6</v>
      </c>
      <c r="G3210" s="11">
        <v>0.13500000000000001</v>
      </c>
      <c r="H3210" s="10">
        <v>0</v>
      </c>
      <c r="I3210" s="11">
        <f t="shared" si="300"/>
        <v>0.42</v>
      </c>
      <c r="J3210" s="11">
        <f t="shared" si="301"/>
        <v>6.7500000000000004E-2</v>
      </c>
      <c r="K3210" s="11">
        <v>392</v>
      </c>
      <c r="L3210" s="10">
        <f t="shared" si="302"/>
        <v>0.39945974722958333</v>
      </c>
      <c r="M3210">
        <f t="shared" si="303"/>
        <v>493</v>
      </c>
      <c r="N3210">
        <f t="shared" si="304"/>
        <v>0</v>
      </c>
      <c r="O3210">
        <f t="shared" si="305"/>
        <v>0.1</v>
      </c>
    </row>
    <row r="3211" spans="1:15">
      <c r="A3211" s="10" t="s">
        <v>68</v>
      </c>
      <c r="B3211" s="10">
        <v>1300</v>
      </c>
      <c r="C3211" s="60">
        <v>0.24997873800000001</v>
      </c>
      <c r="D3211" s="11">
        <v>0.66200000000000003</v>
      </c>
      <c r="E3211" s="11">
        <v>48.29</v>
      </c>
      <c r="F3211" s="11">
        <v>2.1</v>
      </c>
      <c r="G3211" s="11">
        <v>0.51600000000000001</v>
      </c>
      <c r="H3211" s="10">
        <v>0</v>
      </c>
      <c r="I3211" s="11">
        <f t="shared" si="300"/>
        <v>1.47</v>
      </c>
      <c r="J3211" s="11">
        <f t="shared" si="301"/>
        <v>0.25800000000000001</v>
      </c>
      <c r="K3211" s="11">
        <v>213.7</v>
      </c>
      <c r="L3211" s="10">
        <f t="shared" si="302"/>
        <v>0.66594294140077004</v>
      </c>
      <c r="M3211">
        <f t="shared" si="303"/>
        <v>821</v>
      </c>
      <c r="N3211">
        <f t="shared" si="304"/>
        <v>3</v>
      </c>
      <c r="O3211">
        <f t="shared" si="305"/>
        <v>0.5</v>
      </c>
    </row>
    <row r="3212" spans="1:15">
      <c r="A3212" s="10" t="s">
        <v>68</v>
      </c>
      <c r="B3212" s="10">
        <v>5300</v>
      </c>
      <c r="C3212" s="60">
        <v>0.44279434499999998</v>
      </c>
      <c r="D3212" s="11">
        <v>0.5</v>
      </c>
      <c r="E3212" s="11">
        <v>48.29</v>
      </c>
      <c r="F3212" s="11">
        <v>0.6</v>
      </c>
      <c r="G3212" s="11">
        <v>0.13500000000000001</v>
      </c>
      <c r="H3212" s="10">
        <v>0</v>
      </c>
      <c r="I3212" s="11">
        <f t="shared" si="300"/>
        <v>0.42</v>
      </c>
      <c r="J3212" s="11">
        <f t="shared" si="301"/>
        <v>6.7500000000000004E-2</v>
      </c>
      <c r="K3212" s="11">
        <v>285.89999999999998</v>
      </c>
      <c r="L3212" s="10">
        <f t="shared" si="302"/>
        <v>0.89093912166875</v>
      </c>
      <c r="M3212">
        <f t="shared" si="303"/>
        <v>1099</v>
      </c>
      <c r="N3212">
        <f t="shared" si="304"/>
        <v>1</v>
      </c>
      <c r="O3212">
        <f t="shared" si="305"/>
        <v>0.2</v>
      </c>
    </row>
    <row r="3213" spans="1:15">
      <c r="A3213" s="10" t="s">
        <v>68</v>
      </c>
      <c r="B3213" s="10">
        <v>1300</v>
      </c>
      <c r="C3213" s="60">
        <v>0.104881039</v>
      </c>
      <c r="D3213" s="11">
        <v>0.66200000000000003</v>
      </c>
      <c r="E3213" s="11">
        <v>48.29</v>
      </c>
      <c r="F3213" s="11">
        <v>2.1</v>
      </c>
      <c r="G3213" s="11">
        <v>0.51600000000000001</v>
      </c>
      <c r="H3213" s="10">
        <v>0</v>
      </c>
      <c r="I3213" s="11">
        <f t="shared" si="300"/>
        <v>1.47</v>
      </c>
      <c r="J3213" s="11">
        <f t="shared" si="301"/>
        <v>0.25800000000000001</v>
      </c>
      <c r="K3213" s="11">
        <v>89.7</v>
      </c>
      <c r="L3213" s="10">
        <f t="shared" si="302"/>
        <v>0.27940291309426829</v>
      </c>
      <c r="M3213">
        <f t="shared" si="303"/>
        <v>345</v>
      </c>
      <c r="N3213">
        <f t="shared" si="304"/>
        <v>1</v>
      </c>
      <c r="O3213">
        <f t="shared" si="305"/>
        <v>0.2</v>
      </c>
    </row>
    <row r="3214" spans="1:15">
      <c r="A3214" s="10" t="s">
        <v>68</v>
      </c>
      <c r="B3214" s="10">
        <v>1300</v>
      </c>
      <c r="C3214" s="60">
        <v>8.5321252E-2</v>
      </c>
      <c r="D3214" s="11">
        <v>0.66200000000000003</v>
      </c>
      <c r="E3214" s="11">
        <v>48.29</v>
      </c>
      <c r="F3214" s="11">
        <v>2.1</v>
      </c>
      <c r="G3214" s="11">
        <v>0.51600000000000001</v>
      </c>
      <c r="H3214" s="10">
        <v>0</v>
      </c>
      <c r="I3214" s="11">
        <f t="shared" si="300"/>
        <v>1.47</v>
      </c>
      <c r="J3214" s="11">
        <f t="shared" si="301"/>
        <v>0.25800000000000001</v>
      </c>
      <c r="K3214" s="11">
        <v>72.900000000000006</v>
      </c>
      <c r="L3214" s="10">
        <f t="shared" si="302"/>
        <v>0.22729567312591334</v>
      </c>
      <c r="M3214">
        <f t="shared" si="303"/>
        <v>280</v>
      </c>
      <c r="N3214">
        <f t="shared" si="304"/>
        <v>1</v>
      </c>
      <c r="O3214">
        <f t="shared" si="305"/>
        <v>0.2</v>
      </c>
    </row>
    <row r="3215" spans="1:15">
      <c r="A3215" s="10" t="s">
        <v>68</v>
      </c>
      <c r="B3215" s="10">
        <v>1300</v>
      </c>
      <c r="C3215" s="60">
        <v>0.164645456</v>
      </c>
      <c r="D3215" s="11">
        <v>0.66200000000000003</v>
      </c>
      <c r="E3215" s="11">
        <v>48.29</v>
      </c>
      <c r="F3215" s="11">
        <v>2.1</v>
      </c>
      <c r="G3215" s="11">
        <v>0.51600000000000001</v>
      </c>
      <c r="H3215" s="10">
        <v>0</v>
      </c>
      <c r="I3215" s="11">
        <f t="shared" si="300"/>
        <v>1.47</v>
      </c>
      <c r="J3215" s="11">
        <f t="shared" si="301"/>
        <v>0.25800000000000001</v>
      </c>
      <c r="K3215" s="11">
        <v>140.69999999999999</v>
      </c>
      <c r="L3215" s="10">
        <f t="shared" si="302"/>
        <v>0.43861522037490669</v>
      </c>
      <c r="M3215">
        <f t="shared" si="303"/>
        <v>541</v>
      </c>
      <c r="N3215">
        <f t="shared" si="304"/>
        <v>2</v>
      </c>
      <c r="O3215">
        <f t="shared" si="305"/>
        <v>0.3</v>
      </c>
    </row>
    <row r="3216" spans="1:15">
      <c r="A3216" s="10" t="s">
        <v>68</v>
      </c>
      <c r="B3216" s="10">
        <v>5300</v>
      </c>
      <c r="C3216" s="60">
        <v>2.1136491E-2</v>
      </c>
      <c r="D3216" s="11">
        <v>0.5</v>
      </c>
      <c r="E3216" s="11">
        <v>48.29</v>
      </c>
      <c r="F3216" s="11">
        <v>0.6</v>
      </c>
      <c r="G3216" s="11">
        <v>0.13500000000000001</v>
      </c>
      <c r="H3216" s="10">
        <v>0</v>
      </c>
      <c r="I3216" s="11">
        <f t="shared" si="300"/>
        <v>0.42</v>
      </c>
      <c r="J3216" s="11">
        <f t="shared" si="301"/>
        <v>6.7500000000000004E-2</v>
      </c>
      <c r="K3216" s="11">
        <v>13.6</v>
      </c>
      <c r="L3216" s="10">
        <f t="shared" si="302"/>
        <v>4.2528381266249998E-2</v>
      </c>
      <c r="M3216">
        <f t="shared" si="303"/>
        <v>52</v>
      </c>
      <c r="N3216">
        <f t="shared" si="304"/>
        <v>0</v>
      </c>
      <c r="O3216">
        <f t="shared" si="305"/>
        <v>0</v>
      </c>
    </row>
    <row r="3217" spans="1:15">
      <c r="A3217" s="10" t="s">
        <v>68</v>
      </c>
      <c r="B3217" s="10">
        <v>1920</v>
      </c>
      <c r="C3217" s="60">
        <v>3.2717415399999998</v>
      </c>
      <c r="D3217" s="11">
        <v>0.23400000000000001</v>
      </c>
      <c r="E3217" s="11">
        <v>48.29</v>
      </c>
      <c r="F3217" s="11">
        <v>1.2</v>
      </c>
      <c r="G3217" s="11">
        <v>7.5999999999999998E-2</v>
      </c>
      <c r="H3217" s="10">
        <v>0</v>
      </c>
      <c r="I3217" s="11">
        <f t="shared" si="300"/>
        <v>0.84</v>
      </c>
      <c r="J3217" s="11">
        <f t="shared" si="301"/>
        <v>3.7999999999999999E-2</v>
      </c>
      <c r="K3217" s="11">
        <v>3023.1</v>
      </c>
      <c r="L3217" s="10">
        <f t="shared" si="302"/>
        <v>3.0808517798487003</v>
      </c>
      <c r="M3217">
        <f t="shared" si="303"/>
        <v>3800</v>
      </c>
      <c r="N3217">
        <f t="shared" si="304"/>
        <v>7</v>
      </c>
      <c r="O3217">
        <f t="shared" si="305"/>
        <v>0.3</v>
      </c>
    </row>
    <row r="3218" spans="1:15">
      <c r="A3218" s="10" t="s">
        <v>68</v>
      </c>
      <c r="B3218" s="10">
        <v>1920</v>
      </c>
      <c r="C3218" s="60">
        <v>2.575666413</v>
      </c>
      <c r="D3218" s="11">
        <v>0.193</v>
      </c>
      <c r="E3218" s="11">
        <v>48.29</v>
      </c>
      <c r="F3218" s="11">
        <v>1.2</v>
      </c>
      <c r="G3218" s="11">
        <v>7.5999999999999998E-2</v>
      </c>
      <c r="H3218" s="10">
        <v>0</v>
      </c>
      <c r="I3218" s="11">
        <f t="shared" si="300"/>
        <v>0.84</v>
      </c>
      <c r="J3218" s="11">
        <f t="shared" si="301"/>
        <v>3.7999999999999999E-2</v>
      </c>
      <c r="K3218" s="11">
        <v>1962.9</v>
      </c>
      <c r="L3218" s="10">
        <f t="shared" si="302"/>
        <v>2.0004278082639675</v>
      </c>
      <c r="M3218">
        <f t="shared" si="303"/>
        <v>2467</v>
      </c>
      <c r="N3218">
        <f t="shared" si="304"/>
        <v>5</v>
      </c>
      <c r="O3218">
        <f t="shared" si="305"/>
        <v>0.2</v>
      </c>
    </row>
    <row r="3219" spans="1:15">
      <c r="A3219" s="10" t="s">
        <v>68</v>
      </c>
      <c r="B3219" s="10">
        <v>8340</v>
      </c>
      <c r="C3219" s="60">
        <v>2.7151399189999998</v>
      </c>
      <c r="D3219" s="11">
        <v>0.28599999999999998</v>
      </c>
      <c r="E3219" s="11">
        <v>48.29</v>
      </c>
      <c r="F3219" s="11">
        <v>1.77</v>
      </c>
      <c r="G3219" s="11">
        <v>0.17699999999999999</v>
      </c>
      <c r="H3219" s="10">
        <v>0</v>
      </c>
      <c r="I3219" s="11">
        <f t="shared" si="300"/>
        <v>1.2389999999999999</v>
      </c>
      <c r="J3219" s="11">
        <f t="shared" si="301"/>
        <v>8.8499999999999995E-2</v>
      </c>
      <c r="K3219" s="11">
        <v>1002.7</v>
      </c>
      <c r="L3219" s="10">
        <f t="shared" si="302"/>
        <v>3.1248862094094876</v>
      </c>
      <c r="M3219">
        <f t="shared" si="303"/>
        <v>3854</v>
      </c>
      <c r="N3219">
        <f t="shared" si="304"/>
        <v>11</v>
      </c>
      <c r="O3219">
        <f t="shared" si="305"/>
        <v>0.8</v>
      </c>
    </row>
    <row r="3220" spans="1:15">
      <c r="A3220" s="10" t="s">
        <v>68</v>
      </c>
      <c r="B3220" s="10">
        <v>8340</v>
      </c>
      <c r="C3220" s="60">
        <v>1.0618962089999999</v>
      </c>
      <c r="D3220" s="11">
        <v>0.23</v>
      </c>
      <c r="E3220" s="11">
        <v>48.29</v>
      </c>
      <c r="F3220" s="11">
        <v>1.77</v>
      </c>
      <c r="G3220" s="11">
        <v>0.17699999999999999</v>
      </c>
      <c r="H3220" s="10">
        <v>0</v>
      </c>
      <c r="I3220" s="11">
        <f t="shared" si="300"/>
        <v>1.2389999999999999</v>
      </c>
      <c r="J3220" s="11">
        <f t="shared" si="301"/>
        <v>8.8499999999999995E-2</v>
      </c>
      <c r="K3220" s="11">
        <v>315.39999999999998</v>
      </c>
      <c r="L3220" s="10">
        <f t="shared" si="302"/>
        <v>0.98284688537502485</v>
      </c>
      <c r="M3220">
        <f t="shared" si="303"/>
        <v>1212</v>
      </c>
      <c r="N3220">
        <f t="shared" si="304"/>
        <v>3</v>
      </c>
      <c r="O3220">
        <f t="shared" si="305"/>
        <v>0.2</v>
      </c>
    </row>
    <row r="3221" spans="1:15">
      <c r="A3221" s="10" t="s">
        <v>68</v>
      </c>
      <c r="B3221" s="10">
        <v>1300</v>
      </c>
      <c r="C3221" s="60">
        <v>0.249547305</v>
      </c>
      <c r="D3221" s="11">
        <v>0.66200000000000003</v>
      </c>
      <c r="E3221" s="11">
        <v>48.29</v>
      </c>
      <c r="F3221" s="11">
        <v>2.1</v>
      </c>
      <c r="G3221" s="11">
        <v>0.51600000000000001</v>
      </c>
      <c r="H3221" s="10">
        <v>0</v>
      </c>
      <c r="I3221" s="11">
        <f t="shared" si="300"/>
        <v>1.47</v>
      </c>
      <c r="J3221" s="11">
        <f t="shared" si="301"/>
        <v>0.25800000000000001</v>
      </c>
      <c r="K3221" s="11">
        <v>213.3</v>
      </c>
      <c r="L3221" s="10">
        <f t="shared" si="302"/>
        <v>0.66479360460782499</v>
      </c>
      <c r="M3221">
        <f t="shared" si="303"/>
        <v>820</v>
      </c>
      <c r="N3221">
        <f t="shared" si="304"/>
        <v>3</v>
      </c>
      <c r="O3221">
        <f t="shared" si="305"/>
        <v>0.5</v>
      </c>
    </row>
    <row r="3222" spans="1:15">
      <c r="A3222" s="10" t="s">
        <v>68</v>
      </c>
      <c r="B3222" s="10">
        <v>8340</v>
      </c>
      <c r="C3222" s="60">
        <v>7.5637569999999999E-3</v>
      </c>
      <c r="D3222" s="11">
        <v>0.23</v>
      </c>
      <c r="E3222" s="11">
        <v>48.29</v>
      </c>
      <c r="F3222" s="11">
        <v>1.77</v>
      </c>
      <c r="G3222" s="11">
        <v>0.17699999999999999</v>
      </c>
      <c r="H3222" s="10">
        <v>0</v>
      </c>
      <c r="I3222" s="11">
        <f t="shared" si="300"/>
        <v>1.2389999999999999</v>
      </c>
      <c r="J3222" s="11">
        <f t="shared" si="301"/>
        <v>8.8499999999999995E-2</v>
      </c>
      <c r="K3222" s="11">
        <v>2.2000000000000002</v>
      </c>
      <c r="L3222" s="10">
        <f t="shared" si="302"/>
        <v>7.0006983226583337E-3</v>
      </c>
      <c r="M3222">
        <f t="shared" si="303"/>
        <v>9</v>
      </c>
      <c r="N3222">
        <f t="shared" si="304"/>
        <v>0</v>
      </c>
      <c r="O3222">
        <f t="shared" si="305"/>
        <v>0</v>
      </c>
    </row>
    <row r="3223" spans="1:15">
      <c r="A3223" s="10" t="s">
        <v>68</v>
      </c>
      <c r="B3223" s="10">
        <v>5300</v>
      </c>
      <c r="C3223" s="60">
        <v>4.19403E-4</v>
      </c>
      <c r="D3223" s="11">
        <v>0.5</v>
      </c>
      <c r="E3223" s="11">
        <v>48.29</v>
      </c>
      <c r="F3223" s="11">
        <v>0.6</v>
      </c>
      <c r="G3223" s="11">
        <v>0.13500000000000001</v>
      </c>
      <c r="H3223" s="10">
        <v>0</v>
      </c>
      <c r="I3223" s="11">
        <f t="shared" si="300"/>
        <v>0.42</v>
      </c>
      <c r="J3223" s="11">
        <f t="shared" si="301"/>
        <v>6.7500000000000004E-2</v>
      </c>
      <c r="K3223" s="11">
        <v>0.3</v>
      </c>
      <c r="L3223" s="10">
        <f t="shared" si="302"/>
        <v>8.4387378624999987E-4</v>
      </c>
      <c r="M3223">
        <f t="shared" si="303"/>
        <v>1</v>
      </c>
      <c r="N3223">
        <f t="shared" si="304"/>
        <v>0</v>
      </c>
      <c r="O3223">
        <f t="shared" si="305"/>
        <v>0</v>
      </c>
    </row>
    <row r="3224" spans="1:15">
      <c r="A3224" s="10" t="s">
        <v>68</v>
      </c>
      <c r="B3224" s="10">
        <v>5300</v>
      </c>
      <c r="C3224" s="60">
        <v>2.0269999999999999E-4</v>
      </c>
      <c r="D3224" s="11">
        <v>0.5</v>
      </c>
      <c r="E3224" s="11">
        <v>48.29</v>
      </c>
      <c r="F3224" s="11">
        <v>0.6</v>
      </c>
      <c r="G3224" s="11">
        <v>0.13500000000000001</v>
      </c>
      <c r="H3224" s="10">
        <v>0</v>
      </c>
      <c r="I3224" s="11">
        <f t="shared" si="300"/>
        <v>0.42</v>
      </c>
      <c r="J3224" s="11">
        <f t="shared" si="301"/>
        <v>6.7500000000000004E-2</v>
      </c>
      <c r="K3224" s="11">
        <v>0.1</v>
      </c>
      <c r="L3224" s="10">
        <f t="shared" si="302"/>
        <v>4.0784929166666663E-4</v>
      </c>
      <c r="M3224">
        <f t="shared" si="303"/>
        <v>1</v>
      </c>
      <c r="N3224">
        <f t="shared" si="304"/>
        <v>0</v>
      </c>
      <c r="O3224">
        <f t="shared" si="305"/>
        <v>0</v>
      </c>
    </row>
    <row r="3225" spans="1:15">
      <c r="A3225" s="10" t="s">
        <v>68</v>
      </c>
      <c r="B3225" s="10">
        <v>1860</v>
      </c>
      <c r="C3225" s="60">
        <v>0.42077398900000001</v>
      </c>
      <c r="D3225" s="11">
        <v>0.183</v>
      </c>
      <c r="E3225" s="11">
        <v>48.29</v>
      </c>
      <c r="F3225" s="11">
        <v>1.58</v>
      </c>
      <c r="G3225" s="11">
        <v>0.1</v>
      </c>
      <c r="H3225" s="10">
        <v>0</v>
      </c>
      <c r="I3225" s="11">
        <f t="shared" si="300"/>
        <v>1.1059999999999999</v>
      </c>
      <c r="J3225" s="11">
        <f t="shared" si="301"/>
        <v>0.05</v>
      </c>
      <c r="K3225" s="11">
        <v>99.4</v>
      </c>
      <c r="L3225" s="10">
        <f t="shared" si="302"/>
        <v>0.30986743291435248</v>
      </c>
      <c r="M3225">
        <f t="shared" si="303"/>
        <v>382</v>
      </c>
      <c r="N3225">
        <f t="shared" si="304"/>
        <v>1</v>
      </c>
      <c r="O3225">
        <f t="shared" si="305"/>
        <v>0</v>
      </c>
    </row>
    <row r="3226" spans="1:15">
      <c r="A3226" s="10" t="s">
        <v>68</v>
      </c>
      <c r="B3226" s="10">
        <v>1300</v>
      </c>
      <c r="C3226" s="60">
        <v>0.24996670800000001</v>
      </c>
      <c r="D3226" s="11">
        <v>0.66200000000000003</v>
      </c>
      <c r="E3226" s="11">
        <v>48.29</v>
      </c>
      <c r="F3226" s="11">
        <v>2.1</v>
      </c>
      <c r="G3226" s="11">
        <v>0.51600000000000001</v>
      </c>
      <c r="H3226" s="10">
        <v>0</v>
      </c>
      <c r="I3226" s="11">
        <f t="shared" si="300"/>
        <v>1.47</v>
      </c>
      <c r="J3226" s="11">
        <f t="shared" si="301"/>
        <v>0.25800000000000001</v>
      </c>
      <c r="K3226" s="11">
        <v>213.7</v>
      </c>
      <c r="L3226" s="10">
        <f t="shared" si="302"/>
        <v>0.66591089350082011</v>
      </c>
      <c r="M3226">
        <f t="shared" si="303"/>
        <v>821</v>
      </c>
      <c r="N3226">
        <f t="shared" si="304"/>
        <v>3</v>
      </c>
      <c r="O3226">
        <f t="shared" si="305"/>
        <v>0.5</v>
      </c>
    </row>
    <row r="3227" spans="1:15">
      <c r="A3227" s="10" t="s">
        <v>68</v>
      </c>
      <c r="B3227" s="10">
        <v>1300</v>
      </c>
      <c r="C3227" s="60">
        <v>0.24996670800000001</v>
      </c>
      <c r="D3227" s="11">
        <v>0.66200000000000003</v>
      </c>
      <c r="E3227" s="11">
        <v>48.29</v>
      </c>
      <c r="F3227" s="11">
        <v>2.1</v>
      </c>
      <c r="G3227" s="11">
        <v>0.51600000000000001</v>
      </c>
      <c r="H3227" s="10">
        <v>0</v>
      </c>
      <c r="I3227" s="11">
        <f t="shared" si="300"/>
        <v>1.47</v>
      </c>
      <c r="J3227" s="11">
        <f t="shared" si="301"/>
        <v>0.25800000000000001</v>
      </c>
      <c r="K3227" s="11">
        <v>213.7</v>
      </c>
      <c r="L3227" s="10">
        <f t="shared" si="302"/>
        <v>0.66591089350082011</v>
      </c>
      <c r="M3227">
        <f t="shared" si="303"/>
        <v>821</v>
      </c>
      <c r="N3227">
        <f t="shared" si="304"/>
        <v>3</v>
      </c>
      <c r="O3227">
        <f t="shared" si="305"/>
        <v>0.5</v>
      </c>
    </row>
    <row r="3228" spans="1:15">
      <c r="A3228" s="10" t="s">
        <v>68</v>
      </c>
      <c r="B3228" s="10">
        <v>1300</v>
      </c>
      <c r="C3228" s="60">
        <v>0.19003577799999999</v>
      </c>
      <c r="D3228" s="11">
        <v>0.66200000000000003</v>
      </c>
      <c r="E3228" s="11">
        <v>48.29</v>
      </c>
      <c r="F3228" s="11">
        <v>2.1</v>
      </c>
      <c r="G3228" s="11">
        <v>0.51600000000000001</v>
      </c>
      <c r="H3228" s="10">
        <v>0</v>
      </c>
      <c r="I3228" s="11">
        <f t="shared" si="300"/>
        <v>1.47</v>
      </c>
      <c r="J3228" s="11">
        <f t="shared" si="301"/>
        <v>0.25800000000000001</v>
      </c>
      <c r="K3228" s="11">
        <v>162.4</v>
      </c>
      <c r="L3228" s="10">
        <f t="shared" si="302"/>
        <v>0.50625499586570333</v>
      </c>
      <c r="M3228">
        <f t="shared" si="303"/>
        <v>624</v>
      </c>
      <c r="N3228">
        <f t="shared" si="304"/>
        <v>2</v>
      </c>
      <c r="O3228">
        <f t="shared" si="305"/>
        <v>0.4</v>
      </c>
    </row>
    <row r="3229" spans="1:15">
      <c r="A3229" s="10" t="s">
        <v>68</v>
      </c>
      <c r="B3229" s="10">
        <v>1300</v>
      </c>
      <c r="C3229" s="60">
        <v>0.249990768</v>
      </c>
      <c r="D3229" s="11">
        <v>0.66200000000000003</v>
      </c>
      <c r="E3229" s="11">
        <v>48.29</v>
      </c>
      <c r="F3229" s="11">
        <v>2.1</v>
      </c>
      <c r="G3229" s="11">
        <v>0.51600000000000001</v>
      </c>
      <c r="H3229" s="10">
        <v>0</v>
      </c>
      <c r="I3229" s="11">
        <f t="shared" si="300"/>
        <v>1.47</v>
      </c>
      <c r="J3229" s="11">
        <f t="shared" si="301"/>
        <v>0.25800000000000001</v>
      </c>
      <c r="K3229" s="11">
        <v>213.7</v>
      </c>
      <c r="L3229" s="10">
        <f t="shared" si="302"/>
        <v>0.66597498930071997</v>
      </c>
      <c r="M3229">
        <f t="shared" si="303"/>
        <v>821</v>
      </c>
      <c r="N3229">
        <f t="shared" si="304"/>
        <v>3</v>
      </c>
      <c r="O3229">
        <f t="shared" si="305"/>
        <v>0.5</v>
      </c>
    </row>
    <row r="3230" spans="1:15">
      <c r="A3230" s="10" t="s">
        <v>68</v>
      </c>
      <c r="B3230" s="10">
        <v>1300</v>
      </c>
      <c r="C3230" s="60">
        <v>0.249990768</v>
      </c>
      <c r="D3230" s="11">
        <v>0.66200000000000003</v>
      </c>
      <c r="E3230" s="11">
        <v>48.29</v>
      </c>
      <c r="F3230" s="11">
        <v>2.1</v>
      </c>
      <c r="G3230" s="11">
        <v>0.51600000000000001</v>
      </c>
      <c r="H3230" s="10">
        <v>0</v>
      </c>
      <c r="I3230" s="11">
        <f t="shared" si="300"/>
        <v>1.47</v>
      </c>
      <c r="J3230" s="11">
        <f t="shared" si="301"/>
        <v>0.25800000000000001</v>
      </c>
      <c r="K3230" s="11">
        <v>213.7</v>
      </c>
      <c r="L3230" s="10">
        <f t="shared" si="302"/>
        <v>0.66597498930071997</v>
      </c>
      <c r="M3230">
        <f t="shared" si="303"/>
        <v>821</v>
      </c>
      <c r="N3230">
        <f t="shared" si="304"/>
        <v>3</v>
      </c>
      <c r="O3230">
        <f t="shared" si="305"/>
        <v>0.5</v>
      </c>
    </row>
    <row r="3231" spans="1:15">
      <c r="A3231" s="10" t="s">
        <v>68</v>
      </c>
      <c r="B3231" s="10">
        <v>1100</v>
      </c>
      <c r="C3231" s="60">
        <v>2.0050749410000002</v>
      </c>
      <c r="D3231" s="11">
        <v>0.28599999999999998</v>
      </c>
      <c r="E3231" s="11">
        <v>48.29</v>
      </c>
      <c r="F3231" s="11">
        <v>1.85</v>
      </c>
      <c r="G3231" s="11">
        <v>0.22</v>
      </c>
      <c r="H3231" s="10">
        <v>0</v>
      </c>
      <c r="I3231" s="11">
        <f t="shared" si="300"/>
        <v>1.2949999999999999</v>
      </c>
      <c r="J3231" s="11">
        <f t="shared" si="301"/>
        <v>0.11</v>
      </c>
      <c r="K3231" s="11">
        <v>1493.2</v>
      </c>
      <c r="L3231" s="10">
        <f t="shared" si="302"/>
        <v>2.3076641421378783</v>
      </c>
      <c r="M3231">
        <f t="shared" si="303"/>
        <v>2846</v>
      </c>
      <c r="N3231">
        <f t="shared" si="304"/>
        <v>8</v>
      </c>
      <c r="O3231">
        <f t="shared" si="305"/>
        <v>0.7</v>
      </c>
    </row>
    <row r="3232" spans="1:15">
      <c r="A3232" s="10" t="s">
        <v>68</v>
      </c>
      <c r="B3232" s="10">
        <v>1860</v>
      </c>
      <c r="C3232" s="60">
        <v>7.30691E-4</v>
      </c>
      <c r="D3232" s="11">
        <v>0.183</v>
      </c>
      <c r="E3232" s="11">
        <v>48.29</v>
      </c>
      <c r="F3232" s="11">
        <v>1.58</v>
      </c>
      <c r="G3232" s="11">
        <v>0.1</v>
      </c>
      <c r="H3232" s="10">
        <v>0</v>
      </c>
      <c r="I3232" s="11">
        <f t="shared" si="300"/>
        <v>1.1059999999999999</v>
      </c>
      <c r="J3232" s="11">
        <f t="shared" si="301"/>
        <v>0.05</v>
      </c>
      <c r="K3232" s="11">
        <v>0.2</v>
      </c>
      <c r="L3232" s="10">
        <f t="shared" si="302"/>
        <v>5.3809729294749988E-4</v>
      </c>
      <c r="M3232">
        <f t="shared" si="303"/>
        <v>1</v>
      </c>
      <c r="N3232">
        <f t="shared" si="304"/>
        <v>0</v>
      </c>
      <c r="O3232">
        <f t="shared" si="305"/>
        <v>0</v>
      </c>
    </row>
    <row r="3233" spans="1:15">
      <c r="A3233" s="10" t="s">
        <v>68</v>
      </c>
      <c r="B3233" s="10">
        <v>8140</v>
      </c>
      <c r="C3233" s="60">
        <v>8.6930048999999995E-2</v>
      </c>
      <c r="D3233" s="11">
        <v>0.77700000000000002</v>
      </c>
      <c r="E3233" s="11">
        <v>48.29</v>
      </c>
      <c r="F3233" s="11">
        <v>1.2</v>
      </c>
      <c r="G3233" s="11">
        <v>0.48</v>
      </c>
      <c r="H3233" s="10">
        <v>0</v>
      </c>
      <c r="I3233" s="11">
        <f t="shared" si="300"/>
        <v>0.84</v>
      </c>
      <c r="J3233" s="11">
        <f t="shared" si="301"/>
        <v>0.24</v>
      </c>
      <c r="K3233" s="11">
        <v>87.2</v>
      </c>
      <c r="L3233" s="10">
        <f t="shared" si="302"/>
        <v>0.2718109212870975</v>
      </c>
      <c r="M3233">
        <f t="shared" si="303"/>
        <v>335</v>
      </c>
      <c r="N3233">
        <f t="shared" si="304"/>
        <v>1</v>
      </c>
      <c r="O3233">
        <f t="shared" si="305"/>
        <v>0.2</v>
      </c>
    </row>
    <row r="3234" spans="1:15">
      <c r="A3234" s="10" t="s">
        <v>68</v>
      </c>
      <c r="B3234" s="10">
        <v>8140</v>
      </c>
      <c r="C3234" s="60">
        <v>0.87095414199999999</v>
      </c>
      <c r="D3234" s="11">
        <v>0.77700000000000002</v>
      </c>
      <c r="E3234" s="11">
        <v>48.29</v>
      </c>
      <c r="F3234" s="11">
        <v>1.2</v>
      </c>
      <c r="G3234" s="11">
        <v>0.48</v>
      </c>
      <c r="H3234" s="10">
        <v>0</v>
      </c>
      <c r="I3234" s="11">
        <f t="shared" si="300"/>
        <v>0.84</v>
      </c>
      <c r="J3234" s="11">
        <f t="shared" si="301"/>
        <v>0.24</v>
      </c>
      <c r="K3234" s="11">
        <v>873.9</v>
      </c>
      <c r="L3234" s="10">
        <f t="shared" si="302"/>
        <v>2.7232798147374049</v>
      </c>
      <c r="M3234">
        <f t="shared" si="303"/>
        <v>3359</v>
      </c>
      <c r="N3234">
        <f t="shared" si="304"/>
        <v>6</v>
      </c>
      <c r="O3234">
        <f t="shared" si="305"/>
        <v>1.8</v>
      </c>
    </row>
    <row r="3235" spans="1:15">
      <c r="A3235" s="10" t="s">
        <v>68</v>
      </c>
      <c r="B3235" s="10">
        <v>1860</v>
      </c>
      <c r="C3235" s="60">
        <v>0.674181158</v>
      </c>
      <c r="D3235" s="11">
        <v>0.183</v>
      </c>
      <c r="E3235" s="11">
        <v>48.29</v>
      </c>
      <c r="F3235" s="11">
        <v>1.58</v>
      </c>
      <c r="G3235" s="11">
        <v>0.1</v>
      </c>
      <c r="H3235" s="10">
        <v>0</v>
      </c>
      <c r="I3235" s="11">
        <f t="shared" si="300"/>
        <v>1.1059999999999999</v>
      </c>
      <c r="J3235" s="11">
        <f t="shared" si="301"/>
        <v>0.05</v>
      </c>
      <c r="K3235" s="11">
        <v>159.30000000000001</v>
      </c>
      <c r="L3235" s="10">
        <f t="shared" si="302"/>
        <v>0.4964821738272549</v>
      </c>
      <c r="M3235">
        <f t="shared" si="303"/>
        <v>612</v>
      </c>
      <c r="N3235">
        <f t="shared" si="304"/>
        <v>1</v>
      </c>
      <c r="O3235">
        <f t="shared" si="305"/>
        <v>0.1</v>
      </c>
    </row>
    <row r="3236" spans="1:15">
      <c r="A3236" s="10" t="s">
        <v>68</v>
      </c>
      <c r="B3236" s="10">
        <v>1300</v>
      </c>
      <c r="C3236" s="60">
        <v>0.22534361</v>
      </c>
      <c r="D3236" s="11">
        <v>0.66200000000000003</v>
      </c>
      <c r="E3236" s="11">
        <v>48.29</v>
      </c>
      <c r="F3236" s="11">
        <v>2.1</v>
      </c>
      <c r="G3236" s="11">
        <v>0.51600000000000001</v>
      </c>
      <c r="H3236" s="10">
        <v>0</v>
      </c>
      <c r="I3236" s="11">
        <f t="shared" si="300"/>
        <v>1.47</v>
      </c>
      <c r="J3236" s="11">
        <f t="shared" si="301"/>
        <v>0.25800000000000001</v>
      </c>
      <c r="K3236" s="11">
        <v>192.6</v>
      </c>
      <c r="L3236" s="10">
        <f t="shared" si="302"/>
        <v>0.60031500146731664</v>
      </c>
      <c r="M3236">
        <f t="shared" si="303"/>
        <v>740</v>
      </c>
      <c r="N3236">
        <f t="shared" si="304"/>
        <v>2</v>
      </c>
      <c r="O3236">
        <f t="shared" si="305"/>
        <v>0.4</v>
      </c>
    </row>
    <row r="3237" spans="1:15">
      <c r="A3237" s="10" t="s">
        <v>68</v>
      </c>
      <c r="B3237" s="10">
        <v>1300</v>
      </c>
      <c r="C3237" s="60">
        <v>0.99987886199999998</v>
      </c>
      <c r="D3237" s="11">
        <v>0.66200000000000003</v>
      </c>
      <c r="E3237" s="11">
        <v>48.29</v>
      </c>
      <c r="F3237" s="11">
        <v>2.1</v>
      </c>
      <c r="G3237" s="11">
        <v>0.51600000000000001</v>
      </c>
      <c r="H3237" s="10">
        <v>0</v>
      </c>
      <c r="I3237" s="11">
        <f t="shared" si="300"/>
        <v>1.47</v>
      </c>
      <c r="J3237" s="11">
        <f t="shared" si="301"/>
        <v>0.25800000000000001</v>
      </c>
      <c r="K3237" s="11">
        <v>854.7</v>
      </c>
      <c r="L3237" s="10">
        <f t="shared" si="302"/>
        <v>2.6636756219032303</v>
      </c>
      <c r="M3237">
        <f t="shared" si="303"/>
        <v>3286</v>
      </c>
      <c r="N3237">
        <f t="shared" si="304"/>
        <v>11</v>
      </c>
      <c r="O3237">
        <f t="shared" si="305"/>
        <v>1.9</v>
      </c>
    </row>
    <row r="3238" spans="1:15">
      <c r="A3238" s="10" t="s">
        <v>68</v>
      </c>
      <c r="B3238" s="10">
        <v>5300</v>
      </c>
      <c r="C3238" s="60">
        <v>2.4623098E-2</v>
      </c>
      <c r="D3238" s="11">
        <v>0.5</v>
      </c>
      <c r="E3238" s="11">
        <v>48.29</v>
      </c>
      <c r="F3238" s="11">
        <v>0.6</v>
      </c>
      <c r="G3238" s="11">
        <v>0.13500000000000001</v>
      </c>
      <c r="H3238" s="10">
        <v>0</v>
      </c>
      <c r="I3238" s="11">
        <f t="shared" si="300"/>
        <v>0.42</v>
      </c>
      <c r="J3238" s="11">
        <f t="shared" si="301"/>
        <v>6.7500000000000004E-2</v>
      </c>
      <c r="K3238" s="11">
        <v>15.9</v>
      </c>
      <c r="L3238" s="10">
        <f t="shared" si="302"/>
        <v>4.9543725100833332E-2</v>
      </c>
      <c r="M3238">
        <f t="shared" si="303"/>
        <v>61</v>
      </c>
      <c r="N3238">
        <f t="shared" si="304"/>
        <v>0</v>
      </c>
      <c r="O3238">
        <f t="shared" si="305"/>
        <v>0</v>
      </c>
    </row>
    <row r="3239" spans="1:15">
      <c r="A3239" s="10" t="s">
        <v>68</v>
      </c>
      <c r="B3239" s="10">
        <v>1300</v>
      </c>
      <c r="C3239" s="60">
        <v>0.245207429</v>
      </c>
      <c r="D3239" s="11">
        <v>0.66200000000000003</v>
      </c>
      <c r="E3239" s="11">
        <v>48.29</v>
      </c>
      <c r="F3239" s="11">
        <v>2.1</v>
      </c>
      <c r="G3239" s="11">
        <v>0.51600000000000001</v>
      </c>
      <c r="H3239" s="10">
        <v>0</v>
      </c>
      <c r="I3239" s="11">
        <f t="shared" ref="I3239:I3302" si="306">F3239*0.7</f>
        <v>1.47</v>
      </c>
      <c r="J3239" s="11">
        <f t="shared" ref="J3239:J3302" si="307">G3239*0.5</f>
        <v>0.25800000000000001</v>
      </c>
      <c r="K3239" s="11">
        <v>209.6</v>
      </c>
      <c r="L3239" s="10">
        <f t="shared" si="302"/>
        <v>0.65323218217695167</v>
      </c>
      <c r="M3239">
        <f t="shared" si="303"/>
        <v>806</v>
      </c>
      <c r="N3239">
        <f t="shared" si="304"/>
        <v>3</v>
      </c>
      <c r="O3239">
        <f t="shared" si="305"/>
        <v>0.5</v>
      </c>
    </row>
    <row r="3240" spans="1:15">
      <c r="A3240" s="10" t="s">
        <v>68</v>
      </c>
      <c r="B3240" s="10">
        <v>1300</v>
      </c>
      <c r="C3240" s="60">
        <v>0.24996670800000001</v>
      </c>
      <c r="D3240" s="11">
        <v>0.66200000000000003</v>
      </c>
      <c r="E3240" s="11">
        <v>48.29</v>
      </c>
      <c r="F3240" s="11">
        <v>2.1</v>
      </c>
      <c r="G3240" s="11">
        <v>0.51600000000000001</v>
      </c>
      <c r="H3240" s="10">
        <v>0</v>
      </c>
      <c r="I3240" s="11">
        <f t="shared" si="306"/>
        <v>1.47</v>
      </c>
      <c r="J3240" s="11">
        <f t="shared" si="307"/>
        <v>0.25800000000000001</v>
      </c>
      <c r="K3240" s="11">
        <v>213.7</v>
      </c>
      <c r="L3240" s="10">
        <f t="shared" si="302"/>
        <v>0.66591089350082011</v>
      </c>
      <c r="M3240">
        <f t="shared" si="303"/>
        <v>821</v>
      </c>
      <c r="N3240">
        <f t="shared" si="304"/>
        <v>3</v>
      </c>
      <c r="O3240">
        <f t="shared" si="305"/>
        <v>0.5</v>
      </c>
    </row>
    <row r="3241" spans="1:15">
      <c r="A3241" s="10" t="s">
        <v>68</v>
      </c>
      <c r="B3241" s="10">
        <v>5300</v>
      </c>
      <c r="C3241" s="60">
        <v>4.7592789999999999E-3</v>
      </c>
      <c r="D3241" s="11">
        <v>0.5</v>
      </c>
      <c r="E3241" s="11">
        <v>48.29</v>
      </c>
      <c r="F3241" s="11">
        <v>0.6</v>
      </c>
      <c r="G3241" s="11">
        <v>0.13500000000000001</v>
      </c>
      <c r="H3241" s="10">
        <v>0</v>
      </c>
      <c r="I3241" s="11">
        <f t="shared" si="306"/>
        <v>0.42</v>
      </c>
      <c r="J3241" s="11">
        <f t="shared" si="307"/>
        <v>6.7500000000000004E-2</v>
      </c>
      <c r="K3241" s="11">
        <v>3.1</v>
      </c>
      <c r="L3241" s="10">
        <f t="shared" si="302"/>
        <v>9.5760659545833324E-3</v>
      </c>
      <c r="M3241">
        <f t="shared" si="303"/>
        <v>12</v>
      </c>
      <c r="N3241">
        <f t="shared" si="304"/>
        <v>0</v>
      </c>
      <c r="O3241">
        <f t="shared" si="305"/>
        <v>0</v>
      </c>
    </row>
    <row r="3242" spans="1:15">
      <c r="A3242" s="10" t="s">
        <v>68</v>
      </c>
      <c r="B3242" s="10">
        <v>1300</v>
      </c>
      <c r="C3242" s="60">
        <v>0.24996670800000001</v>
      </c>
      <c r="D3242" s="11">
        <v>0.66200000000000003</v>
      </c>
      <c r="E3242" s="11">
        <v>48.29</v>
      </c>
      <c r="F3242" s="11">
        <v>2.1</v>
      </c>
      <c r="G3242" s="11">
        <v>0.51600000000000001</v>
      </c>
      <c r="H3242" s="10">
        <v>0</v>
      </c>
      <c r="I3242" s="11">
        <f t="shared" si="306"/>
        <v>1.47</v>
      </c>
      <c r="J3242" s="11">
        <f t="shared" si="307"/>
        <v>0.25800000000000001</v>
      </c>
      <c r="K3242" s="11">
        <v>213.7</v>
      </c>
      <c r="L3242" s="10">
        <f t="shared" si="302"/>
        <v>0.66591089350082011</v>
      </c>
      <c r="M3242">
        <f t="shared" si="303"/>
        <v>821</v>
      </c>
      <c r="N3242">
        <f t="shared" si="304"/>
        <v>3</v>
      </c>
      <c r="O3242">
        <f t="shared" si="305"/>
        <v>0.5</v>
      </c>
    </row>
    <row r="3243" spans="1:15">
      <c r="A3243" s="10" t="s">
        <v>68</v>
      </c>
      <c r="B3243" s="10">
        <v>1300</v>
      </c>
      <c r="C3243" s="60">
        <v>0.21757380700000001</v>
      </c>
      <c r="D3243" s="11">
        <v>0.66200000000000003</v>
      </c>
      <c r="E3243" s="11">
        <v>48.29</v>
      </c>
      <c r="F3243" s="11">
        <v>2.1</v>
      </c>
      <c r="G3243" s="11">
        <v>0.51600000000000001</v>
      </c>
      <c r="H3243" s="10">
        <v>0</v>
      </c>
      <c r="I3243" s="11">
        <f t="shared" si="306"/>
        <v>1.47</v>
      </c>
      <c r="J3243" s="11">
        <f t="shared" si="307"/>
        <v>0.25800000000000001</v>
      </c>
      <c r="K3243" s="11">
        <v>186</v>
      </c>
      <c r="L3243" s="10">
        <f t="shared" si="302"/>
        <v>0.57961625922498838</v>
      </c>
      <c r="M3243">
        <f t="shared" si="303"/>
        <v>715</v>
      </c>
      <c r="N3243">
        <f t="shared" si="304"/>
        <v>2</v>
      </c>
      <c r="O3243">
        <f t="shared" si="305"/>
        <v>0.4</v>
      </c>
    </row>
    <row r="3244" spans="1:15">
      <c r="A3244" s="10" t="s">
        <v>68</v>
      </c>
      <c r="B3244" s="10">
        <v>1300</v>
      </c>
      <c r="C3244" s="60">
        <v>0.249990768</v>
      </c>
      <c r="D3244" s="11">
        <v>0.66200000000000003</v>
      </c>
      <c r="E3244" s="11">
        <v>48.29</v>
      </c>
      <c r="F3244" s="11">
        <v>2.1</v>
      </c>
      <c r="G3244" s="11">
        <v>0.51600000000000001</v>
      </c>
      <c r="H3244" s="10">
        <v>0</v>
      </c>
      <c r="I3244" s="11">
        <f t="shared" si="306"/>
        <v>1.47</v>
      </c>
      <c r="J3244" s="11">
        <f t="shared" si="307"/>
        <v>0.25800000000000001</v>
      </c>
      <c r="K3244" s="11">
        <v>213.7</v>
      </c>
      <c r="L3244" s="10">
        <f t="shared" si="302"/>
        <v>0.66597498930071997</v>
      </c>
      <c r="M3244">
        <f t="shared" si="303"/>
        <v>821</v>
      </c>
      <c r="N3244">
        <f t="shared" si="304"/>
        <v>3</v>
      </c>
      <c r="O3244">
        <f t="shared" si="305"/>
        <v>0.5</v>
      </c>
    </row>
    <row r="3245" spans="1:15">
      <c r="A3245" s="10" t="s">
        <v>68</v>
      </c>
      <c r="B3245" s="10">
        <v>1300</v>
      </c>
      <c r="C3245" s="60">
        <v>0.118583513</v>
      </c>
      <c r="D3245" s="11">
        <v>0.66200000000000003</v>
      </c>
      <c r="E3245" s="11">
        <v>48.29</v>
      </c>
      <c r="F3245" s="11">
        <v>2.1</v>
      </c>
      <c r="G3245" s="11">
        <v>0.51600000000000001</v>
      </c>
      <c r="H3245" s="10">
        <v>0</v>
      </c>
      <c r="I3245" s="11">
        <f t="shared" si="306"/>
        <v>1.47</v>
      </c>
      <c r="J3245" s="11">
        <f t="shared" si="307"/>
        <v>0.25800000000000001</v>
      </c>
      <c r="K3245" s="11">
        <v>101.4</v>
      </c>
      <c r="L3245" s="10">
        <f t="shared" si="302"/>
        <v>0.31590628099281165</v>
      </c>
      <c r="M3245">
        <f t="shared" si="303"/>
        <v>390</v>
      </c>
      <c r="N3245">
        <f t="shared" si="304"/>
        <v>1</v>
      </c>
      <c r="O3245">
        <f t="shared" si="305"/>
        <v>0.2</v>
      </c>
    </row>
    <row r="3246" spans="1:15">
      <c r="A3246" s="10" t="s">
        <v>68</v>
      </c>
      <c r="B3246" s="10">
        <v>1300</v>
      </c>
      <c r="C3246" s="60">
        <v>0.54136932500000001</v>
      </c>
      <c r="D3246" s="11">
        <v>0.69199999999999995</v>
      </c>
      <c r="E3246" s="11">
        <v>48.29</v>
      </c>
      <c r="F3246" s="11">
        <v>2.1</v>
      </c>
      <c r="G3246" s="11">
        <v>0.51600000000000001</v>
      </c>
      <c r="H3246" s="10">
        <v>0</v>
      </c>
      <c r="I3246" s="11">
        <f t="shared" si="306"/>
        <v>1.47</v>
      </c>
      <c r="J3246" s="11">
        <f t="shared" si="307"/>
        <v>0.25800000000000001</v>
      </c>
      <c r="K3246" s="11">
        <v>483.7</v>
      </c>
      <c r="L3246" s="10">
        <f t="shared" si="302"/>
        <v>1.5075637912784166</v>
      </c>
      <c r="M3246">
        <f t="shared" si="303"/>
        <v>1860</v>
      </c>
      <c r="N3246">
        <f t="shared" si="304"/>
        <v>6</v>
      </c>
      <c r="O3246">
        <f t="shared" si="305"/>
        <v>1.1000000000000001</v>
      </c>
    </row>
    <row r="3247" spans="1:15">
      <c r="A3247" s="10" t="s">
        <v>68</v>
      </c>
      <c r="B3247" s="10">
        <v>5300</v>
      </c>
      <c r="C3247" s="60">
        <v>0.103955306</v>
      </c>
      <c r="D3247" s="11">
        <v>0.5</v>
      </c>
      <c r="E3247" s="11">
        <v>48.29</v>
      </c>
      <c r="F3247" s="11">
        <v>0.6</v>
      </c>
      <c r="G3247" s="11">
        <v>0.13500000000000001</v>
      </c>
      <c r="H3247" s="10">
        <v>0</v>
      </c>
      <c r="I3247" s="11">
        <f t="shared" si="306"/>
        <v>0.42</v>
      </c>
      <c r="J3247" s="11">
        <f t="shared" si="307"/>
        <v>6.7500000000000004E-2</v>
      </c>
      <c r="K3247" s="11">
        <v>67.099999999999994</v>
      </c>
      <c r="L3247" s="10">
        <f t="shared" si="302"/>
        <v>0.20916673861416665</v>
      </c>
      <c r="M3247">
        <f t="shared" si="303"/>
        <v>258</v>
      </c>
      <c r="N3247">
        <f t="shared" si="304"/>
        <v>0</v>
      </c>
      <c r="O3247">
        <f t="shared" si="305"/>
        <v>0</v>
      </c>
    </row>
    <row r="3248" spans="1:15">
      <c r="A3248" s="10" t="s">
        <v>68</v>
      </c>
      <c r="B3248" s="10">
        <v>1300</v>
      </c>
      <c r="C3248" s="60">
        <v>1.277156035</v>
      </c>
      <c r="D3248" s="11">
        <v>0.66200000000000003</v>
      </c>
      <c r="E3248" s="11">
        <v>48.29</v>
      </c>
      <c r="F3248" s="11">
        <v>2.1</v>
      </c>
      <c r="G3248" s="11">
        <v>0.51600000000000001</v>
      </c>
      <c r="H3248" s="10">
        <v>0</v>
      </c>
      <c r="I3248" s="11">
        <f t="shared" si="306"/>
        <v>1.47</v>
      </c>
      <c r="J3248" s="11">
        <f t="shared" si="307"/>
        <v>0.25800000000000001</v>
      </c>
      <c r="K3248" s="11">
        <v>1091.8</v>
      </c>
      <c r="L3248" s="10">
        <f t="shared" si="302"/>
        <v>3.4023415486466084</v>
      </c>
      <c r="M3248">
        <f t="shared" si="303"/>
        <v>4197</v>
      </c>
      <c r="N3248">
        <f t="shared" si="304"/>
        <v>14</v>
      </c>
      <c r="O3248">
        <f t="shared" si="305"/>
        <v>2.4</v>
      </c>
    </row>
    <row r="3249" spans="1:15">
      <c r="A3249" s="10" t="s">
        <v>68</v>
      </c>
      <c r="B3249" s="10">
        <v>8140</v>
      </c>
      <c r="C3249" s="60">
        <v>9.9548432000000006E-2</v>
      </c>
      <c r="D3249" s="11">
        <v>0.77700000000000002</v>
      </c>
      <c r="E3249" s="11">
        <v>48.29</v>
      </c>
      <c r="F3249" s="11">
        <v>1.2</v>
      </c>
      <c r="G3249" s="11">
        <v>0.48</v>
      </c>
      <c r="H3249" s="10">
        <v>0</v>
      </c>
      <c r="I3249" s="11">
        <f t="shared" si="306"/>
        <v>0.84</v>
      </c>
      <c r="J3249" s="11">
        <f t="shared" si="307"/>
        <v>0.24</v>
      </c>
      <c r="K3249" s="11">
        <v>99.9</v>
      </c>
      <c r="L3249" s="10">
        <f t="shared" si="302"/>
        <v>0.31126579733788001</v>
      </c>
      <c r="M3249">
        <f t="shared" si="303"/>
        <v>384</v>
      </c>
      <c r="N3249">
        <f t="shared" si="304"/>
        <v>1</v>
      </c>
      <c r="O3249">
        <f t="shared" si="305"/>
        <v>0.2</v>
      </c>
    </row>
    <row r="3250" spans="1:15">
      <c r="A3250" s="10" t="s">
        <v>68</v>
      </c>
      <c r="B3250" s="10">
        <v>8140</v>
      </c>
      <c r="C3250" s="60">
        <v>0.81236059000000005</v>
      </c>
      <c r="D3250" s="11">
        <v>0.77700000000000002</v>
      </c>
      <c r="E3250" s="11">
        <v>48.29</v>
      </c>
      <c r="F3250" s="11">
        <v>1.2</v>
      </c>
      <c r="G3250" s="11">
        <v>0.48</v>
      </c>
      <c r="H3250" s="10">
        <v>0</v>
      </c>
      <c r="I3250" s="11">
        <f t="shared" si="306"/>
        <v>0.84</v>
      </c>
      <c r="J3250" s="11">
        <f t="shared" si="307"/>
        <v>0.24</v>
      </c>
      <c r="K3250" s="11">
        <v>815</v>
      </c>
      <c r="L3250" s="10">
        <f t="shared" si="302"/>
        <v>2.540070814698725</v>
      </c>
      <c r="M3250">
        <f t="shared" si="303"/>
        <v>3133</v>
      </c>
      <c r="N3250">
        <f t="shared" si="304"/>
        <v>6</v>
      </c>
      <c r="O3250">
        <f t="shared" si="305"/>
        <v>1.7</v>
      </c>
    </row>
    <row r="3251" spans="1:15">
      <c r="A3251" s="10" t="s">
        <v>68</v>
      </c>
      <c r="B3251" s="10">
        <v>1300</v>
      </c>
      <c r="C3251" s="60">
        <v>0.21423430800000001</v>
      </c>
      <c r="D3251" s="11">
        <v>0.66200000000000003</v>
      </c>
      <c r="E3251" s="11">
        <v>48.29</v>
      </c>
      <c r="F3251" s="11">
        <v>2.1</v>
      </c>
      <c r="G3251" s="11">
        <v>0.51600000000000001</v>
      </c>
      <c r="H3251" s="10">
        <v>0</v>
      </c>
      <c r="I3251" s="11">
        <f t="shared" si="306"/>
        <v>1.47</v>
      </c>
      <c r="J3251" s="11">
        <f t="shared" si="307"/>
        <v>0.25800000000000001</v>
      </c>
      <c r="K3251" s="11">
        <v>183.1</v>
      </c>
      <c r="L3251" s="10">
        <f t="shared" si="302"/>
        <v>0.57071983945482008</v>
      </c>
      <c r="M3251">
        <f t="shared" si="303"/>
        <v>704</v>
      </c>
      <c r="N3251">
        <f t="shared" si="304"/>
        <v>2</v>
      </c>
      <c r="O3251">
        <f t="shared" si="305"/>
        <v>0.4</v>
      </c>
    </row>
    <row r="3252" spans="1:15">
      <c r="A3252" s="10" t="s">
        <v>68</v>
      </c>
      <c r="B3252" s="10">
        <v>1300</v>
      </c>
      <c r="C3252" s="60">
        <v>0.24996670800000001</v>
      </c>
      <c r="D3252" s="11">
        <v>0.66200000000000003</v>
      </c>
      <c r="E3252" s="11">
        <v>48.29</v>
      </c>
      <c r="F3252" s="11">
        <v>2.1</v>
      </c>
      <c r="G3252" s="11">
        <v>0.51600000000000001</v>
      </c>
      <c r="H3252" s="10">
        <v>0</v>
      </c>
      <c r="I3252" s="11">
        <f t="shared" si="306"/>
        <v>1.47</v>
      </c>
      <c r="J3252" s="11">
        <f t="shared" si="307"/>
        <v>0.25800000000000001</v>
      </c>
      <c r="K3252" s="11">
        <v>213.7</v>
      </c>
      <c r="L3252" s="10">
        <f t="shared" si="302"/>
        <v>0.66591089350082011</v>
      </c>
      <c r="M3252">
        <f t="shared" si="303"/>
        <v>821</v>
      </c>
      <c r="N3252">
        <f t="shared" si="304"/>
        <v>3</v>
      </c>
      <c r="O3252">
        <f t="shared" si="305"/>
        <v>0.5</v>
      </c>
    </row>
    <row r="3253" spans="1:15">
      <c r="A3253" s="10" t="s">
        <v>68</v>
      </c>
      <c r="B3253" s="10">
        <v>5300</v>
      </c>
      <c r="C3253" s="60">
        <v>7.8157452000000002E-2</v>
      </c>
      <c r="D3253" s="11">
        <v>0.5</v>
      </c>
      <c r="E3253" s="11">
        <v>48.29</v>
      </c>
      <c r="F3253" s="11">
        <v>0.6</v>
      </c>
      <c r="G3253" s="11">
        <v>0.13500000000000001</v>
      </c>
      <c r="H3253" s="10">
        <v>0</v>
      </c>
      <c r="I3253" s="11">
        <f t="shared" si="306"/>
        <v>0.42</v>
      </c>
      <c r="J3253" s="11">
        <f t="shared" si="307"/>
        <v>6.7500000000000004E-2</v>
      </c>
      <c r="K3253" s="11">
        <v>50.5</v>
      </c>
      <c r="L3253" s="10">
        <f t="shared" si="302"/>
        <v>0.157259306545</v>
      </c>
      <c r="M3253">
        <f t="shared" si="303"/>
        <v>194</v>
      </c>
      <c r="N3253">
        <f t="shared" si="304"/>
        <v>0</v>
      </c>
      <c r="O3253">
        <f t="shared" si="305"/>
        <v>0</v>
      </c>
    </row>
    <row r="3254" spans="1:15">
      <c r="A3254" s="10" t="s">
        <v>68</v>
      </c>
      <c r="B3254" s="10">
        <v>1920</v>
      </c>
      <c r="C3254" s="60">
        <v>9.9019999999999994E-6</v>
      </c>
      <c r="D3254" s="11">
        <v>0.23400000000000001</v>
      </c>
      <c r="E3254" s="11">
        <v>48.29</v>
      </c>
      <c r="F3254" s="11">
        <v>1.2</v>
      </c>
      <c r="G3254" s="11">
        <v>7.5999999999999998E-2</v>
      </c>
      <c r="H3254" s="10">
        <v>0</v>
      </c>
      <c r="I3254" s="11">
        <f t="shared" si="306"/>
        <v>0.84</v>
      </c>
      <c r="J3254" s="11">
        <f t="shared" si="307"/>
        <v>3.7999999999999999E-2</v>
      </c>
      <c r="K3254" s="11">
        <v>0</v>
      </c>
      <c r="L3254" s="10">
        <f t="shared" si="302"/>
        <v>9.3242678099999989E-6</v>
      </c>
      <c r="M3254">
        <f t="shared" si="303"/>
        <v>0</v>
      </c>
      <c r="N3254">
        <f t="shared" si="304"/>
        <v>0</v>
      </c>
      <c r="O3254">
        <f t="shared" si="305"/>
        <v>0</v>
      </c>
    </row>
    <row r="3255" spans="1:15">
      <c r="A3255" s="10" t="s">
        <v>68</v>
      </c>
      <c r="B3255" s="10">
        <v>1920</v>
      </c>
      <c r="C3255" s="60">
        <v>0.119631021</v>
      </c>
      <c r="D3255" s="11">
        <v>0.23400000000000001</v>
      </c>
      <c r="E3255" s="11">
        <v>48.29</v>
      </c>
      <c r="F3255" s="11">
        <v>1.2</v>
      </c>
      <c r="G3255" s="11">
        <v>7.5999999999999998E-2</v>
      </c>
      <c r="H3255" s="10">
        <v>0</v>
      </c>
      <c r="I3255" s="11">
        <f t="shared" si="306"/>
        <v>0.84</v>
      </c>
      <c r="J3255" s="11">
        <f t="shared" si="307"/>
        <v>3.7999999999999999E-2</v>
      </c>
      <c r="K3255" s="11">
        <v>110.5</v>
      </c>
      <c r="L3255" s="10">
        <f t="shared" si="302"/>
        <v>0.112651149079755</v>
      </c>
      <c r="M3255">
        <f t="shared" si="303"/>
        <v>139</v>
      </c>
      <c r="N3255">
        <f t="shared" si="304"/>
        <v>0</v>
      </c>
      <c r="O3255">
        <f t="shared" si="305"/>
        <v>0</v>
      </c>
    </row>
    <row r="3256" spans="1:15">
      <c r="A3256" s="10" t="s">
        <v>68</v>
      </c>
      <c r="B3256" s="10">
        <v>1300</v>
      </c>
      <c r="C3256" s="60">
        <v>0.24300369399999999</v>
      </c>
      <c r="D3256" s="11">
        <v>0.66200000000000003</v>
      </c>
      <c r="E3256" s="11">
        <v>48.29</v>
      </c>
      <c r="F3256" s="11">
        <v>2.1</v>
      </c>
      <c r="G3256" s="11">
        <v>0.51600000000000001</v>
      </c>
      <c r="H3256" s="10">
        <v>0</v>
      </c>
      <c r="I3256" s="11">
        <f t="shared" si="306"/>
        <v>1.47</v>
      </c>
      <c r="J3256" s="11">
        <f t="shared" si="307"/>
        <v>0.25800000000000001</v>
      </c>
      <c r="K3256" s="11">
        <v>207.7</v>
      </c>
      <c r="L3256" s="10">
        <f t="shared" si="302"/>
        <v>0.64736143580984329</v>
      </c>
      <c r="M3256">
        <f t="shared" si="303"/>
        <v>799</v>
      </c>
      <c r="N3256">
        <f t="shared" si="304"/>
        <v>3</v>
      </c>
      <c r="O3256">
        <f t="shared" si="305"/>
        <v>0.5</v>
      </c>
    </row>
    <row r="3257" spans="1:15">
      <c r="A3257" s="10" t="s">
        <v>68</v>
      </c>
      <c r="B3257" s="10">
        <v>5300</v>
      </c>
      <c r="C3257" s="60">
        <v>6.963014E-3</v>
      </c>
      <c r="D3257" s="11">
        <v>0.5</v>
      </c>
      <c r="E3257" s="11">
        <v>48.29</v>
      </c>
      <c r="F3257" s="11">
        <v>0.6</v>
      </c>
      <c r="G3257" s="11">
        <v>0.13500000000000001</v>
      </c>
      <c r="H3257" s="10">
        <v>0</v>
      </c>
      <c r="I3257" s="11">
        <f t="shared" si="306"/>
        <v>0.42</v>
      </c>
      <c r="J3257" s="11">
        <f t="shared" si="307"/>
        <v>6.7500000000000004E-2</v>
      </c>
      <c r="K3257" s="11">
        <v>4.5</v>
      </c>
      <c r="L3257" s="10">
        <f t="shared" si="302"/>
        <v>1.4010164419166667E-2</v>
      </c>
      <c r="M3257">
        <f t="shared" si="303"/>
        <v>17</v>
      </c>
      <c r="N3257">
        <f t="shared" si="304"/>
        <v>0</v>
      </c>
      <c r="O3257">
        <f t="shared" si="305"/>
        <v>0</v>
      </c>
    </row>
    <row r="3258" spans="1:15">
      <c r="A3258" s="10" t="s">
        <v>68</v>
      </c>
      <c r="B3258" s="10">
        <v>1300</v>
      </c>
      <c r="C3258" s="60">
        <v>0.24997873800000001</v>
      </c>
      <c r="D3258" s="11">
        <v>0.66200000000000003</v>
      </c>
      <c r="E3258" s="11">
        <v>48.29</v>
      </c>
      <c r="F3258" s="11">
        <v>2.1</v>
      </c>
      <c r="G3258" s="11">
        <v>0.51600000000000001</v>
      </c>
      <c r="H3258" s="10">
        <v>0</v>
      </c>
      <c r="I3258" s="11">
        <f t="shared" si="306"/>
        <v>1.47</v>
      </c>
      <c r="J3258" s="11">
        <f t="shared" si="307"/>
        <v>0.25800000000000001</v>
      </c>
      <c r="K3258" s="11">
        <v>213.7</v>
      </c>
      <c r="L3258" s="10">
        <f t="shared" si="302"/>
        <v>0.66594294140077004</v>
      </c>
      <c r="M3258">
        <f t="shared" si="303"/>
        <v>821</v>
      </c>
      <c r="N3258">
        <f t="shared" si="304"/>
        <v>3</v>
      </c>
      <c r="O3258">
        <f t="shared" si="305"/>
        <v>0.5</v>
      </c>
    </row>
    <row r="3259" spans="1:15">
      <c r="A3259" s="10" t="s">
        <v>68</v>
      </c>
      <c r="B3259" s="10">
        <v>1300</v>
      </c>
      <c r="C3259" s="60">
        <v>0.12725663000000001</v>
      </c>
      <c r="D3259" s="11">
        <v>0.66200000000000003</v>
      </c>
      <c r="E3259" s="11">
        <v>48.29</v>
      </c>
      <c r="F3259" s="11">
        <v>2.1</v>
      </c>
      <c r="G3259" s="11">
        <v>0.51600000000000001</v>
      </c>
      <c r="H3259" s="10">
        <v>0</v>
      </c>
      <c r="I3259" s="11">
        <f t="shared" si="306"/>
        <v>1.47</v>
      </c>
      <c r="J3259" s="11">
        <f t="shared" si="307"/>
        <v>0.25800000000000001</v>
      </c>
      <c r="K3259" s="11">
        <v>108.8</v>
      </c>
      <c r="L3259" s="10">
        <f t="shared" si="302"/>
        <v>0.33901145022561668</v>
      </c>
      <c r="M3259">
        <f t="shared" si="303"/>
        <v>418</v>
      </c>
      <c r="N3259">
        <f t="shared" si="304"/>
        <v>1</v>
      </c>
      <c r="O3259">
        <f t="shared" si="305"/>
        <v>0.2</v>
      </c>
    </row>
    <row r="3260" spans="1:15">
      <c r="A3260" s="10" t="s">
        <v>68</v>
      </c>
      <c r="B3260" s="10">
        <v>1300</v>
      </c>
      <c r="C3260" s="60">
        <v>0.56809041699999996</v>
      </c>
      <c r="D3260" s="11">
        <v>0.63100000000000001</v>
      </c>
      <c r="E3260" s="11">
        <v>48.29</v>
      </c>
      <c r="F3260" s="11">
        <v>2.1</v>
      </c>
      <c r="G3260" s="11">
        <v>0.51600000000000001</v>
      </c>
      <c r="H3260" s="10">
        <v>0</v>
      </c>
      <c r="I3260" s="11">
        <f t="shared" si="306"/>
        <v>1.47</v>
      </c>
      <c r="J3260" s="11">
        <f t="shared" si="307"/>
        <v>0.25800000000000001</v>
      </c>
      <c r="K3260" s="11">
        <v>462.9</v>
      </c>
      <c r="L3260" s="10">
        <f t="shared" si="302"/>
        <v>1.4425231179585689</v>
      </c>
      <c r="M3260">
        <f t="shared" si="303"/>
        <v>1779</v>
      </c>
      <c r="N3260">
        <f t="shared" si="304"/>
        <v>6</v>
      </c>
      <c r="O3260">
        <f t="shared" si="305"/>
        <v>1</v>
      </c>
    </row>
    <row r="3261" spans="1:15">
      <c r="A3261" s="10" t="s">
        <v>68</v>
      </c>
      <c r="B3261" s="10">
        <v>1300</v>
      </c>
      <c r="C3261" s="60">
        <v>1.6499158819999999</v>
      </c>
      <c r="D3261" s="11">
        <v>0.66200000000000003</v>
      </c>
      <c r="E3261" s="11">
        <v>48.29</v>
      </c>
      <c r="F3261" s="11">
        <v>2.1</v>
      </c>
      <c r="G3261" s="11">
        <v>0.51600000000000001</v>
      </c>
      <c r="H3261" s="10">
        <v>0</v>
      </c>
      <c r="I3261" s="11">
        <f t="shared" si="306"/>
        <v>1.47</v>
      </c>
      <c r="J3261" s="11">
        <f t="shared" si="307"/>
        <v>0.25800000000000001</v>
      </c>
      <c r="K3261" s="11">
        <v>1410.4</v>
      </c>
      <c r="L3261" s="10">
        <f t="shared" si="302"/>
        <v>4.3953731597881971</v>
      </c>
      <c r="M3261">
        <f t="shared" si="303"/>
        <v>5422</v>
      </c>
      <c r="N3261">
        <f t="shared" si="304"/>
        <v>18</v>
      </c>
      <c r="O3261">
        <f t="shared" si="305"/>
        <v>3.1</v>
      </c>
    </row>
    <row r="3262" spans="1:15">
      <c r="A3262" s="10" t="s">
        <v>68</v>
      </c>
      <c r="B3262" s="10">
        <v>8140</v>
      </c>
      <c r="C3262" s="60">
        <v>0.113010032</v>
      </c>
      <c r="D3262" s="11">
        <v>0.77700000000000002</v>
      </c>
      <c r="E3262" s="11">
        <v>48.29</v>
      </c>
      <c r="F3262" s="11">
        <v>1.2</v>
      </c>
      <c r="G3262" s="11">
        <v>0.48</v>
      </c>
      <c r="H3262" s="10">
        <v>0</v>
      </c>
      <c r="I3262" s="11">
        <f t="shared" si="306"/>
        <v>0.84</v>
      </c>
      <c r="J3262" s="11">
        <f t="shared" si="307"/>
        <v>0.24</v>
      </c>
      <c r="K3262" s="11">
        <v>113.4</v>
      </c>
      <c r="L3262" s="10">
        <f t="shared" si="302"/>
        <v>0.35335722533187996</v>
      </c>
      <c r="M3262">
        <f t="shared" si="303"/>
        <v>436</v>
      </c>
      <c r="N3262">
        <f t="shared" si="304"/>
        <v>1</v>
      </c>
      <c r="O3262">
        <f t="shared" si="305"/>
        <v>0.2</v>
      </c>
    </row>
    <row r="3263" spans="1:15">
      <c r="A3263" s="10" t="s">
        <v>68</v>
      </c>
      <c r="B3263" s="10">
        <v>1300</v>
      </c>
      <c r="C3263" s="60">
        <v>0.132989775</v>
      </c>
      <c r="D3263" s="11">
        <v>0.66200000000000003</v>
      </c>
      <c r="E3263" s="11">
        <v>48.29</v>
      </c>
      <c r="F3263" s="11">
        <v>2.1</v>
      </c>
      <c r="G3263" s="11">
        <v>0.51600000000000001</v>
      </c>
      <c r="H3263" s="10">
        <v>0</v>
      </c>
      <c r="I3263" s="11">
        <f t="shared" si="306"/>
        <v>1.47</v>
      </c>
      <c r="J3263" s="11">
        <f t="shared" si="307"/>
        <v>0.25800000000000001</v>
      </c>
      <c r="K3263" s="11">
        <v>113.7</v>
      </c>
      <c r="L3263" s="10">
        <f t="shared" si="302"/>
        <v>0.35428453895037504</v>
      </c>
      <c r="M3263">
        <f t="shared" si="303"/>
        <v>437</v>
      </c>
      <c r="N3263">
        <f t="shared" si="304"/>
        <v>1</v>
      </c>
      <c r="O3263">
        <f t="shared" si="305"/>
        <v>0.2</v>
      </c>
    </row>
    <row r="3264" spans="1:15">
      <c r="A3264" s="10" t="s">
        <v>68</v>
      </c>
      <c r="B3264" s="10">
        <v>5300</v>
      </c>
      <c r="C3264" s="60">
        <v>0.13869461499999999</v>
      </c>
      <c r="D3264" s="11">
        <v>0.5</v>
      </c>
      <c r="E3264" s="11">
        <v>48.29</v>
      </c>
      <c r="F3264" s="11">
        <v>0.6</v>
      </c>
      <c r="G3264" s="11">
        <v>0.13500000000000001</v>
      </c>
      <c r="H3264" s="10">
        <v>0</v>
      </c>
      <c r="I3264" s="11">
        <f t="shared" si="306"/>
        <v>0.42</v>
      </c>
      <c r="J3264" s="11">
        <f t="shared" si="307"/>
        <v>6.7500000000000004E-2</v>
      </c>
      <c r="K3264" s="11">
        <v>89.5</v>
      </c>
      <c r="L3264" s="10">
        <f t="shared" si="302"/>
        <v>0.27906512326458333</v>
      </c>
      <c r="M3264">
        <f t="shared" si="303"/>
        <v>344</v>
      </c>
      <c r="N3264">
        <f t="shared" si="304"/>
        <v>0</v>
      </c>
      <c r="O3264">
        <f t="shared" si="305"/>
        <v>0.1</v>
      </c>
    </row>
    <row r="3265" spans="1:15">
      <c r="A3265" s="10" t="s">
        <v>68</v>
      </c>
      <c r="B3265" s="10">
        <v>1180</v>
      </c>
      <c r="C3265" s="60">
        <v>14.756938979999999</v>
      </c>
      <c r="D3265" s="11">
        <v>0.39</v>
      </c>
      <c r="E3265" s="11">
        <v>48.29</v>
      </c>
      <c r="F3265" s="11">
        <v>1.05</v>
      </c>
      <c r="G3265" s="11">
        <v>0.22</v>
      </c>
      <c r="H3265" s="10">
        <v>0</v>
      </c>
      <c r="I3265" s="11">
        <f t="shared" si="306"/>
        <v>0.73499999999999999</v>
      </c>
      <c r="J3265" s="11">
        <f t="shared" si="307"/>
        <v>0.11</v>
      </c>
      <c r="K3265" s="11">
        <v>7431.7</v>
      </c>
      <c r="L3265" s="10">
        <f t="shared" si="302"/>
        <v>23.159908958686501</v>
      </c>
      <c r="M3265">
        <f t="shared" si="303"/>
        <v>28567</v>
      </c>
      <c r="N3265">
        <f t="shared" si="304"/>
        <v>46</v>
      </c>
      <c r="O3265">
        <f t="shared" si="305"/>
        <v>6.9</v>
      </c>
    </row>
    <row r="3266" spans="1:15">
      <c r="A3266" s="10" t="s">
        <v>68</v>
      </c>
      <c r="B3266" s="10">
        <v>1180</v>
      </c>
      <c r="C3266" s="60">
        <v>5.6963684609999996</v>
      </c>
      <c r="D3266" s="11">
        <v>0.39</v>
      </c>
      <c r="E3266" s="11">
        <v>48.29</v>
      </c>
      <c r="F3266" s="11">
        <v>1.05</v>
      </c>
      <c r="G3266" s="11">
        <v>0.22</v>
      </c>
      <c r="H3266" s="10">
        <v>0</v>
      </c>
      <c r="I3266" s="11">
        <f t="shared" si="306"/>
        <v>0.73499999999999999</v>
      </c>
      <c r="J3266" s="11">
        <f t="shared" si="307"/>
        <v>0.11</v>
      </c>
      <c r="K3266" s="11">
        <v>2868.7</v>
      </c>
      <c r="L3266" s="10">
        <f t="shared" si="302"/>
        <v>8.9400230719049247</v>
      </c>
      <c r="M3266">
        <f t="shared" si="303"/>
        <v>11027</v>
      </c>
      <c r="N3266">
        <f t="shared" si="304"/>
        <v>18</v>
      </c>
      <c r="O3266">
        <f t="shared" si="305"/>
        <v>2.7</v>
      </c>
    </row>
    <row r="3267" spans="1:15">
      <c r="A3267" s="10" t="s">
        <v>68</v>
      </c>
      <c r="B3267" s="10">
        <v>5300</v>
      </c>
      <c r="C3267" s="60">
        <v>1.29453E-4</v>
      </c>
      <c r="D3267" s="11">
        <v>0.5</v>
      </c>
      <c r="E3267" s="11">
        <v>48.29</v>
      </c>
      <c r="F3267" s="11">
        <v>0.6</v>
      </c>
      <c r="G3267" s="11">
        <v>0.13500000000000001</v>
      </c>
      <c r="H3267" s="10">
        <v>0</v>
      </c>
      <c r="I3267" s="11">
        <f t="shared" si="306"/>
        <v>0.42</v>
      </c>
      <c r="J3267" s="11">
        <f t="shared" si="307"/>
        <v>6.7500000000000004E-2</v>
      </c>
      <c r="K3267" s="11">
        <v>0.1</v>
      </c>
      <c r="L3267" s="10">
        <f t="shared" ref="L3267:L3330" si="308">E3267*D3267*C3267/12</f>
        <v>2.6047022374999998E-4</v>
      </c>
      <c r="M3267">
        <f t="shared" ref="M3267:M3330" si="309">ROUND(E3267*D3267*C3267*102.79,0)</f>
        <v>0</v>
      </c>
      <c r="N3267">
        <f t="shared" ref="N3267:N3330" si="310">ROUND(I3267*M3267*0.002205,0)</f>
        <v>0</v>
      </c>
      <c r="O3267">
        <f t="shared" ref="O3267:O3330" si="311">ROUND(J3267*M3267*0.002205,1)</f>
        <v>0</v>
      </c>
    </row>
    <row r="3268" spans="1:15">
      <c r="A3268" s="10" t="s">
        <v>68</v>
      </c>
      <c r="B3268" s="10">
        <v>8140</v>
      </c>
      <c r="C3268" s="60">
        <v>0.63476381599999998</v>
      </c>
      <c r="D3268" s="11">
        <v>0.77700000000000002</v>
      </c>
      <c r="E3268" s="11">
        <v>48.29</v>
      </c>
      <c r="F3268" s="11">
        <v>1.2</v>
      </c>
      <c r="G3268" s="11">
        <v>0.48</v>
      </c>
      <c r="H3268" s="10">
        <v>0</v>
      </c>
      <c r="I3268" s="11">
        <f t="shared" si="306"/>
        <v>0.84</v>
      </c>
      <c r="J3268" s="11">
        <f t="shared" si="307"/>
        <v>0.24</v>
      </c>
      <c r="K3268" s="11">
        <v>636.9</v>
      </c>
      <c r="L3268" s="10">
        <f t="shared" si="308"/>
        <v>1.9847652176829398</v>
      </c>
      <c r="M3268">
        <f t="shared" si="309"/>
        <v>2448</v>
      </c>
      <c r="N3268">
        <f t="shared" si="310"/>
        <v>5</v>
      </c>
      <c r="O3268">
        <f t="shared" si="311"/>
        <v>1.3</v>
      </c>
    </row>
    <row r="3269" spans="1:15">
      <c r="A3269" s="10" t="s">
        <v>68</v>
      </c>
      <c r="B3269" s="10">
        <v>1300</v>
      </c>
      <c r="C3269" s="60">
        <v>4.5614229999999999E-2</v>
      </c>
      <c r="D3269" s="11">
        <v>0.63100000000000001</v>
      </c>
      <c r="E3269" s="11">
        <v>48.29</v>
      </c>
      <c r="F3269" s="11">
        <v>2.1</v>
      </c>
      <c r="G3269" s="11">
        <v>0.51600000000000001</v>
      </c>
      <c r="H3269" s="10">
        <v>0</v>
      </c>
      <c r="I3269" s="11">
        <f t="shared" si="306"/>
        <v>1.47</v>
      </c>
      <c r="J3269" s="11">
        <f t="shared" si="307"/>
        <v>0.25800000000000001</v>
      </c>
      <c r="K3269" s="11">
        <v>37.200000000000003</v>
      </c>
      <c r="L3269" s="10">
        <f t="shared" si="308"/>
        <v>0.11582589551564167</v>
      </c>
      <c r="M3269">
        <f t="shared" si="309"/>
        <v>143</v>
      </c>
      <c r="N3269">
        <f t="shared" si="310"/>
        <v>0</v>
      </c>
      <c r="O3269">
        <f t="shared" si="311"/>
        <v>0.1</v>
      </c>
    </row>
    <row r="3270" spans="1:15">
      <c r="A3270" s="10" t="s">
        <v>68</v>
      </c>
      <c r="B3270" s="10">
        <v>1700</v>
      </c>
      <c r="C3270" s="60">
        <v>0.17509370899999999</v>
      </c>
      <c r="D3270" s="11">
        <v>0.69599999999999995</v>
      </c>
      <c r="E3270" s="11">
        <v>48.29</v>
      </c>
      <c r="F3270" s="11">
        <v>1.8</v>
      </c>
      <c r="G3270" s="11">
        <v>0.47799999999999998</v>
      </c>
      <c r="H3270" s="10">
        <v>0</v>
      </c>
      <c r="I3270" s="11">
        <f t="shared" si="306"/>
        <v>1.26</v>
      </c>
      <c r="J3270" s="11">
        <f t="shared" si="307"/>
        <v>0.23899999999999999</v>
      </c>
      <c r="K3270" s="11">
        <v>157.4</v>
      </c>
      <c r="L3270" s="10">
        <f t="shared" si="308"/>
        <v>0.49040596204137993</v>
      </c>
      <c r="M3270">
        <f t="shared" si="309"/>
        <v>605</v>
      </c>
      <c r="N3270">
        <f t="shared" si="310"/>
        <v>2</v>
      </c>
      <c r="O3270">
        <f t="shared" si="311"/>
        <v>0.3</v>
      </c>
    </row>
    <row r="3271" spans="1:15">
      <c r="A3271" s="10" t="s">
        <v>68</v>
      </c>
      <c r="B3271" s="10">
        <v>1180</v>
      </c>
      <c r="C3271" s="60">
        <v>2.8026952839999999</v>
      </c>
      <c r="D3271" s="11">
        <v>0.39</v>
      </c>
      <c r="E3271" s="11">
        <v>48.29</v>
      </c>
      <c r="F3271" s="11">
        <v>1.05</v>
      </c>
      <c r="G3271" s="11">
        <v>0.22</v>
      </c>
      <c r="H3271" s="10">
        <v>0</v>
      </c>
      <c r="I3271" s="11">
        <f t="shared" si="306"/>
        <v>0.73499999999999999</v>
      </c>
      <c r="J3271" s="11">
        <f t="shared" si="307"/>
        <v>0.11</v>
      </c>
      <c r="K3271" s="11">
        <v>1411.5</v>
      </c>
      <c r="L3271" s="10">
        <f t="shared" si="308"/>
        <v>4.3986200460917004</v>
      </c>
      <c r="M3271">
        <f t="shared" si="309"/>
        <v>5426</v>
      </c>
      <c r="N3271">
        <f t="shared" si="310"/>
        <v>9</v>
      </c>
      <c r="O3271">
        <f t="shared" si="311"/>
        <v>1.3</v>
      </c>
    </row>
    <row r="3272" spans="1:15">
      <c r="A3272" s="10" t="s">
        <v>68</v>
      </c>
      <c r="B3272" s="10">
        <v>1700</v>
      </c>
      <c r="C3272" s="60">
        <v>0.35320175199999998</v>
      </c>
      <c r="D3272" s="11">
        <v>0.74099999999999999</v>
      </c>
      <c r="E3272" s="11">
        <v>48.29</v>
      </c>
      <c r="F3272" s="11">
        <v>1.8</v>
      </c>
      <c r="G3272" s="11">
        <v>0.47799999999999998</v>
      </c>
      <c r="H3272" s="10">
        <v>0</v>
      </c>
      <c r="I3272" s="11">
        <f t="shared" si="306"/>
        <v>1.26</v>
      </c>
      <c r="J3272" s="11">
        <f t="shared" si="307"/>
        <v>0.23899999999999999</v>
      </c>
      <c r="K3272" s="11">
        <v>338</v>
      </c>
      <c r="L3272" s="10">
        <f t="shared" si="308"/>
        <v>1.0532149533019399</v>
      </c>
      <c r="M3272">
        <f t="shared" si="309"/>
        <v>1299</v>
      </c>
      <c r="N3272">
        <f t="shared" si="310"/>
        <v>4</v>
      </c>
      <c r="O3272">
        <f t="shared" si="311"/>
        <v>0.7</v>
      </c>
    </row>
    <row r="3273" spans="1:15">
      <c r="A3273" s="10" t="s">
        <v>68</v>
      </c>
      <c r="B3273" s="10">
        <v>1700</v>
      </c>
      <c r="C3273" s="60">
        <v>2.3125473000000001E-2</v>
      </c>
      <c r="D3273" s="11">
        <v>0.74099999999999999</v>
      </c>
      <c r="E3273" s="11">
        <v>48.29</v>
      </c>
      <c r="F3273" s="11">
        <v>1.8</v>
      </c>
      <c r="G3273" s="11">
        <v>0.47799999999999998</v>
      </c>
      <c r="H3273" s="10">
        <v>0</v>
      </c>
      <c r="I3273" s="11">
        <f t="shared" si="306"/>
        <v>1.26</v>
      </c>
      <c r="J3273" s="11">
        <f t="shared" si="307"/>
        <v>0.23899999999999999</v>
      </c>
      <c r="K3273" s="11">
        <v>22.1</v>
      </c>
      <c r="L3273" s="10">
        <f t="shared" si="308"/>
        <v>6.8958021379747506E-2</v>
      </c>
      <c r="M3273">
        <f t="shared" si="309"/>
        <v>85</v>
      </c>
      <c r="N3273">
        <f t="shared" si="310"/>
        <v>0</v>
      </c>
      <c r="O3273">
        <f t="shared" si="311"/>
        <v>0</v>
      </c>
    </row>
    <row r="3274" spans="1:15">
      <c r="A3274" s="10" t="s">
        <v>68</v>
      </c>
      <c r="B3274" s="10">
        <v>1300</v>
      </c>
      <c r="C3274" s="60">
        <v>2.6698858999999998E-2</v>
      </c>
      <c r="D3274" s="11">
        <v>0.66200000000000003</v>
      </c>
      <c r="E3274" s="11">
        <v>48.29</v>
      </c>
      <c r="F3274" s="11">
        <v>2.1</v>
      </c>
      <c r="G3274" s="11">
        <v>0.51600000000000001</v>
      </c>
      <c r="H3274" s="10">
        <v>0</v>
      </c>
      <c r="I3274" s="11">
        <f t="shared" si="306"/>
        <v>1.47</v>
      </c>
      <c r="J3274" s="11">
        <f t="shared" si="307"/>
        <v>0.25800000000000001</v>
      </c>
      <c r="K3274" s="11">
        <v>22.8</v>
      </c>
      <c r="L3274" s="10">
        <f t="shared" si="308"/>
        <v>7.112571587790166E-2</v>
      </c>
      <c r="M3274">
        <f t="shared" si="309"/>
        <v>88</v>
      </c>
      <c r="N3274">
        <f t="shared" si="310"/>
        <v>0</v>
      </c>
      <c r="O3274">
        <f t="shared" si="311"/>
        <v>0.1</v>
      </c>
    </row>
    <row r="3275" spans="1:15">
      <c r="A3275" s="10" t="s">
        <v>68</v>
      </c>
      <c r="B3275" s="10">
        <v>8140</v>
      </c>
      <c r="C3275" s="60">
        <v>0.14384678100000001</v>
      </c>
      <c r="D3275" s="11">
        <v>0.77700000000000002</v>
      </c>
      <c r="E3275" s="11">
        <v>48.29</v>
      </c>
      <c r="F3275" s="11">
        <v>1.2</v>
      </c>
      <c r="G3275" s="11">
        <v>0.48</v>
      </c>
      <c r="H3275" s="10">
        <v>0</v>
      </c>
      <c r="I3275" s="11">
        <f t="shared" si="306"/>
        <v>0.84</v>
      </c>
      <c r="J3275" s="11">
        <f t="shared" si="307"/>
        <v>0.24</v>
      </c>
      <c r="K3275" s="11">
        <v>144.30000000000001</v>
      </c>
      <c r="L3275" s="10">
        <f t="shared" si="308"/>
        <v>0.44977687827822749</v>
      </c>
      <c r="M3275">
        <f t="shared" si="309"/>
        <v>555</v>
      </c>
      <c r="N3275">
        <f t="shared" si="310"/>
        <v>1</v>
      </c>
      <c r="O3275">
        <f t="shared" si="311"/>
        <v>0.3</v>
      </c>
    </row>
    <row r="3276" spans="1:15">
      <c r="A3276" s="10" t="s">
        <v>68</v>
      </c>
      <c r="B3276" s="10">
        <v>1300</v>
      </c>
      <c r="C3276" s="60">
        <v>1.3954134999999999E-2</v>
      </c>
      <c r="D3276" s="11">
        <v>0.69199999999999995</v>
      </c>
      <c r="E3276" s="11">
        <v>48.29</v>
      </c>
      <c r="F3276" s="11">
        <v>2.1</v>
      </c>
      <c r="G3276" s="11">
        <v>0.51600000000000001</v>
      </c>
      <c r="H3276" s="10">
        <v>0</v>
      </c>
      <c r="I3276" s="11">
        <f t="shared" si="306"/>
        <v>1.47</v>
      </c>
      <c r="J3276" s="11">
        <f t="shared" si="307"/>
        <v>0.25800000000000001</v>
      </c>
      <c r="K3276" s="11">
        <v>12.5</v>
      </c>
      <c r="L3276" s="10">
        <f t="shared" si="308"/>
        <v>3.885840533098333E-2</v>
      </c>
      <c r="M3276">
        <f t="shared" si="309"/>
        <v>48</v>
      </c>
      <c r="N3276">
        <f t="shared" si="310"/>
        <v>0</v>
      </c>
      <c r="O3276">
        <f t="shared" si="311"/>
        <v>0</v>
      </c>
    </row>
    <row r="3277" spans="1:15">
      <c r="A3277" s="10" t="s">
        <v>68</v>
      </c>
      <c r="B3277" s="10">
        <v>1700</v>
      </c>
      <c r="C3277" s="60">
        <v>5.476814E-3</v>
      </c>
      <c r="D3277" s="11">
        <v>0.78600000000000003</v>
      </c>
      <c r="E3277" s="11">
        <v>48.29</v>
      </c>
      <c r="F3277" s="11">
        <v>1.8</v>
      </c>
      <c r="G3277" s="11">
        <v>0.47799999999999998</v>
      </c>
      <c r="H3277" s="10">
        <v>0</v>
      </c>
      <c r="I3277" s="11">
        <f t="shared" si="306"/>
        <v>1.26</v>
      </c>
      <c r="J3277" s="11">
        <f t="shared" si="307"/>
        <v>0.23899999999999999</v>
      </c>
      <c r="K3277" s="11">
        <v>5.6</v>
      </c>
      <c r="L3277" s="10">
        <f t="shared" si="308"/>
        <v>1.732313529793E-2</v>
      </c>
      <c r="M3277">
        <f t="shared" si="309"/>
        <v>21</v>
      </c>
      <c r="N3277">
        <f t="shared" si="310"/>
        <v>0</v>
      </c>
      <c r="O3277">
        <f t="shared" si="311"/>
        <v>0</v>
      </c>
    </row>
    <row r="3278" spans="1:15">
      <c r="A3278" s="10" t="s">
        <v>68</v>
      </c>
      <c r="B3278" s="10">
        <v>1700</v>
      </c>
      <c r="C3278" s="60">
        <v>1.7521064999999999E-2</v>
      </c>
      <c r="D3278" s="11">
        <v>0.74099999999999999</v>
      </c>
      <c r="E3278" s="11">
        <v>48.29</v>
      </c>
      <c r="F3278" s="11">
        <v>1.8</v>
      </c>
      <c r="G3278" s="11">
        <v>0.47799999999999998</v>
      </c>
      <c r="H3278" s="10">
        <v>0</v>
      </c>
      <c r="I3278" s="11">
        <f t="shared" si="306"/>
        <v>1.26</v>
      </c>
      <c r="J3278" s="11">
        <f t="shared" si="307"/>
        <v>0.23899999999999999</v>
      </c>
      <c r="K3278" s="11">
        <v>16.8</v>
      </c>
      <c r="L3278" s="10">
        <f t="shared" si="308"/>
        <v>5.2246195131487504E-2</v>
      </c>
      <c r="M3278">
        <f t="shared" si="309"/>
        <v>64</v>
      </c>
      <c r="N3278">
        <f t="shared" si="310"/>
        <v>0</v>
      </c>
      <c r="O3278">
        <f t="shared" si="311"/>
        <v>0</v>
      </c>
    </row>
    <row r="3279" spans="1:15">
      <c r="A3279" s="10" t="s">
        <v>68</v>
      </c>
      <c r="B3279" s="10">
        <v>8140</v>
      </c>
      <c r="C3279" s="60">
        <v>0.57905749799999995</v>
      </c>
      <c r="D3279" s="11">
        <v>0.77700000000000002</v>
      </c>
      <c r="E3279" s="11">
        <v>48.29</v>
      </c>
      <c r="F3279" s="11">
        <v>1.2</v>
      </c>
      <c r="G3279" s="11">
        <v>0.48</v>
      </c>
      <c r="H3279" s="10">
        <v>0</v>
      </c>
      <c r="I3279" s="11">
        <f t="shared" si="306"/>
        <v>0.84</v>
      </c>
      <c r="J3279" s="11">
        <f t="shared" si="307"/>
        <v>0.24</v>
      </c>
      <c r="K3279" s="11">
        <v>581</v>
      </c>
      <c r="L3279" s="10">
        <f t="shared" si="308"/>
        <v>1.8105839559526948</v>
      </c>
      <c r="M3279">
        <f t="shared" si="309"/>
        <v>2233</v>
      </c>
      <c r="N3279">
        <f t="shared" si="310"/>
        <v>4</v>
      </c>
      <c r="O3279">
        <f t="shared" si="311"/>
        <v>1.2</v>
      </c>
    </row>
    <row r="3280" spans="1:15">
      <c r="A3280" s="10" t="s">
        <v>68</v>
      </c>
      <c r="B3280" s="10">
        <v>1700</v>
      </c>
      <c r="C3280" s="60">
        <v>6.0991786999999999E-2</v>
      </c>
      <c r="D3280" s="11">
        <v>0.78600000000000003</v>
      </c>
      <c r="E3280" s="11">
        <v>48.29</v>
      </c>
      <c r="F3280" s="11">
        <v>1.8</v>
      </c>
      <c r="G3280" s="11">
        <v>0.47799999999999998</v>
      </c>
      <c r="H3280" s="10">
        <v>0</v>
      </c>
      <c r="I3280" s="11">
        <f t="shared" si="306"/>
        <v>1.26</v>
      </c>
      <c r="J3280" s="11">
        <f t="shared" si="307"/>
        <v>0.23899999999999999</v>
      </c>
      <c r="K3280" s="11">
        <v>61.9</v>
      </c>
      <c r="L3280" s="10">
        <f t="shared" si="308"/>
        <v>0.19291671732206497</v>
      </c>
      <c r="M3280">
        <f t="shared" si="309"/>
        <v>238</v>
      </c>
      <c r="N3280">
        <f t="shared" si="310"/>
        <v>1</v>
      </c>
      <c r="O3280">
        <f t="shared" si="311"/>
        <v>0.1</v>
      </c>
    </row>
    <row r="3281" spans="1:15">
      <c r="A3281" s="10" t="s">
        <v>68</v>
      </c>
      <c r="B3281" s="10">
        <v>1700</v>
      </c>
      <c r="C3281" s="60">
        <v>1.444559E-3</v>
      </c>
      <c r="D3281" s="11">
        <v>0.78600000000000003</v>
      </c>
      <c r="E3281" s="11">
        <v>48.29</v>
      </c>
      <c r="F3281" s="11">
        <v>1.8</v>
      </c>
      <c r="G3281" s="11">
        <v>0.47799999999999998</v>
      </c>
      <c r="H3281" s="10">
        <v>0</v>
      </c>
      <c r="I3281" s="11">
        <f t="shared" si="306"/>
        <v>1.26</v>
      </c>
      <c r="J3281" s="11">
        <f t="shared" si="307"/>
        <v>0.23899999999999999</v>
      </c>
      <c r="K3281" s="11">
        <v>1.5</v>
      </c>
      <c r="L3281" s="10">
        <f t="shared" si="308"/>
        <v>4.569132894205E-3</v>
      </c>
      <c r="M3281">
        <f t="shared" si="309"/>
        <v>6</v>
      </c>
      <c r="N3281">
        <f t="shared" si="310"/>
        <v>0</v>
      </c>
      <c r="O3281">
        <f t="shared" si="311"/>
        <v>0</v>
      </c>
    </row>
    <row r="3282" spans="1:15">
      <c r="A3282" s="10" t="s">
        <v>68</v>
      </c>
      <c r="B3282" s="10">
        <v>8140</v>
      </c>
      <c r="C3282" s="60">
        <v>0.277941565</v>
      </c>
      <c r="D3282" s="11">
        <v>0.77700000000000002</v>
      </c>
      <c r="E3282" s="11">
        <v>48.29</v>
      </c>
      <c r="F3282" s="11">
        <v>1.2</v>
      </c>
      <c r="G3282" s="11">
        <v>0.48</v>
      </c>
      <c r="H3282" s="10">
        <v>0</v>
      </c>
      <c r="I3282" s="11">
        <f t="shared" si="306"/>
        <v>0.84</v>
      </c>
      <c r="J3282" s="11">
        <f t="shared" si="307"/>
        <v>0.24</v>
      </c>
      <c r="K3282" s="11">
        <v>278.89999999999998</v>
      </c>
      <c r="L3282" s="10">
        <f t="shared" si="308"/>
        <v>0.86906143175678752</v>
      </c>
      <c r="M3282">
        <f t="shared" si="309"/>
        <v>1072</v>
      </c>
      <c r="N3282">
        <f t="shared" si="310"/>
        <v>2</v>
      </c>
      <c r="O3282">
        <f t="shared" si="311"/>
        <v>0.6</v>
      </c>
    </row>
    <row r="3283" spans="1:15">
      <c r="A3283" s="10" t="s">
        <v>68</v>
      </c>
      <c r="B3283" s="10">
        <v>1300</v>
      </c>
      <c r="C3283" s="60">
        <v>0.19768350600000001</v>
      </c>
      <c r="D3283" s="11">
        <v>0.69199999999999995</v>
      </c>
      <c r="E3283" s="11">
        <v>48.29</v>
      </c>
      <c r="F3283" s="11">
        <v>2.1</v>
      </c>
      <c r="G3283" s="11">
        <v>0.51600000000000001</v>
      </c>
      <c r="H3283" s="10">
        <v>0</v>
      </c>
      <c r="I3283" s="11">
        <f t="shared" si="306"/>
        <v>1.47</v>
      </c>
      <c r="J3283" s="11">
        <f t="shared" si="307"/>
        <v>0.25800000000000001</v>
      </c>
      <c r="K3283" s="11">
        <v>176.6</v>
      </c>
      <c r="L3283" s="10">
        <f t="shared" si="308"/>
        <v>0.55049387177333997</v>
      </c>
      <c r="M3283">
        <f t="shared" si="309"/>
        <v>679</v>
      </c>
      <c r="N3283">
        <f t="shared" si="310"/>
        <v>2</v>
      </c>
      <c r="O3283">
        <f t="shared" si="311"/>
        <v>0.4</v>
      </c>
    </row>
    <row r="3284" spans="1:15">
      <c r="A3284" s="10" t="s">
        <v>68</v>
      </c>
      <c r="B3284" s="10">
        <v>1700</v>
      </c>
      <c r="C3284" s="60">
        <v>0.15465965200000001</v>
      </c>
      <c r="D3284" s="11">
        <v>0.78600000000000003</v>
      </c>
      <c r="E3284" s="11">
        <v>48.29</v>
      </c>
      <c r="F3284" s="11">
        <v>1.8</v>
      </c>
      <c r="G3284" s="11">
        <v>0.47799999999999998</v>
      </c>
      <c r="H3284" s="10">
        <v>0</v>
      </c>
      <c r="I3284" s="11">
        <f t="shared" si="306"/>
        <v>1.26</v>
      </c>
      <c r="J3284" s="11">
        <f t="shared" si="307"/>
        <v>0.23899999999999999</v>
      </c>
      <c r="K3284" s="11">
        <v>157</v>
      </c>
      <c r="L3284" s="10">
        <f t="shared" si="308"/>
        <v>0.48918770597774003</v>
      </c>
      <c r="M3284">
        <f t="shared" si="309"/>
        <v>603</v>
      </c>
      <c r="N3284">
        <f t="shared" si="310"/>
        <v>2</v>
      </c>
      <c r="O3284">
        <f t="shared" si="311"/>
        <v>0.3</v>
      </c>
    </row>
    <row r="3285" spans="1:15">
      <c r="A3285" s="10" t="s">
        <v>68</v>
      </c>
      <c r="B3285" s="10">
        <v>8140</v>
      </c>
      <c r="C3285" s="60">
        <v>4.9461324539999998</v>
      </c>
      <c r="D3285" s="11">
        <v>0.77700000000000002</v>
      </c>
      <c r="E3285" s="11">
        <v>48.29</v>
      </c>
      <c r="F3285" s="11">
        <v>1.2</v>
      </c>
      <c r="G3285" s="11">
        <v>0.48</v>
      </c>
      <c r="H3285" s="10">
        <v>0</v>
      </c>
      <c r="I3285" s="11">
        <f t="shared" si="306"/>
        <v>0.84</v>
      </c>
      <c r="J3285" s="11">
        <f t="shared" si="307"/>
        <v>0.24</v>
      </c>
      <c r="K3285" s="11">
        <v>4962.6000000000004</v>
      </c>
      <c r="L3285" s="10">
        <f t="shared" si="308"/>
        <v>15.465455669186985</v>
      </c>
      <c r="M3285">
        <f t="shared" si="309"/>
        <v>19076</v>
      </c>
      <c r="N3285">
        <f t="shared" si="310"/>
        <v>35</v>
      </c>
      <c r="O3285">
        <f t="shared" si="311"/>
        <v>10.1</v>
      </c>
    </row>
    <row r="3286" spans="1:15">
      <c r="A3286" s="10" t="s">
        <v>68</v>
      </c>
      <c r="B3286" s="10">
        <v>1300</v>
      </c>
      <c r="C3286" s="60">
        <v>1.15570799</v>
      </c>
      <c r="D3286" s="11">
        <v>0.66200000000000003</v>
      </c>
      <c r="E3286" s="11">
        <v>48.29</v>
      </c>
      <c r="F3286" s="11">
        <v>2.1</v>
      </c>
      <c r="G3286" s="11">
        <v>0.51600000000000001</v>
      </c>
      <c r="H3286" s="10">
        <v>0</v>
      </c>
      <c r="I3286" s="11">
        <f t="shared" si="306"/>
        <v>1.47</v>
      </c>
      <c r="J3286" s="11">
        <f t="shared" si="307"/>
        <v>0.25800000000000001</v>
      </c>
      <c r="K3286" s="11">
        <v>987.9</v>
      </c>
      <c r="L3286" s="10">
        <f t="shared" si="308"/>
        <v>3.0788041591800166</v>
      </c>
      <c r="M3286">
        <f t="shared" si="309"/>
        <v>3798</v>
      </c>
      <c r="N3286">
        <f t="shared" si="310"/>
        <v>12</v>
      </c>
      <c r="O3286">
        <f t="shared" si="311"/>
        <v>2.2000000000000002</v>
      </c>
    </row>
    <row r="3287" spans="1:15">
      <c r="A3287" s="10" t="s">
        <v>68</v>
      </c>
      <c r="B3287" s="10">
        <v>5300</v>
      </c>
      <c r="C3287" s="60">
        <v>0.436882885</v>
      </c>
      <c r="D3287" s="11">
        <v>0.5</v>
      </c>
      <c r="E3287" s="11">
        <v>48.29</v>
      </c>
      <c r="F3287" s="11">
        <v>0.6</v>
      </c>
      <c r="G3287" s="11">
        <v>0.13500000000000001</v>
      </c>
      <c r="H3287" s="10">
        <v>0</v>
      </c>
      <c r="I3287" s="11">
        <f t="shared" si="306"/>
        <v>0.42</v>
      </c>
      <c r="J3287" s="11">
        <f t="shared" si="307"/>
        <v>6.7500000000000004E-2</v>
      </c>
      <c r="K3287" s="11">
        <v>282.10000000000002</v>
      </c>
      <c r="L3287" s="10">
        <f t="shared" si="308"/>
        <v>0.87904477152708338</v>
      </c>
      <c r="M3287">
        <f t="shared" si="309"/>
        <v>1084</v>
      </c>
      <c r="N3287">
        <f t="shared" si="310"/>
        <v>1</v>
      </c>
      <c r="O3287">
        <f t="shared" si="311"/>
        <v>0.2</v>
      </c>
    </row>
    <row r="3288" spans="1:15">
      <c r="A3288" s="10" t="s">
        <v>68</v>
      </c>
      <c r="B3288" s="10">
        <v>1920</v>
      </c>
      <c r="C3288" s="60">
        <v>0.46498816799999998</v>
      </c>
      <c r="D3288" s="11">
        <v>0.23400000000000001</v>
      </c>
      <c r="E3288" s="11">
        <v>48.29</v>
      </c>
      <c r="F3288" s="11">
        <v>1.2</v>
      </c>
      <c r="G3288" s="11">
        <v>7.5999999999999998E-2</v>
      </c>
      <c r="H3288" s="10">
        <v>0</v>
      </c>
      <c r="I3288" s="11">
        <f t="shared" si="306"/>
        <v>0.84</v>
      </c>
      <c r="J3288" s="11">
        <f t="shared" si="307"/>
        <v>3.7999999999999999E-2</v>
      </c>
      <c r="K3288" s="11">
        <v>429.6</v>
      </c>
      <c r="L3288" s="10">
        <f t="shared" si="308"/>
        <v>0.43785843333803998</v>
      </c>
      <c r="M3288">
        <f t="shared" si="309"/>
        <v>540</v>
      </c>
      <c r="N3288">
        <f t="shared" si="310"/>
        <v>1</v>
      </c>
      <c r="O3288">
        <f t="shared" si="311"/>
        <v>0</v>
      </c>
    </row>
    <row r="3289" spans="1:15">
      <c r="A3289" s="10" t="s">
        <v>68</v>
      </c>
      <c r="B3289" s="10">
        <v>1400</v>
      </c>
      <c r="C3289" s="60">
        <v>0.25710991100000002</v>
      </c>
      <c r="D3289" s="11">
        <v>0.88800000000000001</v>
      </c>
      <c r="E3289" s="11">
        <v>48.29</v>
      </c>
      <c r="F3289" s="11">
        <v>1.93</v>
      </c>
      <c r="G3289" s="11">
        <v>0.497</v>
      </c>
      <c r="H3289" s="10">
        <v>0</v>
      </c>
      <c r="I3289" s="11">
        <f t="shared" si="306"/>
        <v>1.351</v>
      </c>
      <c r="J3289" s="11">
        <f t="shared" si="307"/>
        <v>0.2485</v>
      </c>
      <c r="K3289" s="11">
        <v>7086.7</v>
      </c>
      <c r="L3289" s="10">
        <f t="shared" si="308"/>
        <v>0.91877198256206016</v>
      </c>
      <c r="M3289">
        <f t="shared" si="309"/>
        <v>1133</v>
      </c>
      <c r="N3289">
        <f t="shared" si="310"/>
        <v>3</v>
      </c>
      <c r="O3289">
        <f t="shared" si="311"/>
        <v>0.6</v>
      </c>
    </row>
    <row r="3290" spans="1:15">
      <c r="A3290" s="10" t="s">
        <v>68</v>
      </c>
      <c r="B3290" s="10">
        <v>1180</v>
      </c>
      <c r="C3290" s="60">
        <v>5.0052452040000004</v>
      </c>
      <c r="D3290" s="11">
        <v>0.39</v>
      </c>
      <c r="E3290" s="11">
        <v>48.29</v>
      </c>
      <c r="F3290" s="11">
        <v>1.05</v>
      </c>
      <c r="G3290" s="11">
        <v>0.22</v>
      </c>
      <c r="H3290" s="10">
        <v>0</v>
      </c>
      <c r="I3290" s="11">
        <f t="shared" si="306"/>
        <v>0.73499999999999999</v>
      </c>
      <c r="J3290" s="11">
        <f t="shared" si="307"/>
        <v>0.11</v>
      </c>
      <c r="K3290" s="11">
        <v>7707.8</v>
      </c>
      <c r="L3290" s="10">
        <f t="shared" si="308"/>
        <v>7.8553569542877009</v>
      </c>
      <c r="M3290">
        <f t="shared" si="309"/>
        <v>9689</v>
      </c>
      <c r="N3290">
        <f t="shared" si="310"/>
        <v>16</v>
      </c>
      <c r="O3290">
        <f t="shared" si="311"/>
        <v>2.4</v>
      </c>
    </row>
    <row r="3291" spans="1:15">
      <c r="A3291" s="10" t="s">
        <v>68</v>
      </c>
      <c r="B3291" s="10">
        <v>1180</v>
      </c>
      <c r="C3291" s="60">
        <v>5.4695170000000001E-2</v>
      </c>
      <c r="D3291" s="11">
        <v>0.39</v>
      </c>
      <c r="E3291" s="11">
        <v>48.29</v>
      </c>
      <c r="F3291" s="11">
        <v>1.05</v>
      </c>
      <c r="G3291" s="11">
        <v>0.22</v>
      </c>
      <c r="H3291" s="10">
        <v>0</v>
      </c>
      <c r="I3291" s="11">
        <f t="shared" si="306"/>
        <v>0.73499999999999999</v>
      </c>
      <c r="J3291" s="11">
        <f t="shared" si="307"/>
        <v>0.11</v>
      </c>
      <c r="K3291" s="11">
        <v>27.5</v>
      </c>
      <c r="L3291" s="10">
        <f t="shared" si="308"/>
        <v>8.5839967177250009E-2</v>
      </c>
      <c r="M3291">
        <f t="shared" si="309"/>
        <v>106</v>
      </c>
      <c r="N3291">
        <f t="shared" si="310"/>
        <v>0</v>
      </c>
      <c r="O3291">
        <f t="shared" si="311"/>
        <v>0</v>
      </c>
    </row>
    <row r="3292" spans="1:15">
      <c r="A3292" s="10" t="s">
        <v>68</v>
      </c>
      <c r="B3292" s="10">
        <v>1920</v>
      </c>
      <c r="C3292" s="60">
        <v>0.346043659</v>
      </c>
      <c r="D3292" s="11">
        <v>0.23400000000000001</v>
      </c>
      <c r="E3292" s="11">
        <v>48.29</v>
      </c>
      <c r="F3292" s="11">
        <v>1.2</v>
      </c>
      <c r="G3292" s="11">
        <v>7.5999999999999998E-2</v>
      </c>
      <c r="H3292" s="10">
        <v>0</v>
      </c>
      <c r="I3292" s="11">
        <f t="shared" si="306"/>
        <v>0.84</v>
      </c>
      <c r="J3292" s="11">
        <f t="shared" si="307"/>
        <v>3.7999999999999999E-2</v>
      </c>
      <c r="K3292" s="11">
        <v>567.70000000000005</v>
      </c>
      <c r="L3292" s="10">
        <f t="shared" si="308"/>
        <v>0.32585374171564502</v>
      </c>
      <c r="M3292">
        <f t="shared" si="309"/>
        <v>402</v>
      </c>
      <c r="N3292">
        <f t="shared" si="310"/>
        <v>1</v>
      </c>
      <c r="O3292">
        <f t="shared" si="311"/>
        <v>0</v>
      </c>
    </row>
    <row r="3293" spans="1:15">
      <c r="A3293" s="10" t="s">
        <v>68</v>
      </c>
      <c r="B3293" s="10">
        <v>1180</v>
      </c>
      <c r="C3293" s="60">
        <v>1.3557830230000001</v>
      </c>
      <c r="D3293" s="11">
        <v>0.39</v>
      </c>
      <c r="E3293" s="11">
        <v>48.29</v>
      </c>
      <c r="F3293" s="11">
        <v>1.05</v>
      </c>
      <c r="G3293" s="11">
        <v>0.22</v>
      </c>
      <c r="H3293" s="10">
        <v>0</v>
      </c>
      <c r="I3293" s="11">
        <f t="shared" si="306"/>
        <v>0.73499999999999999</v>
      </c>
      <c r="J3293" s="11">
        <f t="shared" si="307"/>
        <v>0.11</v>
      </c>
      <c r="K3293" s="11">
        <v>682.8</v>
      </c>
      <c r="L3293" s="10">
        <f t="shared" si="308"/>
        <v>2.1277997708717753</v>
      </c>
      <c r="M3293">
        <f t="shared" si="309"/>
        <v>2625</v>
      </c>
      <c r="N3293">
        <f t="shared" si="310"/>
        <v>4</v>
      </c>
      <c r="O3293">
        <f t="shared" si="311"/>
        <v>0.6</v>
      </c>
    </row>
    <row r="3294" spans="1:15">
      <c r="A3294" s="10" t="s">
        <v>68</v>
      </c>
      <c r="B3294" s="10">
        <v>8310</v>
      </c>
      <c r="C3294" s="60">
        <v>0.147361725</v>
      </c>
      <c r="D3294" s="11">
        <v>0.79300000000000004</v>
      </c>
      <c r="E3294" s="11">
        <v>48.29</v>
      </c>
      <c r="F3294" s="11">
        <v>1.79</v>
      </c>
      <c r="G3294" s="11">
        <v>0.31</v>
      </c>
      <c r="H3294" s="10">
        <v>0</v>
      </c>
      <c r="I3294" s="11">
        <f t="shared" si="306"/>
        <v>1.2529999999999999</v>
      </c>
      <c r="J3294" s="11">
        <f t="shared" si="307"/>
        <v>0.155</v>
      </c>
      <c r="K3294" s="11">
        <v>150.9</v>
      </c>
      <c r="L3294" s="10">
        <f t="shared" si="308"/>
        <v>0.47025545635818755</v>
      </c>
      <c r="M3294">
        <f t="shared" si="309"/>
        <v>580</v>
      </c>
      <c r="N3294">
        <f t="shared" si="310"/>
        <v>2</v>
      </c>
      <c r="O3294">
        <f t="shared" si="311"/>
        <v>0.2</v>
      </c>
    </row>
    <row r="3295" spans="1:15">
      <c r="A3295" s="10" t="s">
        <v>68</v>
      </c>
      <c r="B3295" s="10">
        <v>8310</v>
      </c>
      <c r="C3295" s="60">
        <v>5.2184488000000001E-2</v>
      </c>
      <c r="D3295" s="11">
        <v>0.82499999999999996</v>
      </c>
      <c r="E3295" s="11">
        <v>48.29</v>
      </c>
      <c r="F3295" s="11">
        <v>1.79</v>
      </c>
      <c r="G3295" s="11">
        <v>0.31</v>
      </c>
      <c r="H3295" s="10">
        <v>0</v>
      </c>
      <c r="I3295" s="11">
        <f t="shared" si="306"/>
        <v>1.2529999999999999</v>
      </c>
      <c r="J3295" s="11">
        <f t="shared" si="307"/>
        <v>0.155</v>
      </c>
      <c r="K3295" s="11">
        <v>55.6</v>
      </c>
      <c r="L3295" s="10">
        <f t="shared" si="308"/>
        <v>0.17324923862950001</v>
      </c>
      <c r="M3295">
        <f t="shared" si="309"/>
        <v>214</v>
      </c>
      <c r="N3295">
        <f t="shared" si="310"/>
        <v>1</v>
      </c>
      <c r="O3295">
        <f t="shared" si="311"/>
        <v>0.1</v>
      </c>
    </row>
    <row r="3296" spans="1:15">
      <c r="A3296" s="10" t="s">
        <v>68</v>
      </c>
      <c r="B3296" s="10">
        <v>8310</v>
      </c>
      <c r="C3296" s="60">
        <v>0.33239182499999997</v>
      </c>
      <c r="D3296" s="11">
        <v>0.79300000000000004</v>
      </c>
      <c r="E3296" s="11">
        <v>48.29</v>
      </c>
      <c r="F3296" s="11">
        <v>1.79</v>
      </c>
      <c r="G3296" s="11">
        <v>0.31</v>
      </c>
      <c r="H3296" s="10">
        <v>0</v>
      </c>
      <c r="I3296" s="11">
        <f t="shared" si="306"/>
        <v>1.2529999999999999</v>
      </c>
      <c r="J3296" s="11">
        <f t="shared" si="307"/>
        <v>0.155</v>
      </c>
      <c r="K3296" s="11">
        <v>340.4</v>
      </c>
      <c r="L3296" s="10">
        <f t="shared" si="308"/>
        <v>1.0607168812329375</v>
      </c>
      <c r="M3296">
        <f t="shared" si="309"/>
        <v>1308</v>
      </c>
      <c r="N3296">
        <f t="shared" si="310"/>
        <v>4</v>
      </c>
      <c r="O3296">
        <f t="shared" si="311"/>
        <v>0.4</v>
      </c>
    </row>
    <row r="3297" spans="1:15">
      <c r="A3297" s="10" t="s">
        <v>68</v>
      </c>
      <c r="B3297" s="10">
        <v>1920</v>
      </c>
      <c r="C3297" s="60">
        <v>8.9262430000000004E-3</v>
      </c>
      <c r="D3297" s="11">
        <v>0.23400000000000001</v>
      </c>
      <c r="E3297" s="11">
        <v>48.29</v>
      </c>
      <c r="F3297" s="11">
        <v>1.2</v>
      </c>
      <c r="G3297" s="11">
        <v>7.5999999999999998E-2</v>
      </c>
      <c r="H3297" s="10">
        <v>0</v>
      </c>
      <c r="I3297" s="11">
        <f t="shared" si="306"/>
        <v>0.84</v>
      </c>
      <c r="J3297" s="11">
        <f t="shared" si="307"/>
        <v>3.7999999999999999E-2</v>
      </c>
      <c r="K3297" s="11">
        <v>8.1999999999999993</v>
      </c>
      <c r="L3297" s="10">
        <f t="shared" si="308"/>
        <v>8.4054413521649999E-3</v>
      </c>
      <c r="M3297">
        <f t="shared" si="309"/>
        <v>10</v>
      </c>
      <c r="N3297">
        <f t="shared" si="310"/>
        <v>0</v>
      </c>
      <c r="O3297">
        <f t="shared" si="311"/>
        <v>0</v>
      </c>
    </row>
    <row r="3298" spans="1:15">
      <c r="A3298" s="10" t="s">
        <v>68</v>
      </c>
      <c r="B3298" s="10">
        <v>1920</v>
      </c>
      <c r="C3298" s="60">
        <v>6.7891189999999997E-3</v>
      </c>
      <c r="D3298" s="11">
        <v>0.21299999999999999</v>
      </c>
      <c r="E3298" s="11">
        <v>48.29</v>
      </c>
      <c r="F3298" s="11">
        <v>1.2</v>
      </c>
      <c r="G3298" s="11">
        <v>7.5999999999999998E-2</v>
      </c>
      <c r="H3298" s="10">
        <v>0</v>
      </c>
      <c r="I3298" s="11">
        <f t="shared" si="306"/>
        <v>0.84</v>
      </c>
      <c r="J3298" s="11">
        <f t="shared" si="307"/>
        <v>3.7999999999999999E-2</v>
      </c>
      <c r="K3298" s="11">
        <v>5.7</v>
      </c>
      <c r="L3298" s="10">
        <f t="shared" si="308"/>
        <v>5.8192763780524999E-3</v>
      </c>
      <c r="M3298">
        <f t="shared" si="309"/>
        <v>7</v>
      </c>
      <c r="N3298">
        <f t="shared" si="310"/>
        <v>0</v>
      </c>
      <c r="O3298">
        <f t="shared" si="311"/>
        <v>0</v>
      </c>
    </row>
    <row r="3299" spans="1:15">
      <c r="A3299" s="10" t="s">
        <v>68</v>
      </c>
      <c r="B3299" s="10">
        <v>1920</v>
      </c>
      <c r="C3299" s="60">
        <v>29.328309975</v>
      </c>
      <c r="D3299" s="11">
        <v>0.23400000000000001</v>
      </c>
      <c r="E3299" s="11">
        <v>48.29</v>
      </c>
      <c r="F3299" s="11">
        <v>1.2</v>
      </c>
      <c r="G3299" s="11">
        <v>7.5999999999999998E-2</v>
      </c>
      <c r="H3299" s="10">
        <v>0</v>
      </c>
      <c r="I3299" s="11">
        <f t="shared" si="306"/>
        <v>0.84</v>
      </c>
      <c r="J3299" s="11">
        <f t="shared" si="307"/>
        <v>3.7999999999999999E-2</v>
      </c>
      <c r="K3299" s="11">
        <v>27098.799999999999</v>
      </c>
      <c r="L3299" s="10">
        <f t="shared" si="308"/>
        <v>27.617149729508625</v>
      </c>
      <c r="M3299">
        <f t="shared" si="309"/>
        <v>34065</v>
      </c>
      <c r="N3299">
        <f t="shared" si="310"/>
        <v>63</v>
      </c>
      <c r="O3299">
        <f t="shared" si="311"/>
        <v>2.9</v>
      </c>
    </row>
    <row r="3300" spans="1:15">
      <c r="A3300" s="10" t="s">
        <v>68</v>
      </c>
      <c r="B3300" s="10">
        <v>5300</v>
      </c>
      <c r="C3300" s="60">
        <v>1.7881363159999999</v>
      </c>
      <c r="D3300" s="11">
        <v>0.5</v>
      </c>
      <c r="E3300" s="11">
        <v>48.29</v>
      </c>
      <c r="F3300" s="11">
        <v>0.6</v>
      </c>
      <c r="G3300" s="11">
        <v>0.13500000000000001</v>
      </c>
      <c r="H3300" s="10">
        <v>0</v>
      </c>
      <c r="I3300" s="11">
        <f t="shared" si="306"/>
        <v>0.42</v>
      </c>
      <c r="J3300" s="11">
        <f t="shared" si="307"/>
        <v>6.7500000000000004E-2</v>
      </c>
      <c r="K3300" s="11">
        <v>3530.4</v>
      </c>
      <c r="L3300" s="10">
        <f t="shared" si="308"/>
        <v>3.5978792791516665</v>
      </c>
      <c r="M3300">
        <f t="shared" si="309"/>
        <v>4438</v>
      </c>
      <c r="N3300">
        <f t="shared" si="310"/>
        <v>4</v>
      </c>
      <c r="O3300">
        <f t="shared" si="311"/>
        <v>0.7</v>
      </c>
    </row>
    <row r="3301" spans="1:15">
      <c r="A3301" s="10" t="s">
        <v>68</v>
      </c>
      <c r="B3301" s="10">
        <v>8110</v>
      </c>
      <c r="C3301" s="60">
        <v>8.3616641240000007</v>
      </c>
      <c r="D3301" s="11">
        <v>0.32600000000000001</v>
      </c>
      <c r="E3301" s="11">
        <v>48.29</v>
      </c>
      <c r="F3301" s="11">
        <v>1.1499999999999999</v>
      </c>
      <c r="G3301" s="11">
        <v>0.15</v>
      </c>
      <c r="H3301" s="10">
        <v>0</v>
      </c>
      <c r="I3301" s="11">
        <f t="shared" si="306"/>
        <v>0.80499999999999994</v>
      </c>
      <c r="J3301" s="11">
        <f t="shared" si="307"/>
        <v>7.4999999999999997E-2</v>
      </c>
      <c r="K3301" s="11">
        <v>3519.9</v>
      </c>
      <c r="L3301" s="10">
        <f t="shared" si="308"/>
        <v>10.969485994886249</v>
      </c>
      <c r="M3301">
        <f t="shared" si="309"/>
        <v>13531</v>
      </c>
      <c r="N3301">
        <f t="shared" si="310"/>
        <v>24</v>
      </c>
      <c r="O3301">
        <f t="shared" si="311"/>
        <v>2.2000000000000002</v>
      </c>
    </row>
    <row r="3302" spans="1:15">
      <c r="A3302" s="10" t="s">
        <v>68</v>
      </c>
      <c r="B3302" s="10">
        <v>1700</v>
      </c>
      <c r="C3302" s="60">
        <v>2.3946531549999999</v>
      </c>
      <c r="D3302" s="11">
        <v>0.74099999999999999</v>
      </c>
      <c r="E3302" s="11">
        <v>48.29</v>
      </c>
      <c r="F3302" s="11">
        <v>1.8</v>
      </c>
      <c r="G3302" s="11">
        <v>0.47799999999999998</v>
      </c>
      <c r="H3302" s="10">
        <v>0</v>
      </c>
      <c r="I3302" s="11">
        <f t="shared" si="306"/>
        <v>1.26</v>
      </c>
      <c r="J3302" s="11">
        <f t="shared" si="307"/>
        <v>0.23899999999999999</v>
      </c>
      <c r="K3302" s="11">
        <v>2291.3000000000002</v>
      </c>
      <c r="L3302" s="10">
        <f t="shared" si="308"/>
        <v>7.1406342027931622</v>
      </c>
      <c r="M3302">
        <f t="shared" si="309"/>
        <v>8808</v>
      </c>
      <c r="N3302">
        <f t="shared" si="310"/>
        <v>24</v>
      </c>
      <c r="O3302">
        <f t="shared" si="311"/>
        <v>4.5999999999999996</v>
      </c>
    </row>
    <row r="3303" spans="1:15">
      <c r="A3303" s="10" t="s">
        <v>68</v>
      </c>
      <c r="B3303" s="10">
        <v>1180</v>
      </c>
      <c r="C3303" s="60">
        <v>8.1724750000000002E-3</v>
      </c>
      <c r="D3303" s="11">
        <v>0.39</v>
      </c>
      <c r="E3303" s="11">
        <v>48.29</v>
      </c>
      <c r="F3303" s="11">
        <v>1.05</v>
      </c>
      <c r="G3303" s="11">
        <v>0.22</v>
      </c>
      <c r="H3303" s="10">
        <v>0</v>
      </c>
      <c r="I3303" s="11">
        <f t="shared" ref="I3303:I3366" si="312">F3303*0.7</f>
        <v>0.73499999999999999</v>
      </c>
      <c r="J3303" s="11">
        <f t="shared" ref="J3303:J3366" si="313">G3303*0.5</f>
        <v>0.11</v>
      </c>
      <c r="K3303" s="11">
        <v>4.0999999999999996</v>
      </c>
      <c r="L3303" s="10">
        <f t="shared" si="308"/>
        <v>1.2826086576875001E-2</v>
      </c>
      <c r="M3303">
        <f t="shared" si="309"/>
        <v>16</v>
      </c>
      <c r="N3303">
        <f t="shared" si="310"/>
        <v>0</v>
      </c>
      <c r="O3303">
        <f t="shared" si="311"/>
        <v>0</v>
      </c>
    </row>
    <row r="3304" spans="1:15">
      <c r="A3304" s="10" t="s">
        <v>68</v>
      </c>
      <c r="B3304" s="10">
        <v>1920</v>
      </c>
      <c r="C3304" s="60">
        <v>1.9898617E-2</v>
      </c>
      <c r="D3304" s="11">
        <v>0.23400000000000001</v>
      </c>
      <c r="E3304" s="11">
        <v>48.29</v>
      </c>
      <c r="F3304" s="11">
        <v>1.2</v>
      </c>
      <c r="G3304" s="11">
        <v>7.5999999999999998E-2</v>
      </c>
      <c r="H3304" s="10">
        <v>0</v>
      </c>
      <c r="I3304" s="11">
        <f t="shared" si="312"/>
        <v>0.84</v>
      </c>
      <c r="J3304" s="11">
        <f t="shared" si="313"/>
        <v>3.7999999999999999E-2</v>
      </c>
      <c r="K3304" s="11">
        <v>18.399999999999999</v>
      </c>
      <c r="L3304" s="10">
        <f t="shared" si="308"/>
        <v>1.8737632191135001E-2</v>
      </c>
      <c r="M3304">
        <f t="shared" si="309"/>
        <v>23</v>
      </c>
      <c r="N3304">
        <f t="shared" si="310"/>
        <v>0</v>
      </c>
      <c r="O3304">
        <f t="shared" si="311"/>
        <v>0</v>
      </c>
    </row>
    <row r="3305" spans="1:15">
      <c r="A3305" s="10" t="s">
        <v>68</v>
      </c>
      <c r="B3305" s="10">
        <v>1400</v>
      </c>
      <c r="C3305" s="60">
        <v>1.0620998E-2</v>
      </c>
      <c r="D3305" s="11">
        <v>0.88700000000000001</v>
      </c>
      <c r="E3305" s="11">
        <v>48.29</v>
      </c>
      <c r="F3305" s="11">
        <v>1.93</v>
      </c>
      <c r="G3305" s="11">
        <v>0.497</v>
      </c>
      <c r="H3305" s="10">
        <v>0</v>
      </c>
      <c r="I3305" s="11">
        <f t="shared" si="312"/>
        <v>1.351</v>
      </c>
      <c r="J3305" s="11">
        <f t="shared" si="313"/>
        <v>0.2485</v>
      </c>
      <c r="K3305" s="11">
        <v>12.2</v>
      </c>
      <c r="L3305" s="10">
        <f t="shared" si="308"/>
        <v>3.7910970846961663E-2</v>
      </c>
      <c r="M3305">
        <f t="shared" si="309"/>
        <v>47</v>
      </c>
      <c r="N3305">
        <f t="shared" si="310"/>
        <v>0</v>
      </c>
      <c r="O3305">
        <f t="shared" si="311"/>
        <v>0</v>
      </c>
    </row>
    <row r="3306" spans="1:15">
      <c r="A3306" s="10" t="s">
        <v>68</v>
      </c>
      <c r="B3306" s="10">
        <v>1920</v>
      </c>
      <c r="C3306" s="60">
        <v>2.2905244000000002E-2</v>
      </c>
      <c r="D3306" s="11">
        <v>0.23400000000000001</v>
      </c>
      <c r="E3306" s="11">
        <v>48.29</v>
      </c>
      <c r="F3306" s="11">
        <v>1.2</v>
      </c>
      <c r="G3306" s="11">
        <v>7.5999999999999998E-2</v>
      </c>
      <c r="H3306" s="10">
        <v>0</v>
      </c>
      <c r="I3306" s="11">
        <f t="shared" si="312"/>
        <v>0.84</v>
      </c>
      <c r="J3306" s="11">
        <f t="shared" si="313"/>
        <v>3.7999999999999999E-2</v>
      </c>
      <c r="K3306" s="11">
        <v>21.2</v>
      </c>
      <c r="L3306" s="10">
        <f t="shared" si="308"/>
        <v>2.1568837538819999E-2</v>
      </c>
      <c r="M3306">
        <f t="shared" si="309"/>
        <v>27</v>
      </c>
      <c r="N3306">
        <f t="shared" si="310"/>
        <v>0</v>
      </c>
      <c r="O3306">
        <f t="shared" si="311"/>
        <v>0</v>
      </c>
    </row>
    <row r="3307" spans="1:15">
      <c r="A3307" s="10" t="s">
        <v>68</v>
      </c>
      <c r="B3307" s="10">
        <v>1920</v>
      </c>
      <c r="C3307" s="60">
        <v>3.1086777999999999E-2</v>
      </c>
      <c r="D3307" s="11">
        <v>0.23400000000000001</v>
      </c>
      <c r="E3307" s="11">
        <v>48.29</v>
      </c>
      <c r="F3307" s="11">
        <v>1.2</v>
      </c>
      <c r="G3307" s="11">
        <v>7.5999999999999998E-2</v>
      </c>
      <c r="H3307" s="10">
        <v>0</v>
      </c>
      <c r="I3307" s="11">
        <f t="shared" si="312"/>
        <v>0.84</v>
      </c>
      <c r="J3307" s="11">
        <f t="shared" si="313"/>
        <v>3.7999999999999999E-2</v>
      </c>
      <c r="K3307" s="11">
        <v>28.7</v>
      </c>
      <c r="L3307" s="10">
        <f t="shared" si="308"/>
        <v>2.9273019937590003E-2</v>
      </c>
      <c r="M3307">
        <f t="shared" si="309"/>
        <v>36</v>
      </c>
      <c r="N3307">
        <f t="shared" si="310"/>
        <v>0</v>
      </c>
      <c r="O3307">
        <f t="shared" si="311"/>
        <v>0</v>
      </c>
    </row>
    <row r="3308" spans="1:15">
      <c r="A3308" s="10" t="s">
        <v>68</v>
      </c>
      <c r="B3308" s="10">
        <v>1300</v>
      </c>
      <c r="C3308" s="60">
        <v>0.41182348400000002</v>
      </c>
      <c r="D3308" s="11">
        <v>0.66200000000000003</v>
      </c>
      <c r="E3308" s="11">
        <v>48.29</v>
      </c>
      <c r="F3308" s="11">
        <v>2.1</v>
      </c>
      <c r="G3308" s="11">
        <v>0.51600000000000001</v>
      </c>
      <c r="H3308" s="10">
        <v>0</v>
      </c>
      <c r="I3308" s="11">
        <f t="shared" si="312"/>
        <v>1.47</v>
      </c>
      <c r="J3308" s="11">
        <f t="shared" si="313"/>
        <v>0.25800000000000001</v>
      </c>
      <c r="K3308" s="11">
        <v>352.1</v>
      </c>
      <c r="L3308" s="10">
        <f t="shared" si="308"/>
        <v>1.0970970750035267</v>
      </c>
      <c r="M3308">
        <f t="shared" si="309"/>
        <v>1353</v>
      </c>
      <c r="N3308">
        <f t="shared" si="310"/>
        <v>4</v>
      </c>
      <c r="O3308">
        <f t="shared" si="311"/>
        <v>0.8</v>
      </c>
    </row>
    <row r="3309" spans="1:15">
      <c r="A3309" s="10" t="s">
        <v>68</v>
      </c>
      <c r="B3309" s="10">
        <v>1920</v>
      </c>
      <c r="C3309" s="60">
        <v>0.19334617500000001</v>
      </c>
      <c r="D3309" s="11">
        <v>0.23400000000000001</v>
      </c>
      <c r="E3309" s="11">
        <v>48.29</v>
      </c>
      <c r="F3309" s="11">
        <v>1.2</v>
      </c>
      <c r="G3309" s="11">
        <v>7.5999999999999998E-2</v>
      </c>
      <c r="H3309" s="10">
        <v>0</v>
      </c>
      <c r="I3309" s="11">
        <f t="shared" si="312"/>
        <v>0.84</v>
      </c>
      <c r="J3309" s="11">
        <f t="shared" si="313"/>
        <v>3.7999999999999999E-2</v>
      </c>
      <c r="K3309" s="11">
        <v>178.7</v>
      </c>
      <c r="L3309" s="10">
        <f t="shared" si="308"/>
        <v>0.18206539241962502</v>
      </c>
      <c r="M3309">
        <f t="shared" si="309"/>
        <v>225</v>
      </c>
      <c r="N3309">
        <f t="shared" si="310"/>
        <v>0</v>
      </c>
      <c r="O3309">
        <f t="shared" si="311"/>
        <v>0</v>
      </c>
    </row>
    <row r="3310" spans="1:15">
      <c r="A3310" s="10" t="s">
        <v>68</v>
      </c>
      <c r="B3310" s="10">
        <v>1200</v>
      </c>
      <c r="C3310" s="60">
        <v>0.20010328799999999</v>
      </c>
      <c r="D3310" s="11">
        <v>0.30399999999999999</v>
      </c>
      <c r="E3310" s="11">
        <v>48.29</v>
      </c>
      <c r="F3310" s="11">
        <v>2.23</v>
      </c>
      <c r="G3310" s="11">
        <v>0.316</v>
      </c>
      <c r="H3310" s="10">
        <v>0</v>
      </c>
      <c r="I3310" s="11">
        <f t="shared" si="312"/>
        <v>1.5609999999999999</v>
      </c>
      <c r="J3310" s="11">
        <f t="shared" si="313"/>
        <v>0.158</v>
      </c>
      <c r="K3310" s="11">
        <v>78.599999999999994</v>
      </c>
      <c r="L3310" s="10">
        <f t="shared" si="308"/>
        <v>0.24479569036383997</v>
      </c>
      <c r="M3310">
        <f t="shared" si="309"/>
        <v>302</v>
      </c>
      <c r="N3310">
        <f t="shared" si="310"/>
        <v>1</v>
      </c>
      <c r="O3310">
        <f t="shared" si="311"/>
        <v>0.1</v>
      </c>
    </row>
    <row r="3311" spans="1:15">
      <c r="A3311" s="10" t="s">
        <v>68</v>
      </c>
      <c r="B3311" s="10">
        <v>1700</v>
      </c>
      <c r="C3311" s="60">
        <v>0.187706026</v>
      </c>
      <c r="D3311" s="11">
        <v>0.74099999999999999</v>
      </c>
      <c r="E3311" s="11">
        <v>48.29</v>
      </c>
      <c r="F3311" s="11">
        <v>1.8</v>
      </c>
      <c r="G3311" s="11">
        <v>0.47799999999999998</v>
      </c>
      <c r="H3311" s="10">
        <v>0</v>
      </c>
      <c r="I3311" s="11">
        <f t="shared" si="312"/>
        <v>1.26</v>
      </c>
      <c r="J3311" s="11">
        <f t="shared" si="313"/>
        <v>0.23899999999999999</v>
      </c>
      <c r="K3311" s="11">
        <v>179.6</v>
      </c>
      <c r="L3311" s="10">
        <f t="shared" si="308"/>
        <v>0.55972200672459504</v>
      </c>
      <c r="M3311">
        <f t="shared" si="309"/>
        <v>690</v>
      </c>
      <c r="N3311">
        <f t="shared" si="310"/>
        <v>2</v>
      </c>
      <c r="O3311">
        <f t="shared" si="311"/>
        <v>0.4</v>
      </c>
    </row>
    <row r="3312" spans="1:15">
      <c r="A3312" s="10" t="s">
        <v>68</v>
      </c>
      <c r="B3312" s="10">
        <v>1920</v>
      </c>
      <c r="C3312" s="60">
        <v>0.244761742</v>
      </c>
      <c r="D3312" s="11">
        <v>0.23400000000000001</v>
      </c>
      <c r="E3312" s="11">
        <v>48.29</v>
      </c>
      <c r="F3312" s="11">
        <v>1.2</v>
      </c>
      <c r="G3312" s="11">
        <v>7.5999999999999998E-2</v>
      </c>
      <c r="H3312" s="10">
        <v>0</v>
      </c>
      <c r="I3312" s="11">
        <f t="shared" si="312"/>
        <v>0.84</v>
      </c>
      <c r="J3312" s="11">
        <f t="shared" si="313"/>
        <v>3.7999999999999999E-2</v>
      </c>
      <c r="K3312" s="11">
        <v>226.2</v>
      </c>
      <c r="L3312" s="10">
        <f t="shared" si="308"/>
        <v>0.23048111816301001</v>
      </c>
      <c r="M3312">
        <f t="shared" si="309"/>
        <v>284</v>
      </c>
      <c r="N3312">
        <f t="shared" si="310"/>
        <v>1</v>
      </c>
      <c r="O3312">
        <f t="shared" si="311"/>
        <v>0</v>
      </c>
    </row>
    <row r="3313" spans="1:15">
      <c r="A3313" s="10" t="s">
        <v>68</v>
      </c>
      <c r="B3313" s="10">
        <v>1920</v>
      </c>
      <c r="C3313" s="60">
        <v>14.728988808</v>
      </c>
      <c r="D3313" s="11">
        <v>0.23400000000000001</v>
      </c>
      <c r="E3313" s="11">
        <v>48.29</v>
      </c>
      <c r="F3313" s="11">
        <v>1.2</v>
      </c>
      <c r="G3313" s="11">
        <v>7.5999999999999998E-2</v>
      </c>
      <c r="H3313" s="10">
        <v>0</v>
      </c>
      <c r="I3313" s="11">
        <f t="shared" si="312"/>
        <v>0.84</v>
      </c>
      <c r="J3313" s="11">
        <f t="shared" si="313"/>
        <v>3.7999999999999999E-2</v>
      </c>
      <c r="K3313" s="11">
        <v>13609.4</v>
      </c>
      <c r="L3313" s="10">
        <f t="shared" si="308"/>
        <v>13.869625955997241</v>
      </c>
      <c r="M3313">
        <f t="shared" si="309"/>
        <v>17108</v>
      </c>
      <c r="N3313">
        <f t="shared" si="310"/>
        <v>32</v>
      </c>
      <c r="O3313">
        <f t="shared" si="311"/>
        <v>1.4</v>
      </c>
    </row>
    <row r="3314" spans="1:15">
      <c r="A3314" s="10" t="s">
        <v>68</v>
      </c>
      <c r="B3314" s="10">
        <v>5300</v>
      </c>
      <c r="C3314" s="60">
        <v>0.82209496400000004</v>
      </c>
      <c r="D3314" s="11">
        <v>0.5</v>
      </c>
      <c r="E3314" s="11">
        <v>48.29</v>
      </c>
      <c r="F3314" s="11">
        <v>0.6</v>
      </c>
      <c r="G3314" s="11">
        <v>0.13500000000000001</v>
      </c>
      <c r="H3314" s="10">
        <v>0</v>
      </c>
      <c r="I3314" s="11">
        <f t="shared" si="312"/>
        <v>0.42</v>
      </c>
      <c r="J3314" s="11">
        <f t="shared" si="313"/>
        <v>6.7500000000000004E-2</v>
      </c>
      <c r="K3314" s="11">
        <v>1623</v>
      </c>
      <c r="L3314" s="10">
        <f t="shared" si="308"/>
        <v>1.6541235754816668</v>
      </c>
      <c r="M3314">
        <f t="shared" si="309"/>
        <v>2040</v>
      </c>
      <c r="N3314">
        <f t="shared" si="310"/>
        <v>2</v>
      </c>
      <c r="O3314">
        <f t="shared" si="311"/>
        <v>0.3</v>
      </c>
    </row>
    <row r="3315" spans="1:15">
      <c r="A3315" s="10" t="s">
        <v>68</v>
      </c>
      <c r="B3315" s="10">
        <v>5300</v>
      </c>
      <c r="C3315" s="60">
        <v>1.285039786</v>
      </c>
      <c r="D3315" s="11">
        <v>0.5</v>
      </c>
      <c r="E3315" s="11">
        <v>48.29</v>
      </c>
      <c r="F3315" s="11">
        <v>0.6</v>
      </c>
      <c r="G3315" s="11">
        <v>0.13500000000000001</v>
      </c>
      <c r="H3315" s="10">
        <v>0</v>
      </c>
      <c r="I3315" s="11">
        <f t="shared" si="312"/>
        <v>0.42</v>
      </c>
      <c r="J3315" s="11">
        <f t="shared" si="313"/>
        <v>6.7500000000000004E-2</v>
      </c>
      <c r="K3315" s="11">
        <v>2537</v>
      </c>
      <c r="L3315" s="10">
        <f t="shared" si="308"/>
        <v>2.5856071360808333</v>
      </c>
      <c r="M3315">
        <f t="shared" si="309"/>
        <v>3189</v>
      </c>
      <c r="N3315">
        <f t="shared" si="310"/>
        <v>3</v>
      </c>
      <c r="O3315">
        <f t="shared" si="311"/>
        <v>0.5</v>
      </c>
    </row>
    <row r="3316" spans="1:15">
      <c r="A3316" s="10" t="s">
        <v>68</v>
      </c>
      <c r="B3316" s="10">
        <v>5300</v>
      </c>
      <c r="C3316" s="60">
        <v>0.93665578500000002</v>
      </c>
      <c r="D3316" s="11">
        <v>0.5</v>
      </c>
      <c r="E3316" s="11">
        <v>48.29</v>
      </c>
      <c r="F3316" s="11">
        <v>0.6</v>
      </c>
      <c r="G3316" s="11">
        <v>0.13500000000000001</v>
      </c>
      <c r="H3316" s="10">
        <v>0</v>
      </c>
      <c r="I3316" s="11">
        <f t="shared" si="312"/>
        <v>0.42</v>
      </c>
      <c r="J3316" s="11">
        <f t="shared" si="313"/>
        <v>6.7500000000000004E-2</v>
      </c>
      <c r="K3316" s="11">
        <v>1849.2</v>
      </c>
      <c r="L3316" s="10">
        <f t="shared" si="308"/>
        <v>1.88462949406875</v>
      </c>
      <c r="M3316">
        <f t="shared" si="309"/>
        <v>2325</v>
      </c>
      <c r="N3316">
        <f t="shared" si="310"/>
        <v>2</v>
      </c>
      <c r="O3316">
        <f t="shared" si="311"/>
        <v>0.3</v>
      </c>
    </row>
    <row r="3317" spans="1:15">
      <c r="A3317" s="10" t="s">
        <v>68</v>
      </c>
      <c r="B3317" s="10">
        <v>1920</v>
      </c>
      <c r="C3317" s="60">
        <v>4.4803760999999998E-2</v>
      </c>
      <c r="D3317" s="11">
        <v>0.23400000000000001</v>
      </c>
      <c r="E3317" s="11">
        <v>48.29</v>
      </c>
      <c r="F3317" s="11">
        <v>1.2</v>
      </c>
      <c r="G3317" s="11">
        <v>7.5999999999999998E-2</v>
      </c>
      <c r="H3317" s="10">
        <v>0</v>
      </c>
      <c r="I3317" s="11">
        <f t="shared" si="312"/>
        <v>0.84</v>
      </c>
      <c r="J3317" s="11">
        <f t="shared" si="313"/>
        <v>3.7999999999999999E-2</v>
      </c>
      <c r="K3317" s="11">
        <v>41.4</v>
      </c>
      <c r="L3317" s="10">
        <f t="shared" si="308"/>
        <v>4.2189685564454994E-2</v>
      </c>
      <c r="M3317">
        <f t="shared" si="309"/>
        <v>52</v>
      </c>
      <c r="N3317">
        <f t="shared" si="310"/>
        <v>0</v>
      </c>
      <c r="O3317">
        <f t="shared" si="311"/>
        <v>0</v>
      </c>
    </row>
    <row r="3318" spans="1:15">
      <c r="A3318" s="10" t="s">
        <v>68</v>
      </c>
      <c r="B3318" s="10">
        <v>1920</v>
      </c>
      <c r="C3318" s="60">
        <v>2.7492160000000002E-2</v>
      </c>
      <c r="D3318" s="11">
        <v>0.23400000000000001</v>
      </c>
      <c r="E3318" s="11">
        <v>48.29</v>
      </c>
      <c r="F3318" s="11">
        <v>1.2</v>
      </c>
      <c r="G3318" s="11">
        <v>7.5999999999999998E-2</v>
      </c>
      <c r="H3318" s="10">
        <v>0</v>
      </c>
      <c r="I3318" s="11">
        <f t="shared" si="312"/>
        <v>0.84</v>
      </c>
      <c r="J3318" s="11">
        <f t="shared" si="313"/>
        <v>3.7999999999999999E-2</v>
      </c>
      <c r="K3318" s="11">
        <v>25.4</v>
      </c>
      <c r="L3318" s="10">
        <f t="shared" si="308"/>
        <v>2.58881299248E-2</v>
      </c>
      <c r="M3318">
        <f t="shared" si="309"/>
        <v>32</v>
      </c>
      <c r="N3318">
        <f t="shared" si="310"/>
        <v>0</v>
      </c>
      <c r="O3318">
        <f t="shared" si="311"/>
        <v>0</v>
      </c>
    </row>
    <row r="3319" spans="1:15">
      <c r="A3319" s="10" t="s">
        <v>68</v>
      </c>
      <c r="B3319" s="10">
        <v>1920</v>
      </c>
      <c r="C3319" s="60">
        <v>1.3418099999999999E-3</v>
      </c>
      <c r="D3319" s="11">
        <v>0.23400000000000001</v>
      </c>
      <c r="E3319" s="11">
        <v>48.29</v>
      </c>
      <c r="F3319" s="11">
        <v>1.2</v>
      </c>
      <c r="G3319" s="11">
        <v>7.5999999999999998E-2</v>
      </c>
      <c r="H3319" s="10">
        <v>0</v>
      </c>
      <c r="I3319" s="11">
        <f t="shared" si="312"/>
        <v>0.84</v>
      </c>
      <c r="J3319" s="11">
        <f t="shared" si="313"/>
        <v>3.7999999999999999E-2</v>
      </c>
      <c r="K3319" s="11">
        <v>1.2</v>
      </c>
      <c r="L3319" s="10">
        <f t="shared" si="308"/>
        <v>1.26352209555E-3</v>
      </c>
      <c r="M3319">
        <f t="shared" si="309"/>
        <v>2</v>
      </c>
      <c r="N3319">
        <f t="shared" si="310"/>
        <v>0</v>
      </c>
      <c r="O3319">
        <f t="shared" si="311"/>
        <v>0</v>
      </c>
    </row>
    <row r="3320" spans="1:15">
      <c r="A3320" s="10" t="s">
        <v>68</v>
      </c>
      <c r="B3320" s="10">
        <v>8110</v>
      </c>
      <c r="C3320" s="60">
        <v>3.3555916319999999</v>
      </c>
      <c r="D3320" s="11">
        <v>0.39900000000000002</v>
      </c>
      <c r="E3320" s="11">
        <v>48.29</v>
      </c>
      <c r="F3320" s="11">
        <v>1.1499999999999999</v>
      </c>
      <c r="G3320" s="11">
        <v>0.15</v>
      </c>
      <c r="H3320" s="10">
        <v>0</v>
      </c>
      <c r="I3320" s="11">
        <f t="shared" si="312"/>
        <v>0.80499999999999994</v>
      </c>
      <c r="J3320" s="11">
        <f t="shared" si="313"/>
        <v>7.4999999999999997E-2</v>
      </c>
      <c r="K3320" s="11">
        <v>1728.8</v>
      </c>
      <c r="L3320" s="10">
        <f t="shared" si="308"/>
        <v>5.3878805369835598</v>
      </c>
      <c r="M3320">
        <f t="shared" si="309"/>
        <v>6646</v>
      </c>
      <c r="N3320">
        <f t="shared" si="310"/>
        <v>12</v>
      </c>
      <c r="O3320">
        <f t="shared" si="311"/>
        <v>1.1000000000000001</v>
      </c>
    </row>
    <row r="3321" spans="1:15">
      <c r="A3321" s="10" t="s">
        <v>68</v>
      </c>
      <c r="B3321" s="10">
        <v>8110</v>
      </c>
      <c r="C3321" s="60">
        <v>5.0572722250000002</v>
      </c>
      <c r="D3321" s="11">
        <v>0.39900000000000002</v>
      </c>
      <c r="E3321" s="11">
        <v>48.29</v>
      </c>
      <c r="F3321" s="11">
        <v>1.1499999999999999</v>
      </c>
      <c r="G3321" s="11">
        <v>0.15</v>
      </c>
      <c r="H3321" s="10">
        <v>0</v>
      </c>
      <c r="I3321" s="11">
        <f t="shared" si="312"/>
        <v>0.80499999999999994</v>
      </c>
      <c r="J3321" s="11">
        <f t="shared" si="313"/>
        <v>7.4999999999999997E-2</v>
      </c>
      <c r="K3321" s="11">
        <v>2605.6</v>
      </c>
      <c r="L3321" s="10">
        <f t="shared" si="308"/>
        <v>8.1201712185295634</v>
      </c>
      <c r="M3321">
        <f t="shared" si="309"/>
        <v>10016</v>
      </c>
      <c r="N3321">
        <f t="shared" si="310"/>
        <v>18</v>
      </c>
      <c r="O3321">
        <f t="shared" si="311"/>
        <v>1.7</v>
      </c>
    </row>
    <row r="3322" spans="1:15">
      <c r="A3322" s="10" t="s">
        <v>68</v>
      </c>
      <c r="B3322" s="10">
        <v>1300</v>
      </c>
      <c r="C3322" s="60">
        <v>0.74981088900000004</v>
      </c>
      <c r="D3322" s="11">
        <v>0.66200000000000003</v>
      </c>
      <c r="E3322" s="11">
        <v>48.29</v>
      </c>
      <c r="F3322" s="11">
        <v>2.1</v>
      </c>
      <c r="G3322" s="11">
        <v>0.51600000000000001</v>
      </c>
      <c r="H3322" s="10">
        <v>0</v>
      </c>
      <c r="I3322" s="11">
        <f t="shared" si="312"/>
        <v>1.47</v>
      </c>
      <c r="J3322" s="11">
        <f t="shared" si="313"/>
        <v>0.25800000000000001</v>
      </c>
      <c r="K3322" s="11">
        <v>641</v>
      </c>
      <c r="L3322" s="10">
        <f t="shared" si="308"/>
        <v>1.997494958611185</v>
      </c>
      <c r="M3322">
        <f t="shared" si="309"/>
        <v>2464</v>
      </c>
      <c r="N3322">
        <f t="shared" si="310"/>
        <v>8</v>
      </c>
      <c r="O3322">
        <f t="shared" si="311"/>
        <v>1.4</v>
      </c>
    </row>
    <row r="3323" spans="1:15">
      <c r="A3323" s="10" t="s">
        <v>68</v>
      </c>
      <c r="B3323" s="10">
        <v>8110</v>
      </c>
      <c r="C3323" s="60">
        <v>2.4611847999999999E-2</v>
      </c>
      <c r="D3323" s="11">
        <v>0.39900000000000002</v>
      </c>
      <c r="E3323" s="11">
        <v>48.29</v>
      </c>
      <c r="F3323" s="11">
        <v>1.1499999999999999</v>
      </c>
      <c r="G3323" s="11">
        <v>0.15</v>
      </c>
      <c r="H3323" s="10">
        <v>0</v>
      </c>
      <c r="I3323" s="11">
        <f t="shared" si="312"/>
        <v>0.80499999999999994</v>
      </c>
      <c r="J3323" s="11">
        <f t="shared" si="313"/>
        <v>7.4999999999999997E-2</v>
      </c>
      <c r="K3323" s="11">
        <v>12.7</v>
      </c>
      <c r="L3323" s="10">
        <f t="shared" si="308"/>
        <v>3.9517829152339999E-2</v>
      </c>
      <c r="M3323">
        <f t="shared" si="309"/>
        <v>49</v>
      </c>
      <c r="N3323">
        <f t="shared" si="310"/>
        <v>0</v>
      </c>
      <c r="O3323">
        <f t="shared" si="311"/>
        <v>0</v>
      </c>
    </row>
    <row r="3324" spans="1:15">
      <c r="A3324" s="10" t="s">
        <v>68</v>
      </c>
      <c r="B3324" s="10">
        <v>1700</v>
      </c>
      <c r="C3324" s="60">
        <v>0.19830894399999999</v>
      </c>
      <c r="D3324" s="11">
        <v>0.74099999999999999</v>
      </c>
      <c r="E3324" s="11">
        <v>48.29</v>
      </c>
      <c r="F3324" s="11">
        <v>1.8</v>
      </c>
      <c r="G3324" s="11">
        <v>0.47799999999999998</v>
      </c>
      <c r="H3324" s="10">
        <v>0</v>
      </c>
      <c r="I3324" s="11">
        <f t="shared" si="312"/>
        <v>1.26</v>
      </c>
      <c r="J3324" s="11">
        <f t="shared" si="313"/>
        <v>0.23899999999999999</v>
      </c>
      <c r="K3324" s="11">
        <v>189.8</v>
      </c>
      <c r="L3324" s="10">
        <f t="shared" si="308"/>
        <v>0.59133892743068006</v>
      </c>
      <c r="M3324">
        <f t="shared" si="309"/>
        <v>729</v>
      </c>
      <c r="N3324">
        <f t="shared" si="310"/>
        <v>2</v>
      </c>
      <c r="O3324">
        <f t="shared" si="311"/>
        <v>0.4</v>
      </c>
    </row>
    <row r="3325" spans="1:15">
      <c r="A3325" s="10" t="s">
        <v>68</v>
      </c>
      <c r="B3325" s="10">
        <v>1700</v>
      </c>
      <c r="C3325" s="60">
        <v>9.8949279000000001E-2</v>
      </c>
      <c r="D3325" s="11">
        <v>0.74099999999999999</v>
      </c>
      <c r="E3325" s="11">
        <v>48.29</v>
      </c>
      <c r="F3325" s="11">
        <v>1.8</v>
      </c>
      <c r="G3325" s="11">
        <v>0.47799999999999998</v>
      </c>
      <c r="H3325" s="10">
        <v>0</v>
      </c>
      <c r="I3325" s="11">
        <f t="shared" si="312"/>
        <v>1.26</v>
      </c>
      <c r="J3325" s="11">
        <f t="shared" si="313"/>
        <v>0.23899999999999999</v>
      </c>
      <c r="K3325" s="11">
        <v>94.7</v>
      </c>
      <c r="L3325" s="10">
        <f t="shared" si="308"/>
        <v>0.29505759716969254</v>
      </c>
      <c r="M3325">
        <f t="shared" si="309"/>
        <v>364</v>
      </c>
      <c r="N3325">
        <f t="shared" si="310"/>
        <v>1</v>
      </c>
      <c r="O3325">
        <f t="shared" si="311"/>
        <v>0.2</v>
      </c>
    </row>
    <row r="3326" spans="1:15">
      <c r="A3326" s="10" t="s">
        <v>68</v>
      </c>
      <c r="B3326" s="10">
        <v>1920</v>
      </c>
      <c r="C3326" s="60">
        <v>3.7138733E-2</v>
      </c>
      <c r="D3326" s="11">
        <v>0.23400000000000001</v>
      </c>
      <c r="E3326" s="11">
        <v>48.29</v>
      </c>
      <c r="F3326" s="11">
        <v>1.2</v>
      </c>
      <c r="G3326" s="11">
        <v>7.5999999999999998E-2</v>
      </c>
      <c r="H3326" s="10">
        <v>0</v>
      </c>
      <c r="I3326" s="11">
        <f t="shared" si="312"/>
        <v>0.84</v>
      </c>
      <c r="J3326" s="11">
        <f t="shared" si="313"/>
        <v>3.7999999999999999E-2</v>
      </c>
      <c r="K3326" s="11">
        <v>34.299999999999997</v>
      </c>
      <c r="L3326" s="10">
        <f t="shared" si="308"/>
        <v>3.4971873623114998E-2</v>
      </c>
      <c r="M3326">
        <f t="shared" si="309"/>
        <v>43</v>
      </c>
      <c r="N3326">
        <f t="shared" si="310"/>
        <v>0</v>
      </c>
      <c r="O3326">
        <f t="shared" si="311"/>
        <v>0</v>
      </c>
    </row>
    <row r="3327" spans="1:15">
      <c r="A3327" s="10" t="s">
        <v>68</v>
      </c>
      <c r="B3327" s="10">
        <v>1700</v>
      </c>
      <c r="C3327" s="60">
        <v>2.1091999999999999E-3</v>
      </c>
      <c r="D3327" s="11">
        <v>0.74099999999999999</v>
      </c>
      <c r="E3327" s="11">
        <v>48.29</v>
      </c>
      <c r="F3327" s="11">
        <v>1.8</v>
      </c>
      <c r="G3327" s="11">
        <v>0.47799999999999998</v>
      </c>
      <c r="H3327" s="10">
        <v>0</v>
      </c>
      <c r="I3327" s="11">
        <f t="shared" si="312"/>
        <v>1.26</v>
      </c>
      <c r="J3327" s="11">
        <f t="shared" si="313"/>
        <v>0.23899999999999999</v>
      </c>
      <c r="K3327" s="11">
        <v>2</v>
      </c>
      <c r="L3327" s="10">
        <f t="shared" si="308"/>
        <v>6.2894392990000001E-3</v>
      </c>
      <c r="M3327">
        <f t="shared" si="309"/>
        <v>8</v>
      </c>
      <c r="N3327">
        <f t="shared" si="310"/>
        <v>0</v>
      </c>
      <c r="O3327">
        <f t="shared" si="311"/>
        <v>0</v>
      </c>
    </row>
    <row r="3328" spans="1:15">
      <c r="A3328" s="10" t="s">
        <v>68</v>
      </c>
      <c r="B3328" s="10">
        <v>1700</v>
      </c>
      <c r="C3328" s="60">
        <v>0.24421743500000001</v>
      </c>
      <c r="D3328" s="11">
        <v>0.85599999999999998</v>
      </c>
      <c r="E3328" s="11">
        <v>48.29</v>
      </c>
      <c r="F3328" s="11">
        <v>1.8</v>
      </c>
      <c r="G3328" s="11">
        <v>0.47799999999999998</v>
      </c>
      <c r="H3328" s="10">
        <v>0</v>
      </c>
      <c r="I3328" s="11">
        <f t="shared" si="312"/>
        <v>1.26</v>
      </c>
      <c r="J3328" s="11">
        <f t="shared" si="313"/>
        <v>0.23899999999999999</v>
      </c>
      <c r="K3328" s="11">
        <v>269.89999999999998</v>
      </c>
      <c r="L3328" s="10">
        <f t="shared" si="308"/>
        <v>0.84125254211203326</v>
      </c>
      <c r="M3328">
        <f t="shared" si="309"/>
        <v>1038</v>
      </c>
      <c r="N3328">
        <f t="shared" si="310"/>
        <v>3</v>
      </c>
      <c r="O3328">
        <f t="shared" si="311"/>
        <v>0.5</v>
      </c>
    </row>
    <row r="3329" spans="1:15">
      <c r="A3329" s="10" t="s">
        <v>68</v>
      </c>
      <c r="B3329" s="10">
        <v>1700</v>
      </c>
      <c r="C3329" s="60">
        <v>3.664133E-3</v>
      </c>
      <c r="D3329" s="11">
        <v>0.74099999999999999</v>
      </c>
      <c r="E3329" s="11">
        <v>48.29</v>
      </c>
      <c r="F3329" s="11">
        <v>1.8</v>
      </c>
      <c r="G3329" s="11">
        <v>0.47799999999999998</v>
      </c>
      <c r="H3329" s="10">
        <v>0</v>
      </c>
      <c r="I3329" s="11">
        <f t="shared" si="312"/>
        <v>1.26</v>
      </c>
      <c r="J3329" s="11">
        <f t="shared" si="313"/>
        <v>0.23899999999999999</v>
      </c>
      <c r="K3329" s="11">
        <v>3.5</v>
      </c>
      <c r="L3329" s="10">
        <f t="shared" si="308"/>
        <v>1.0926105673697501E-2</v>
      </c>
      <c r="M3329">
        <f t="shared" si="309"/>
        <v>13</v>
      </c>
      <c r="N3329">
        <f t="shared" si="310"/>
        <v>0</v>
      </c>
      <c r="O3329">
        <f t="shared" si="311"/>
        <v>0</v>
      </c>
    </row>
    <row r="3330" spans="1:15">
      <c r="A3330" s="10" t="s">
        <v>68</v>
      </c>
      <c r="B3330" s="10">
        <v>1300</v>
      </c>
      <c r="C3330" s="60">
        <v>9.2657791000000003E-2</v>
      </c>
      <c r="D3330" s="11">
        <v>0.66200000000000003</v>
      </c>
      <c r="E3330" s="11">
        <v>48.29</v>
      </c>
      <c r="F3330" s="11">
        <v>2.1</v>
      </c>
      <c r="G3330" s="11">
        <v>0.51600000000000001</v>
      </c>
      <c r="H3330" s="10">
        <v>0</v>
      </c>
      <c r="I3330" s="11">
        <f t="shared" si="312"/>
        <v>1.47</v>
      </c>
      <c r="J3330" s="11">
        <f t="shared" si="313"/>
        <v>0.25800000000000001</v>
      </c>
      <c r="K3330" s="11">
        <v>79.2</v>
      </c>
      <c r="L3330" s="10">
        <f t="shared" si="308"/>
        <v>0.24684020079434835</v>
      </c>
      <c r="M3330">
        <f t="shared" si="309"/>
        <v>304</v>
      </c>
      <c r="N3330">
        <f t="shared" si="310"/>
        <v>1</v>
      </c>
      <c r="O3330">
        <f t="shared" si="311"/>
        <v>0.2</v>
      </c>
    </row>
    <row r="3331" spans="1:15">
      <c r="A3331" s="10" t="s">
        <v>68</v>
      </c>
      <c r="B3331" s="10">
        <v>1920</v>
      </c>
      <c r="C3331" s="60">
        <v>9.2809588999999998E-2</v>
      </c>
      <c r="D3331" s="11">
        <v>0.23400000000000001</v>
      </c>
      <c r="E3331" s="11">
        <v>48.29</v>
      </c>
      <c r="F3331" s="11">
        <v>1.2</v>
      </c>
      <c r="G3331" s="11">
        <v>7.5999999999999998E-2</v>
      </c>
      <c r="H3331" s="10">
        <v>0</v>
      </c>
      <c r="I3331" s="11">
        <f t="shared" si="312"/>
        <v>0.84</v>
      </c>
      <c r="J3331" s="11">
        <f t="shared" si="313"/>
        <v>3.7999999999999999E-2</v>
      </c>
      <c r="K3331" s="11">
        <v>85.8</v>
      </c>
      <c r="L3331" s="10">
        <f t="shared" ref="L3331:L3394" si="314">E3331*D3331*C3331/12</f>
        <v>8.7394613529794996E-2</v>
      </c>
      <c r="M3331">
        <f t="shared" ref="M3331:M3394" si="315">ROUND(E3331*D3331*C3331*102.79,0)</f>
        <v>108</v>
      </c>
      <c r="N3331">
        <f t="shared" ref="N3331:N3394" si="316">ROUND(I3331*M3331*0.002205,0)</f>
        <v>0</v>
      </c>
      <c r="O3331">
        <f t="shared" ref="O3331:O3394" si="317">ROUND(J3331*M3331*0.002205,1)</f>
        <v>0</v>
      </c>
    </row>
    <row r="3332" spans="1:15">
      <c r="A3332" s="10" t="s">
        <v>68</v>
      </c>
      <c r="B3332" s="10">
        <v>1920</v>
      </c>
      <c r="C3332" s="60">
        <v>1.1936542889999999</v>
      </c>
      <c r="D3332" s="11">
        <v>0.193</v>
      </c>
      <c r="E3332" s="11">
        <v>48.29</v>
      </c>
      <c r="F3332" s="11">
        <v>1.2</v>
      </c>
      <c r="G3332" s="11">
        <v>7.5999999999999998E-2</v>
      </c>
      <c r="H3332" s="10">
        <v>0</v>
      </c>
      <c r="I3332" s="11">
        <f t="shared" si="312"/>
        <v>0.84</v>
      </c>
      <c r="J3332" s="11">
        <f t="shared" si="313"/>
        <v>3.7999999999999999E-2</v>
      </c>
      <c r="K3332" s="11">
        <v>909.7</v>
      </c>
      <c r="L3332" s="10">
        <f t="shared" si="314"/>
        <v>0.92706851365427745</v>
      </c>
      <c r="M3332">
        <f t="shared" si="315"/>
        <v>1144</v>
      </c>
      <c r="N3332">
        <f t="shared" si="316"/>
        <v>2</v>
      </c>
      <c r="O3332">
        <f t="shared" si="317"/>
        <v>0.1</v>
      </c>
    </row>
    <row r="3333" spans="1:15">
      <c r="A3333" s="10" t="s">
        <v>68</v>
      </c>
      <c r="B3333" s="10">
        <v>1920</v>
      </c>
      <c r="C3333" s="60">
        <v>0.12492921999999999</v>
      </c>
      <c r="D3333" s="11">
        <v>0.193</v>
      </c>
      <c r="E3333" s="11">
        <v>48.29</v>
      </c>
      <c r="F3333" s="11">
        <v>1.2</v>
      </c>
      <c r="G3333" s="11">
        <v>7.5999999999999998E-2</v>
      </c>
      <c r="H3333" s="10">
        <v>0</v>
      </c>
      <c r="I3333" s="11">
        <f t="shared" si="312"/>
        <v>0.84</v>
      </c>
      <c r="J3333" s="11">
        <f t="shared" si="313"/>
        <v>3.7999999999999999E-2</v>
      </c>
      <c r="K3333" s="11">
        <v>95.2</v>
      </c>
      <c r="L3333" s="10">
        <f t="shared" si="314"/>
        <v>9.7028048543616671E-2</v>
      </c>
      <c r="M3333">
        <f t="shared" si="315"/>
        <v>120</v>
      </c>
      <c r="N3333">
        <f t="shared" si="316"/>
        <v>0</v>
      </c>
      <c r="O3333">
        <f t="shared" si="317"/>
        <v>0</v>
      </c>
    </row>
    <row r="3334" spans="1:15">
      <c r="A3334" s="10" t="s">
        <v>68</v>
      </c>
      <c r="B3334" s="10">
        <v>1180</v>
      </c>
      <c r="C3334" s="60">
        <v>0.75853336000000005</v>
      </c>
      <c r="D3334" s="11">
        <v>0.39</v>
      </c>
      <c r="E3334" s="11">
        <v>48.29</v>
      </c>
      <c r="F3334" s="11">
        <v>1.05</v>
      </c>
      <c r="G3334" s="11">
        <v>0.22</v>
      </c>
      <c r="H3334" s="10">
        <v>0</v>
      </c>
      <c r="I3334" s="11">
        <f t="shared" si="312"/>
        <v>0.73499999999999999</v>
      </c>
      <c r="J3334" s="11">
        <f t="shared" si="313"/>
        <v>0.11</v>
      </c>
      <c r="K3334" s="11">
        <v>1168.0999999999999</v>
      </c>
      <c r="L3334" s="10">
        <f t="shared" si="314"/>
        <v>1.1904612185180001</v>
      </c>
      <c r="M3334">
        <f t="shared" si="315"/>
        <v>1468</v>
      </c>
      <c r="N3334">
        <f t="shared" si="316"/>
        <v>2</v>
      </c>
      <c r="O3334">
        <f t="shared" si="317"/>
        <v>0.4</v>
      </c>
    </row>
    <row r="3335" spans="1:15">
      <c r="A3335" s="10" t="s">
        <v>68</v>
      </c>
      <c r="B3335" s="10">
        <v>1180</v>
      </c>
      <c r="C3335" s="60">
        <v>2.5260040520000002</v>
      </c>
      <c r="D3335" s="11">
        <v>0.39</v>
      </c>
      <c r="E3335" s="11">
        <v>48.29</v>
      </c>
      <c r="F3335" s="11">
        <v>1.05</v>
      </c>
      <c r="G3335" s="11">
        <v>0.22</v>
      </c>
      <c r="H3335" s="10">
        <v>0</v>
      </c>
      <c r="I3335" s="11">
        <f t="shared" si="312"/>
        <v>0.73499999999999999</v>
      </c>
      <c r="J3335" s="11">
        <f t="shared" si="313"/>
        <v>0.11</v>
      </c>
      <c r="K3335" s="11">
        <v>3890</v>
      </c>
      <c r="L3335" s="10">
        <f t="shared" si="314"/>
        <v>3.9643739093101007</v>
      </c>
      <c r="M3335">
        <f t="shared" si="315"/>
        <v>4890</v>
      </c>
      <c r="N3335">
        <f t="shared" si="316"/>
        <v>8</v>
      </c>
      <c r="O3335">
        <f t="shared" si="317"/>
        <v>1.2</v>
      </c>
    </row>
    <row r="3336" spans="1:15">
      <c r="A3336" s="10" t="s">
        <v>68</v>
      </c>
      <c r="B3336" s="10">
        <v>5300</v>
      </c>
      <c r="C3336" s="60">
        <v>3.8790582999999997E-2</v>
      </c>
      <c r="D3336" s="11">
        <v>0.5</v>
      </c>
      <c r="E3336" s="11">
        <v>56.5</v>
      </c>
      <c r="F3336" s="11">
        <v>0.6</v>
      </c>
      <c r="G3336" s="11">
        <v>0.13500000000000001</v>
      </c>
      <c r="H3336" s="10">
        <v>0</v>
      </c>
      <c r="I3336" s="11">
        <f t="shared" si="312"/>
        <v>0.42</v>
      </c>
      <c r="J3336" s="11">
        <f t="shared" si="313"/>
        <v>6.7500000000000004E-2</v>
      </c>
      <c r="K3336" s="11">
        <v>21.4</v>
      </c>
      <c r="L3336" s="10">
        <f t="shared" si="314"/>
        <v>9.1319497479166664E-2</v>
      </c>
      <c r="M3336">
        <f t="shared" si="315"/>
        <v>113</v>
      </c>
      <c r="N3336">
        <f t="shared" si="316"/>
        <v>0</v>
      </c>
      <c r="O3336">
        <f t="shared" si="317"/>
        <v>0</v>
      </c>
    </row>
    <row r="3337" spans="1:15">
      <c r="A3337" s="10" t="s">
        <v>68</v>
      </c>
      <c r="B3337" s="10">
        <v>5300</v>
      </c>
      <c r="C3337" s="60">
        <v>0.18003248799999999</v>
      </c>
      <c r="D3337" s="11">
        <v>0.5</v>
      </c>
      <c r="E3337" s="11">
        <v>48.29</v>
      </c>
      <c r="F3337" s="11">
        <v>0.6</v>
      </c>
      <c r="G3337" s="11">
        <v>0.13500000000000001</v>
      </c>
      <c r="H3337" s="10">
        <v>0</v>
      </c>
      <c r="I3337" s="11">
        <f t="shared" si="312"/>
        <v>0.42</v>
      </c>
      <c r="J3337" s="11">
        <f t="shared" si="313"/>
        <v>6.7500000000000004E-2</v>
      </c>
      <c r="K3337" s="11">
        <v>116.2</v>
      </c>
      <c r="L3337" s="10">
        <f t="shared" si="314"/>
        <v>0.3622403685633333</v>
      </c>
      <c r="M3337">
        <f t="shared" si="315"/>
        <v>447</v>
      </c>
      <c r="N3337">
        <f t="shared" si="316"/>
        <v>0</v>
      </c>
      <c r="O3337">
        <f t="shared" si="317"/>
        <v>0.1</v>
      </c>
    </row>
    <row r="3338" spans="1:15">
      <c r="A3338" s="10" t="s">
        <v>68</v>
      </c>
      <c r="B3338" s="10">
        <v>1180</v>
      </c>
      <c r="C3338" s="60">
        <v>3.3981165409999998</v>
      </c>
      <c r="D3338" s="11">
        <v>0.39</v>
      </c>
      <c r="E3338" s="11">
        <v>48.29</v>
      </c>
      <c r="F3338" s="11">
        <v>1.05</v>
      </c>
      <c r="G3338" s="11">
        <v>0.22</v>
      </c>
      <c r="H3338" s="10">
        <v>0</v>
      </c>
      <c r="I3338" s="11">
        <f t="shared" si="312"/>
        <v>0.73499999999999999</v>
      </c>
      <c r="J3338" s="11">
        <f t="shared" si="313"/>
        <v>0.11</v>
      </c>
      <c r="K3338" s="11">
        <v>5233</v>
      </c>
      <c r="L3338" s="10">
        <f t="shared" si="314"/>
        <v>5.3330890523589254</v>
      </c>
      <c r="M3338">
        <f t="shared" si="315"/>
        <v>6578</v>
      </c>
      <c r="N3338">
        <f t="shared" si="316"/>
        <v>11</v>
      </c>
      <c r="O3338">
        <f t="shared" si="317"/>
        <v>1.6</v>
      </c>
    </row>
    <row r="3339" spans="1:15">
      <c r="A3339" s="10" t="s">
        <v>68</v>
      </c>
      <c r="B3339" s="10">
        <v>1100</v>
      </c>
      <c r="C3339" s="60">
        <v>0.87277260099999998</v>
      </c>
      <c r="D3339" s="11">
        <v>0.34200000000000003</v>
      </c>
      <c r="E3339" s="11">
        <v>48.29</v>
      </c>
      <c r="F3339" s="11">
        <v>1.85</v>
      </c>
      <c r="G3339" s="11">
        <v>0.22</v>
      </c>
      <c r="H3339" s="10">
        <v>0</v>
      </c>
      <c r="I3339" s="11">
        <f t="shared" si="312"/>
        <v>1.2949999999999999</v>
      </c>
      <c r="J3339" s="11">
        <f t="shared" si="313"/>
        <v>0.11</v>
      </c>
      <c r="K3339" s="11">
        <v>1178.5999999999999</v>
      </c>
      <c r="L3339" s="10">
        <f t="shared" si="314"/>
        <v>1.2011663837152651</v>
      </c>
      <c r="M3339">
        <f t="shared" si="315"/>
        <v>1482</v>
      </c>
      <c r="N3339">
        <f t="shared" si="316"/>
        <v>4</v>
      </c>
      <c r="O3339">
        <f t="shared" si="317"/>
        <v>0.4</v>
      </c>
    </row>
    <row r="3340" spans="1:15">
      <c r="A3340" s="10" t="s">
        <v>68</v>
      </c>
      <c r="B3340" s="10">
        <v>1920</v>
      </c>
      <c r="C3340" s="60">
        <v>0.274628857</v>
      </c>
      <c r="D3340" s="11">
        <v>0.23400000000000001</v>
      </c>
      <c r="E3340" s="11">
        <v>48.29</v>
      </c>
      <c r="F3340" s="11">
        <v>1.2</v>
      </c>
      <c r="G3340" s="11">
        <v>7.5999999999999998E-2</v>
      </c>
      <c r="H3340" s="10">
        <v>0</v>
      </c>
      <c r="I3340" s="11">
        <f t="shared" si="312"/>
        <v>0.84</v>
      </c>
      <c r="J3340" s="11">
        <f t="shared" si="313"/>
        <v>3.7999999999999999E-2</v>
      </c>
      <c r="K3340" s="11">
        <v>253.7</v>
      </c>
      <c r="L3340" s="10">
        <f t="shared" si="314"/>
        <v>0.25860563633833505</v>
      </c>
      <c r="M3340">
        <f t="shared" si="315"/>
        <v>319</v>
      </c>
      <c r="N3340">
        <f t="shared" si="316"/>
        <v>1</v>
      </c>
      <c r="O3340">
        <f t="shared" si="317"/>
        <v>0</v>
      </c>
    </row>
    <row r="3341" spans="1:15">
      <c r="A3341" s="10" t="s">
        <v>68</v>
      </c>
      <c r="B3341" s="10">
        <v>1920</v>
      </c>
      <c r="C3341" s="60">
        <v>1.0677004E-2</v>
      </c>
      <c r="D3341" s="11">
        <v>0.23400000000000001</v>
      </c>
      <c r="E3341" s="11">
        <v>48.29</v>
      </c>
      <c r="F3341" s="11">
        <v>1.2</v>
      </c>
      <c r="G3341" s="11">
        <v>7.5999999999999998E-2</v>
      </c>
      <c r="H3341" s="10">
        <v>0</v>
      </c>
      <c r="I3341" s="11">
        <f t="shared" si="312"/>
        <v>0.84</v>
      </c>
      <c r="J3341" s="11">
        <f t="shared" si="313"/>
        <v>3.7999999999999999E-2</v>
      </c>
      <c r="K3341" s="11">
        <v>9.9</v>
      </c>
      <c r="L3341" s="10">
        <f t="shared" si="314"/>
        <v>1.005405420162E-2</v>
      </c>
      <c r="M3341">
        <f t="shared" si="315"/>
        <v>12</v>
      </c>
      <c r="N3341">
        <f t="shared" si="316"/>
        <v>0</v>
      </c>
      <c r="O3341">
        <f t="shared" si="317"/>
        <v>0</v>
      </c>
    </row>
    <row r="3342" spans="1:15">
      <c r="A3342" s="10" t="s">
        <v>68</v>
      </c>
      <c r="B3342" s="10">
        <v>1920</v>
      </c>
      <c r="C3342" s="60">
        <v>0.43634230800000001</v>
      </c>
      <c r="D3342" s="11">
        <v>0.23400000000000001</v>
      </c>
      <c r="E3342" s="11">
        <v>48.29</v>
      </c>
      <c r="F3342" s="11">
        <v>1.2</v>
      </c>
      <c r="G3342" s="11">
        <v>7.5999999999999998E-2</v>
      </c>
      <c r="H3342" s="10">
        <v>0</v>
      </c>
      <c r="I3342" s="11">
        <f t="shared" si="312"/>
        <v>0.84</v>
      </c>
      <c r="J3342" s="11">
        <f t="shared" si="313"/>
        <v>3.7999999999999999E-2</v>
      </c>
      <c r="K3342" s="11">
        <v>403.2</v>
      </c>
      <c r="L3342" s="10">
        <f t="shared" si="314"/>
        <v>0.41088391603974</v>
      </c>
      <c r="M3342">
        <f t="shared" si="315"/>
        <v>507</v>
      </c>
      <c r="N3342">
        <f t="shared" si="316"/>
        <v>1</v>
      </c>
      <c r="O3342">
        <f t="shared" si="317"/>
        <v>0</v>
      </c>
    </row>
    <row r="3343" spans="1:15">
      <c r="A3343" s="10" t="s">
        <v>68</v>
      </c>
      <c r="B3343" s="10">
        <v>1920</v>
      </c>
      <c r="C3343" s="60">
        <v>4.2414109999999998E-2</v>
      </c>
      <c r="D3343" s="11">
        <v>0.23400000000000001</v>
      </c>
      <c r="E3343" s="11">
        <v>48.29</v>
      </c>
      <c r="F3343" s="11">
        <v>1.2</v>
      </c>
      <c r="G3343" s="11">
        <v>7.5999999999999998E-2</v>
      </c>
      <c r="H3343" s="10">
        <v>0</v>
      </c>
      <c r="I3343" s="11">
        <f t="shared" si="312"/>
        <v>0.84</v>
      </c>
      <c r="J3343" s="11">
        <f t="shared" si="313"/>
        <v>3.7999999999999999E-2</v>
      </c>
      <c r="K3343" s="11">
        <v>39.200000000000003</v>
      </c>
      <c r="L3343" s="10">
        <f t="shared" si="314"/>
        <v>3.9939458752050003E-2</v>
      </c>
      <c r="M3343">
        <f t="shared" si="315"/>
        <v>49</v>
      </c>
      <c r="N3343">
        <f t="shared" si="316"/>
        <v>0</v>
      </c>
      <c r="O3343">
        <f t="shared" si="317"/>
        <v>0</v>
      </c>
    </row>
    <row r="3344" spans="1:15">
      <c r="A3344" s="10" t="s">
        <v>68</v>
      </c>
      <c r="B3344" s="10">
        <v>1920</v>
      </c>
      <c r="C3344" s="60">
        <v>0.41146728300000002</v>
      </c>
      <c r="D3344" s="11">
        <v>0.23400000000000001</v>
      </c>
      <c r="E3344" s="11">
        <v>48.29</v>
      </c>
      <c r="F3344" s="11">
        <v>1.2</v>
      </c>
      <c r="G3344" s="11">
        <v>7.5999999999999998E-2</v>
      </c>
      <c r="H3344" s="10">
        <v>0</v>
      </c>
      <c r="I3344" s="11">
        <f t="shared" si="312"/>
        <v>0.84</v>
      </c>
      <c r="J3344" s="11">
        <f t="shared" si="313"/>
        <v>3.7999999999999999E-2</v>
      </c>
      <c r="K3344" s="11">
        <v>380.2</v>
      </c>
      <c r="L3344" s="10">
        <f t="shared" si="314"/>
        <v>0.38746022437336508</v>
      </c>
      <c r="M3344">
        <f t="shared" si="315"/>
        <v>478</v>
      </c>
      <c r="N3344">
        <f t="shared" si="316"/>
        <v>1</v>
      </c>
      <c r="O3344">
        <f t="shared" si="317"/>
        <v>0</v>
      </c>
    </row>
    <row r="3345" spans="1:15">
      <c r="A3345" s="10" t="s">
        <v>68</v>
      </c>
      <c r="B3345" s="10">
        <v>1920</v>
      </c>
      <c r="C3345" s="60">
        <v>0.101492677</v>
      </c>
      <c r="D3345" s="11">
        <v>0.23400000000000001</v>
      </c>
      <c r="E3345" s="11">
        <v>48.29</v>
      </c>
      <c r="F3345" s="11">
        <v>1.2</v>
      </c>
      <c r="G3345" s="11">
        <v>7.5999999999999998E-2</v>
      </c>
      <c r="H3345" s="10">
        <v>0</v>
      </c>
      <c r="I3345" s="11">
        <f t="shared" si="312"/>
        <v>0.84</v>
      </c>
      <c r="J3345" s="11">
        <f t="shared" si="313"/>
        <v>3.7999999999999999E-2</v>
      </c>
      <c r="K3345" s="11">
        <v>93.8</v>
      </c>
      <c r="L3345" s="10">
        <f t="shared" si="314"/>
        <v>9.5571086760435006E-2</v>
      </c>
      <c r="M3345">
        <f t="shared" si="315"/>
        <v>118</v>
      </c>
      <c r="N3345">
        <f t="shared" si="316"/>
        <v>0</v>
      </c>
      <c r="O3345">
        <f t="shared" si="317"/>
        <v>0</v>
      </c>
    </row>
    <row r="3346" spans="1:15">
      <c r="A3346" s="10" t="s">
        <v>68</v>
      </c>
      <c r="B3346" s="10">
        <v>1300</v>
      </c>
      <c r="C3346" s="60">
        <v>9.0059234000000002E-2</v>
      </c>
      <c r="D3346" s="11">
        <v>0.66200000000000003</v>
      </c>
      <c r="E3346" s="11">
        <v>48.29</v>
      </c>
      <c r="F3346" s="11">
        <v>2.1</v>
      </c>
      <c r="G3346" s="11">
        <v>0.51600000000000001</v>
      </c>
      <c r="H3346" s="10">
        <v>0</v>
      </c>
      <c r="I3346" s="11">
        <f t="shared" si="312"/>
        <v>1.47</v>
      </c>
      <c r="J3346" s="11">
        <f t="shared" si="313"/>
        <v>0.25800000000000001</v>
      </c>
      <c r="K3346" s="11">
        <v>77</v>
      </c>
      <c r="L3346" s="10">
        <f t="shared" si="314"/>
        <v>0.23991764927727668</v>
      </c>
      <c r="M3346">
        <f t="shared" si="315"/>
        <v>296</v>
      </c>
      <c r="N3346">
        <f t="shared" si="316"/>
        <v>1</v>
      </c>
      <c r="O3346">
        <f t="shared" si="317"/>
        <v>0.2</v>
      </c>
    </row>
    <row r="3347" spans="1:15">
      <c r="A3347" s="10" t="s">
        <v>68</v>
      </c>
      <c r="B3347" s="10">
        <v>1100</v>
      </c>
      <c r="C3347" s="60">
        <v>0.70418282300000001</v>
      </c>
      <c r="D3347" s="11">
        <v>0.34200000000000003</v>
      </c>
      <c r="E3347" s="11">
        <v>48.29</v>
      </c>
      <c r="F3347" s="11">
        <v>1.85</v>
      </c>
      <c r="G3347" s="11">
        <v>0.22</v>
      </c>
      <c r="H3347" s="10">
        <v>0</v>
      </c>
      <c r="I3347" s="11">
        <f t="shared" si="312"/>
        <v>1.2949999999999999</v>
      </c>
      <c r="J3347" s="11">
        <f t="shared" si="313"/>
        <v>0.11</v>
      </c>
      <c r="K3347" s="11">
        <v>311</v>
      </c>
      <c r="L3347" s="10">
        <f t="shared" si="314"/>
        <v>0.96914217289609506</v>
      </c>
      <c r="M3347">
        <f t="shared" si="315"/>
        <v>1195</v>
      </c>
      <c r="N3347">
        <f t="shared" si="316"/>
        <v>3</v>
      </c>
      <c r="O3347">
        <f t="shared" si="317"/>
        <v>0.3</v>
      </c>
    </row>
    <row r="3348" spans="1:15">
      <c r="A3348" s="10" t="s">
        <v>68</v>
      </c>
      <c r="B3348" s="10">
        <v>1300</v>
      </c>
      <c r="C3348" s="60">
        <v>1.4556026740000001</v>
      </c>
      <c r="D3348" s="11">
        <v>0.66200000000000003</v>
      </c>
      <c r="E3348" s="11">
        <v>48.29</v>
      </c>
      <c r="F3348" s="11">
        <v>2.1</v>
      </c>
      <c r="G3348" s="11">
        <v>0.51600000000000001</v>
      </c>
      <c r="H3348" s="10">
        <v>0</v>
      </c>
      <c r="I3348" s="11">
        <f t="shared" si="312"/>
        <v>1.47</v>
      </c>
      <c r="J3348" s="11">
        <f t="shared" si="313"/>
        <v>0.25800000000000001</v>
      </c>
      <c r="K3348" s="11">
        <v>1244.3</v>
      </c>
      <c r="L3348" s="10">
        <f t="shared" si="314"/>
        <v>3.8777230975315438</v>
      </c>
      <c r="M3348">
        <f t="shared" si="315"/>
        <v>4783</v>
      </c>
      <c r="N3348">
        <f t="shared" si="316"/>
        <v>16</v>
      </c>
      <c r="O3348">
        <f t="shared" si="317"/>
        <v>2.7</v>
      </c>
    </row>
    <row r="3349" spans="1:15">
      <c r="A3349" s="10" t="s">
        <v>68</v>
      </c>
      <c r="B3349" s="10">
        <v>1300</v>
      </c>
      <c r="C3349" s="60">
        <v>0.39237381999999998</v>
      </c>
      <c r="D3349" s="11">
        <v>0.66200000000000003</v>
      </c>
      <c r="E3349" s="11">
        <v>48.29</v>
      </c>
      <c r="F3349" s="11">
        <v>2.1</v>
      </c>
      <c r="G3349" s="11">
        <v>0.51600000000000001</v>
      </c>
      <c r="H3349" s="10">
        <v>0</v>
      </c>
      <c r="I3349" s="11">
        <f t="shared" si="312"/>
        <v>1.47</v>
      </c>
      <c r="J3349" s="11">
        <f t="shared" si="313"/>
        <v>0.25800000000000001</v>
      </c>
      <c r="K3349" s="11">
        <v>335.4</v>
      </c>
      <c r="L3349" s="10">
        <f t="shared" si="314"/>
        <v>1.0452832025236334</v>
      </c>
      <c r="M3349">
        <f t="shared" si="315"/>
        <v>1289</v>
      </c>
      <c r="N3349">
        <f t="shared" si="316"/>
        <v>4</v>
      </c>
      <c r="O3349">
        <f t="shared" si="317"/>
        <v>0.7</v>
      </c>
    </row>
    <row r="3350" spans="1:15">
      <c r="A3350" s="10" t="s">
        <v>68</v>
      </c>
      <c r="B3350" s="10">
        <v>1300</v>
      </c>
      <c r="C3350" s="60">
        <v>3.874747E-3</v>
      </c>
      <c r="D3350" s="11">
        <v>0.69199999999999995</v>
      </c>
      <c r="E3350" s="11">
        <v>48.29</v>
      </c>
      <c r="F3350" s="11">
        <v>2.1</v>
      </c>
      <c r="G3350" s="11">
        <v>0.51600000000000001</v>
      </c>
      <c r="H3350" s="10">
        <v>0</v>
      </c>
      <c r="I3350" s="11">
        <f t="shared" si="312"/>
        <v>1.47</v>
      </c>
      <c r="J3350" s="11">
        <f t="shared" si="313"/>
        <v>0.25800000000000001</v>
      </c>
      <c r="K3350" s="11">
        <v>3.5</v>
      </c>
      <c r="L3350" s="10">
        <f t="shared" si="314"/>
        <v>1.0790098381663333E-2</v>
      </c>
      <c r="M3350">
        <f t="shared" si="315"/>
        <v>13</v>
      </c>
      <c r="N3350">
        <f t="shared" si="316"/>
        <v>0</v>
      </c>
      <c r="O3350">
        <f t="shared" si="317"/>
        <v>0</v>
      </c>
    </row>
    <row r="3351" spans="1:15">
      <c r="A3351" s="10" t="s">
        <v>68</v>
      </c>
      <c r="B3351" s="10">
        <v>1200</v>
      </c>
      <c r="C3351" s="60">
        <v>1.0076776890000001</v>
      </c>
      <c r="D3351" s="11">
        <v>0.38900000000000001</v>
      </c>
      <c r="E3351" s="11">
        <v>48.29</v>
      </c>
      <c r="F3351" s="11">
        <v>2.23</v>
      </c>
      <c r="G3351" s="11">
        <v>0.316</v>
      </c>
      <c r="H3351" s="10">
        <v>0</v>
      </c>
      <c r="I3351" s="11">
        <f t="shared" si="312"/>
        <v>1.5609999999999999</v>
      </c>
      <c r="J3351" s="11">
        <f t="shared" si="313"/>
        <v>0.158</v>
      </c>
      <c r="K3351" s="11">
        <v>506.2</v>
      </c>
      <c r="L3351" s="10">
        <f t="shared" si="314"/>
        <v>1.5774194940920079</v>
      </c>
      <c r="M3351">
        <f t="shared" si="315"/>
        <v>1946</v>
      </c>
      <c r="N3351">
        <f t="shared" si="316"/>
        <v>7</v>
      </c>
      <c r="O3351">
        <f t="shared" si="317"/>
        <v>0.7</v>
      </c>
    </row>
    <row r="3352" spans="1:15">
      <c r="A3352" s="10" t="s">
        <v>68</v>
      </c>
      <c r="B3352" s="10">
        <v>1200</v>
      </c>
      <c r="C3352" s="60">
        <v>0.20440288200000001</v>
      </c>
      <c r="D3352" s="11">
        <v>0.30399999999999999</v>
      </c>
      <c r="E3352" s="11">
        <v>48.29</v>
      </c>
      <c r="F3352" s="11">
        <v>2.23</v>
      </c>
      <c r="G3352" s="11">
        <v>0.316</v>
      </c>
      <c r="H3352" s="10">
        <v>0</v>
      </c>
      <c r="I3352" s="11">
        <f t="shared" si="312"/>
        <v>1.5609999999999999</v>
      </c>
      <c r="J3352" s="11">
        <f t="shared" si="313"/>
        <v>0.158</v>
      </c>
      <c r="K3352" s="11">
        <v>80.2</v>
      </c>
      <c r="L3352" s="10">
        <f t="shared" si="314"/>
        <v>0.25005558435176001</v>
      </c>
      <c r="M3352">
        <f t="shared" si="315"/>
        <v>308</v>
      </c>
      <c r="N3352">
        <f t="shared" si="316"/>
        <v>1</v>
      </c>
      <c r="O3352">
        <f t="shared" si="317"/>
        <v>0.1</v>
      </c>
    </row>
    <row r="3353" spans="1:15">
      <c r="A3353" s="10" t="s">
        <v>68</v>
      </c>
      <c r="B3353" s="10">
        <v>1100</v>
      </c>
      <c r="C3353" s="60">
        <v>9.1701251999999997E-2</v>
      </c>
      <c r="D3353" s="11">
        <v>0.34200000000000003</v>
      </c>
      <c r="E3353" s="11">
        <v>48.29</v>
      </c>
      <c r="F3353" s="11">
        <v>1.85</v>
      </c>
      <c r="G3353" s="11">
        <v>0.22</v>
      </c>
      <c r="H3353" s="10">
        <v>0</v>
      </c>
      <c r="I3353" s="11">
        <f t="shared" si="312"/>
        <v>1.2949999999999999</v>
      </c>
      <c r="J3353" s="11">
        <f t="shared" si="313"/>
        <v>0.11</v>
      </c>
      <c r="K3353" s="11">
        <v>123.8</v>
      </c>
      <c r="L3353" s="10">
        <f t="shared" si="314"/>
        <v>0.12620522358378</v>
      </c>
      <c r="M3353">
        <f t="shared" si="315"/>
        <v>156</v>
      </c>
      <c r="N3353">
        <f t="shared" si="316"/>
        <v>0</v>
      </c>
      <c r="O3353">
        <f t="shared" si="317"/>
        <v>0</v>
      </c>
    </row>
    <row r="3354" spans="1:15">
      <c r="A3354" s="10" t="s">
        <v>68</v>
      </c>
      <c r="B3354" s="10">
        <v>1200</v>
      </c>
      <c r="C3354" s="60">
        <v>0.95771892300000006</v>
      </c>
      <c r="D3354" s="11">
        <v>0.38900000000000001</v>
      </c>
      <c r="E3354" s="11">
        <v>56.5</v>
      </c>
      <c r="F3354" s="11">
        <v>2.23</v>
      </c>
      <c r="G3354" s="11">
        <v>0.316</v>
      </c>
      <c r="H3354" s="10">
        <v>0</v>
      </c>
      <c r="I3354" s="11">
        <f t="shared" si="312"/>
        <v>1.5609999999999999</v>
      </c>
      <c r="J3354" s="11">
        <f t="shared" si="313"/>
        <v>0.158</v>
      </c>
      <c r="K3354" s="11">
        <v>411.2</v>
      </c>
      <c r="L3354" s="10">
        <f t="shared" si="314"/>
        <v>1.7541021124296252</v>
      </c>
      <c r="M3354">
        <f t="shared" si="315"/>
        <v>2164</v>
      </c>
      <c r="N3354">
        <f t="shared" si="316"/>
        <v>7</v>
      </c>
      <c r="O3354">
        <f t="shared" si="317"/>
        <v>0.8</v>
      </c>
    </row>
    <row r="3355" spans="1:15">
      <c r="A3355" s="10" t="s">
        <v>68</v>
      </c>
      <c r="B3355" s="10">
        <v>1920</v>
      </c>
      <c r="C3355" s="60">
        <v>2.2751223000000001E-2</v>
      </c>
      <c r="D3355" s="11">
        <v>0.23400000000000001</v>
      </c>
      <c r="E3355" s="11">
        <v>48.29</v>
      </c>
      <c r="F3355" s="11">
        <v>1.2</v>
      </c>
      <c r="G3355" s="11">
        <v>7.5999999999999998E-2</v>
      </c>
      <c r="H3355" s="10">
        <v>0</v>
      </c>
      <c r="I3355" s="11">
        <f t="shared" si="312"/>
        <v>0.84</v>
      </c>
      <c r="J3355" s="11">
        <f t="shared" si="313"/>
        <v>3.7999999999999999E-2</v>
      </c>
      <c r="K3355" s="11">
        <v>21</v>
      </c>
      <c r="L3355" s="10">
        <f t="shared" si="314"/>
        <v>2.1423802894065005E-2</v>
      </c>
      <c r="M3355">
        <f t="shared" si="315"/>
        <v>26</v>
      </c>
      <c r="N3355">
        <f t="shared" si="316"/>
        <v>0</v>
      </c>
      <c r="O3355">
        <f t="shared" si="317"/>
        <v>0</v>
      </c>
    </row>
    <row r="3356" spans="1:15">
      <c r="A3356" s="10" t="s">
        <v>68</v>
      </c>
      <c r="B3356" s="10">
        <v>1920</v>
      </c>
      <c r="C3356" s="60">
        <v>4.0315624000000001E-2</v>
      </c>
      <c r="D3356" s="11">
        <v>0.23400000000000001</v>
      </c>
      <c r="E3356" s="11">
        <v>48.29</v>
      </c>
      <c r="F3356" s="11">
        <v>1.2</v>
      </c>
      <c r="G3356" s="11">
        <v>7.5999999999999998E-2</v>
      </c>
      <c r="H3356" s="10">
        <v>0</v>
      </c>
      <c r="I3356" s="11">
        <f t="shared" si="312"/>
        <v>0.84</v>
      </c>
      <c r="J3356" s="11">
        <f t="shared" si="313"/>
        <v>3.7999999999999999E-2</v>
      </c>
      <c r="K3356" s="11">
        <v>37.200000000000003</v>
      </c>
      <c r="L3356" s="10">
        <f t="shared" si="314"/>
        <v>3.7963408917720001E-2</v>
      </c>
      <c r="M3356">
        <f t="shared" si="315"/>
        <v>47</v>
      </c>
      <c r="N3356">
        <f t="shared" si="316"/>
        <v>0</v>
      </c>
      <c r="O3356">
        <f t="shared" si="317"/>
        <v>0</v>
      </c>
    </row>
    <row r="3357" spans="1:15">
      <c r="A3357" s="10" t="s">
        <v>68</v>
      </c>
      <c r="B3357" s="10">
        <v>1300</v>
      </c>
      <c r="C3357" s="60">
        <v>0.82824798899999996</v>
      </c>
      <c r="D3357" s="11">
        <v>0.66200000000000003</v>
      </c>
      <c r="E3357" s="11">
        <v>48.29</v>
      </c>
      <c r="F3357" s="11">
        <v>2.1</v>
      </c>
      <c r="G3357" s="11">
        <v>0.51600000000000001</v>
      </c>
      <c r="H3357" s="10">
        <v>0</v>
      </c>
      <c r="I3357" s="11">
        <f t="shared" si="312"/>
        <v>1.47</v>
      </c>
      <c r="J3357" s="11">
        <f t="shared" si="313"/>
        <v>0.25800000000000001</v>
      </c>
      <c r="K3357" s="11">
        <v>708.1</v>
      </c>
      <c r="L3357" s="10">
        <f t="shared" si="314"/>
        <v>2.2064512622826848</v>
      </c>
      <c r="M3357">
        <f t="shared" si="315"/>
        <v>2722</v>
      </c>
      <c r="N3357">
        <f t="shared" si="316"/>
        <v>9</v>
      </c>
      <c r="O3357">
        <f t="shared" si="317"/>
        <v>1.5</v>
      </c>
    </row>
    <row r="3358" spans="1:15">
      <c r="A3358" s="10" t="s">
        <v>68</v>
      </c>
      <c r="B3358" s="10">
        <v>1200</v>
      </c>
      <c r="C3358" s="60">
        <v>0.40357567599999999</v>
      </c>
      <c r="D3358" s="11">
        <v>0.30399999999999999</v>
      </c>
      <c r="E3358" s="11">
        <v>56.5</v>
      </c>
      <c r="F3358" s="11">
        <v>2.23</v>
      </c>
      <c r="G3358" s="11">
        <v>0.316</v>
      </c>
      <c r="H3358" s="10">
        <v>0</v>
      </c>
      <c r="I3358" s="11">
        <f t="shared" si="312"/>
        <v>1.5609999999999999</v>
      </c>
      <c r="J3358" s="11">
        <f t="shared" si="313"/>
        <v>0.158</v>
      </c>
      <c r="K3358" s="11">
        <v>153.80000000000001</v>
      </c>
      <c r="L3358" s="10">
        <f t="shared" si="314"/>
        <v>0.57765131758133326</v>
      </c>
      <c r="M3358">
        <f t="shared" si="315"/>
        <v>713</v>
      </c>
      <c r="N3358">
        <f t="shared" si="316"/>
        <v>2</v>
      </c>
      <c r="O3358">
        <f t="shared" si="317"/>
        <v>0.2</v>
      </c>
    </row>
    <row r="3359" spans="1:15">
      <c r="A3359" s="10" t="s">
        <v>68</v>
      </c>
      <c r="B3359" s="10">
        <v>1920</v>
      </c>
      <c r="C3359" s="60">
        <v>3.1097120999999998E-2</v>
      </c>
      <c r="D3359" s="11">
        <v>0.23400000000000001</v>
      </c>
      <c r="E3359" s="11">
        <v>48.29</v>
      </c>
      <c r="F3359" s="11">
        <v>1.2</v>
      </c>
      <c r="G3359" s="11">
        <v>7.5999999999999998E-2</v>
      </c>
      <c r="H3359" s="10">
        <v>0</v>
      </c>
      <c r="I3359" s="11">
        <f t="shared" si="312"/>
        <v>0.84</v>
      </c>
      <c r="J3359" s="11">
        <f t="shared" si="313"/>
        <v>3.7999999999999999E-2</v>
      </c>
      <c r="K3359" s="11">
        <v>28.7</v>
      </c>
      <c r="L3359" s="10">
        <f t="shared" si="314"/>
        <v>2.9282759475254997E-2</v>
      </c>
      <c r="M3359">
        <f t="shared" si="315"/>
        <v>36</v>
      </c>
      <c r="N3359">
        <f t="shared" si="316"/>
        <v>0</v>
      </c>
      <c r="O3359">
        <f t="shared" si="317"/>
        <v>0</v>
      </c>
    </row>
    <row r="3360" spans="1:15">
      <c r="A3360" s="10" t="s">
        <v>68</v>
      </c>
      <c r="B3360" s="10">
        <v>1100</v>
      </c>
      <c r="C3360" s="60">
        <v>6.6076096000000001E-2</v>
      </c>
      <c r="D3360" s="11">
        <v>0.34200000000000003</v>
      </c>
      <c r="E3360" s="11">
        <v>48.29</v>
      </c>
      <c r="F3360" s="11">
        <v>1.85</v>
      </c>
      <c r="G3360" s="11">
        <v>0.22</v>
      </c>
      <c r="H3360" s="10">
        <v>0</v>
      </c>
      <c r="I3360" s="11">
        <f t="shared" si="312"/>
        <v>1.2949999999999999</v>
      </c>
      <c r="J3360" s="11">
        <f t="shared" si="313"/>
        <v>0.11</v>
      </c>
      <c r="K3360" s="11">
        <v>29.2</v>
      </c>
      <c r="L3360" s="10">
        <f t="shared" si="314"/>
        <v>9.093821826144001E-2</v>
      </c>
      <c r="M3360">
        <f t="shared" si="315"/>
        <v>112</v>
      </c>
      <c r="N3360">
        <f t="shared" si="316"/>
        <v>0</v>
      </c>
      <c r="O3360">
        <f t="shared" si="317"/>
        <v>0</v>
      </c>
    </row>
    <row r="3361" spans="1:15">
      <c r="A3361" s="10" t="s">
        <v>68</v>
      </c>
      <c r="B3361" s="10">
        <v>1100</v>
      </c>
      <c r="C3361" s="60">
        <v>3.1683004000000001E-2</v>
      </c>
      <c r="D3361" s="11">
        <v>0.28599999999999998</v>
      </c>
      <c r="E3361" s="11">
        <v>48.29</v>
      </c>
      <c r="F3361" s="11">
        <v>1.85</v>
      </c>
      <c r="G3361" s="11">
        <v>0.22</v>
      </c>
      <c r="H3361" s="10">
        <v>0</v>
      </c>
      <c r="I3361" s="11">
        <f t="shared" si="312"/>
        <v>1.2949999999999999</v>
      </c>
      <c r="J3361" s="11">
        <f t="shared" si="313"/>
        <v>0.11</v>
      </c>
      <c r="K3361" s="11">
        <v>11.7</v>
      </c>
      <c r="L3361" s="10">
        <f t="shared" si="314"/>
        <v>3.6464338938646666E-2</v>
      </c>
      <c r="M3361">
        <f t="shared" si="315"/>
        <v>45</v>
      </c>
      <c r="N3361">
        <f t="shared" si="316"/>
        <v>0</v>
      </c>
      <c r="O3361">
        <f t="shared" si="317"/>
        <v>0</v>
      </c>
    </row>
    <row r="3362" spans="1:15">
      <c r="A3362" s="10" t="s">
        <v>68</v>
      </c>
      <c r="B3362" s="10">
        <v>1100</v>
      </c>
      <c r="C3362" s="60">
        <v>3.8531567259999999</v>
      </c>
      <c r="D3362" s="11">
        <v>0.28599999999999998</v>
      </c>
      <c r="E3362" s="11">
        <v>56.5</v>
      </c>
      <c r="F3362" s="11">
        <v>1.85</v>
      </c>
      <c r="G3362" s="11">
        <v>0.22</v>
      </c>
      <c r="H3362" s="10">
        <v>0</v>
      </c>
      <c r="I3362" s="11">
        <f t="shared" si="312"/>
        <v>1.2949999999999999</v>
      </c>
      <c r="J3362" s="11">
        <f t="shared" si="313"/>
        <v>0.11</v>
      </c>
      <c r="K3362" s="11">
        <v>1236.4000000000001</v>
      </c>
      <c r="L3362" s="10">
        <f t="shared" si="314"/>
        <v>5.1885966279528324</v>
      </c>
      <c r="M3362">
        <f t="shared" si="315"/>
        <v>6400</v>
      </c>
      <c r="N3362">
        <f t="shared" si="316"/>
        <v>18</v>
      </c>
      <c r="O3362">
        <f t="shared" si="317"/>
        <v>1.6</v>
      </c>
    </row>
    <row r="3363" spans="1:15">
      <c r="A3363" s="10" t="s">
        <v>68</v>
      </c>
      <c r="B3363" s="10">
        <v>1300</v>
      </c>
      <c r="C3363" s="60">
        <v>1.1171052749999999</v>
      </c>
      <c r="D3363" s="11">
        <v>0.66200000000000003</v>
      </c>
      <c r="E3363" s="11">
        <v>48.29</v>
      </c>
      <c r="F3363" s="11">
        <v>2.1</v>
      </c>
      <c r="G3363" s="11">
        <v>0.51600000000000001</v>
      </c>
      <c r="H3363" s="10">
        <v>0</v>
      </c>
      <c r="I3363" s="11">
        <f t="shared" si="312"/>
        <v>1.47</v>
      </c>
      <c r="J3363" s="11">
        <f t="shared" si="313"/>
        <v>0.25800000000000001</v>
      </c>
      <c r="K3363" s="11">
        <v>954.9</v>
      </c>
      <c r="L3363" s="10">
        <f t="shared" si="314"/>
        <v>2.9759665907578747</v>
      </c>
      <c r="M3363">
        <f t="shared" si="315"/>
        <v>3671</v>
      </c>
      <c r="N3363">
        <f t="shared" si="316"/>
        <v>12</v>
      </c>
      <c r="O3363">
        <f t="shared" si="317"/>
        <v>2.1</v>
      </c>
    </row>
    <row r="3364" spans="1:15">
      <c r="A3364" s="10" t="s">
        <v>68</v>
      </c>
      <c r="B3364" s="10">
        <v>5300</v>
      </c>
      <c r="C3364" s="60">
        <v>2.5279315E-2</v>
      </c>
      <c r="D3364" s="11">
        <v>0.5</v>
      </c>
      <c r="E3364" s="11">
        <v>48.29</v>
      </c>
      <c r="F3364" s="11">
        <v>0.6</v>
      </c>
      <c r="G3364" s="11">
        <v>0.13500000000000001</v>
      </c>
      <c r="H3364" s="10">
        <v>0</v>
      </c>
      <c r="I3364" s="11">
        <f t="shared" si="312"/>
        <v>0.42</v>
      </c>
      <c r="J3364" s="11">
        <f t="shared" si="313"/>
        <v>6.7500000000000004E-2</v>
      </c>
      <c r="K3364" s="11">
        <v>16.3</v>
      </c>
      <c r="L3364" s="10">
        <f t="shared" si="314"/>
        <v>5.0864088389583333E-2</v>
      </c>
      <c r="M3364">
        <f t="shared" si="315"/>
        <v>63</v>
      </c>
      <c r="N3364">
        <f t="shared" si="316"/>
        <v>0</v>
      </c>
      <c r="O3364">
        <f t="shared" si="317"/>
        <v>0</v>
      </c>
    </row>
    <row r="3365" spans="1:15">
      <c r="A3365" s="10" t="s">
        <v>68</v>
      </c>
      <c r="B3365" s="10">
        <v>1100</v>
      </c>
      <c r="C3365" s="60">
        <v>0.32148563499999999</v>
      </c>
      <c r="D3365" s="11">
        <v>0.34200000000000003</v>
      </c>
      <c r="E3365" s="11">
        <v>56.5</v>
      </c>
      <c r="F3365" s="11">
        <v>1.85</v>
      </c>
      <c r="G3365" s="11">
        <v>0.22</v>
      </c>
      <c r="H3365" s="10">
        <v>0</v>
      </c>
      <c r="I3365" s="11">
        <f t="shared" si="312"/>
        <v>1.2949999999999999</v>
      </c>
      <c r="J3365" s="11">
        <f t="shared" si="313"/>
        <v>0.11</v>
      </c>
      <c r="K3365" s="11">
        <v>185.8</v>
      </c>
      <c r="L3365" s="10">
        <f t="shared" si="314"/>
        <v>0.51767224375874998</v>
      </c>
      <c r="M3365">
        <f t="shared" si="315"/>
        <v>639</v>
      </c>
      <c r="N3365">
        <f t="shared" si="316"/>
        <v>2</v>
      </c>
      <c r="O3365">
        <f t="shared" si="317"/>
        <v>0.2</v>
      </c>
    </row>
    <row r="3366" spans="1:15">
      <c r="A3366" s="10" t="s">
        <v>68</v>
      </c>
      <c r="B3366" s="10">
        <v>1100</v>
      </c>
      <c r="C3366" s="60">
        <v>7.5144879999999997E-3</v>
      </c>
      <c r="D3366" s="11">
        <v>0.34200000000000003</v>
      </c>
      <c r="E3366" s="11">
        <v>48.29</v>
      </c>
      <c r="F3366" s="11">
        <v>1.85</v>
      </c>
      <c r="G3366" s="11">
        <v>0.22</v>
      </c>
      <c r="H3366" s="10">
        <v>0</v>
      </c>
      <c r="I3366" s="11">
        <f t="shared" si="312"/>
        <v>1.2949999999999999</v>
      </c>
      <c r="J3366" s="11">
        <f t="shared" si="313"/>
        <v>0.11</v>
      </c>
      <c r="K3366" s="11">
        <v>10.1</v>
      </c>
      <c r="L3366" s="10">
        <f t="shared" si="314"/>
        <v>1.034192682732E-2</v>
      </c>
      <c r="M3366">
        <f t="shared" si="315"/>
        <v>13</v>
      </c>
      <c r="N3366">
        <f t="shared" si="316"/>
        <v>0</v>
      </c>
      <c r="O3366">
        <f t="shared" si="317"/>
        <v>0</v>
      </c>
    </row>
    <row r="3367" spans="1:15">
      <c r="A3367" s="10" t="s">
        <v>68</v>
      </c>
      <c r="B3367" s="10">
        <v>1100</v>
      </c>
      <c r="C3367" s="60">
        <v>0.170376958</v>
      </c>
      <c r="D3367" s="11">
        <v>0.34200000000000003</v>
      </c>
      <c r="E3367" s="11">
        <v>56.5</v>
      </c>
      <c r="F3367" s="11">
        <v>1.85</v>
      </c>
      <c r="G3367" s="11">
        <v>0.22</v>
      </c>
      <c r="H3367" s="10">
        <v>0</v>
      </c>
      <c r="I3367" s="11">
        <f t="shared" ref="I3367:I3430" si="318">F3367*0.7</f>
        <v>1.2949999999999999</v>
      </c>
      <c r="J3367" s="11">
        <f t="shared" ref="J3367:J3430" si="319">G3367*0.5</f>
        <v>0.11</v>
      </c>
      <c r="K3367" s="11">
        <v>64.3</v>
      </c>
      <c r="L3367" s="10">
        <f t="shared" si="314"/>
        <v>0.27434949661949998</v>
      </c>
      <c r="M3367">
        <f t="shared" si="315"/>
        <v>338</v>
      </c>
      <c r="N3367">
        <f t="shared" si="316"/>
        <v>1</v>
      </c>
      <c r="O3367">
        <f t="shared" si="317"/>
        <v>0.1</v>
      </c>
    </row>
    <row r="3368" spans="1:15">
      <c r="A3368" s="10" t="s">
        <v>68</v>
      </c>
      <c r="B3368" s="10">
        <v>1920</v>
      </c>
      <c r="C3368" s="60">
        <v>1.1573173859999999</v>
      </c>
      <c r="D3368" s="11">
        <v>0.23400000000000001</v>
      </c>
      <c r="E3368" s="11">
        <v>48.29</v>
      </c>
      <c r="F3368" s="11">
        <v>1.2</v>
      </c>
      <c r="G3368" s="11">
        <v>7.5999999999999998E-2</v>
      </c>
      <c r="H3368" s="10">
        <v>0</v>
      </c>
      <c r="I3368" s="11">
        <f t="shared" si="318"/>
        <v>0.84</v>
      </c>
      <c r="J3368" s="11">
        <f t="shared" si="319"/>
        <v>3.7999999999999999E-2</v>
      </c>
      <c r="K3368" s="11">
        <v>1069.3</v>
      </c>
      <c r="L3368" s="10">
        <f t="shared" si="314"/>
        <v>1.0897937031138298</v>
      </c>
      <c r="M3368">
        <f t="shared" si="315"/>
        <v>1344</v>
      </c>
      <c r="N3368">
        <f t="shared" si="316"/>
        <v>2</v>
      </c>
      <c r="O3368">
        <f t="shared" si="317"/>
        <v>0.1</v>
      </c>
    </row>
    <row r="3369" spans="1:15">
      <c r="A3369" s="10" t="s">
        <v>68</v>
      </c>
      <c r="B3369" s="10">
        <v>1100</v>
      </c>
      <c r="C3369" s="60">
        <v>0.26121768899999998</v>
      </c>
      <c r="D3369" s="11">
        <v>0.34200000000000003</v>
      </c>
      <c r="E3369" s="11">
        <v>48.29</v>
      </c>
      <c r="F3369" s="11">
        <v>1.85</v>
      </c>
      <c r="G3369" s="11">
        <v>0.22</v>
      </c>
      <c r="H3369" s="10">
        <v>0</v>
      </c>
      <c r="I3369" s="11">
        <f t="shared" si="318"/>
        <v>1.2949999999999999</v>
      </c>
      <c r="J3369" s="11">
        <f t="shared" si="319"/>
        <v>0.11</v>
      </c>
      <c r="K3369" s="11">
        <v>115.4</v>
      </c>
      <c r="L3369" s="10">
        <f t="shared" si="314"/>
        <v>0.35950476275158499</v>
      </c>
      <c r="M3369">
        <f t="shared" si="315"/>
        <v>443</v>
      </c>
      <c r="N3369">
        <f t="shared" si="316"/>
        <v>1</v>
      </c>
      <c r="O3369">
        <f t="shared" si="317"/>
        <v>0.1</v>
      </c>
    </row>
    <row r="3370" spans="1:15">
      <c r="A3370" s="10" t="s">
        <v>68</v>
      </c>
      <c r="B3370" s="10">
        <v>5300</v>
      </c>
      <c r="C3370" s="60">
        <v>2.716538618</v>
      </c>
      <c r="D3370" s="11">
        <v>0.5</v>
      </c>
      <c r="E3370" s="11">
        <v>48.29</v>
      </c>
      <c r="F3370" s="11">
        <v>0.6</v>
      </c>
      <c r="G3370" s="11">
        <v>0.13500000000000001</v>
      </c>
      <c r="H3370" s="10">
        <v>0</v>
      </c>
      <c r="I3370" s="11">
        <f t="shared" si="318"/>
        <v>0.42</v>
      </c>
      <c r="J3370" s="11">
        <f t="shared" si="319"/>
        <v>6.7500000000000004E-2</v>
      </c>
      <c r="K3370" s="11">
        <v>5363.4</v>
      </c>
      <c r="L3370" s="10">
        <f t="shared" si="314"/>
        <v>5.4659020776341665</v>
      </c>
      <c r="M3370">
        <f t="shared" si="315"/>
        <v>6742</v>
      </c>
      <c r="N3370">
        <f t="shared" si="316"/>
        <v>6</v>
      </c>
      <c r="O3370">
        <f t="shared" si="317"/>
        <v>1</v>
      </c>
    </row>
    <row r="3371" spans="1:15">
      <c r="A3371" s="10" t="s">
        <v>68</v>
      </c>
      <c r="B3371" s="10">
        <v>1100</v>
      </c>
      <c r="C3371" s="60">
        <v>3.2521223000000002E-2</v>
      </c>
      <c r="D3371" s="11">
        <v>0.34200000000000003</v>
      </c>
      <c r="E3371" s="11">
        <v>48.29</v>
      </c>
      <c r="F3371" s="11">
        <v>1.85</v>
      </c>
      <c r="G3371" s="11">
        <v>0.22</v>
      </c>
      <c r="H3371" s="10">
        <v>0</v>
      </c>
      <c r="I3371" s="11">
        <f t="shared" si="318"/>
        <v>1.2949999999999999</v>
      </c>
      <c r="J3371" s="11">
        <f t="shared" si="319"/>
        <v>0.11</v>
      </c>
      <c r="K3371" s="11">
        <v>43.9</v>
      </c>
      <c r="L3371" s="10">
        <f t="shared" si="314"/>
        <v>4.4757820972094998E-2</v>
      </c>
      <c r="M3371">
        <f t="shared" si="315"/>
        <v>55</v>
      </c>
      <c r="N3371">
        <f t="shared" si="316"/>
        <v>0</v>
      </c>
      <c r="O3371">
        <f t="shared" si="317"/>
        <v>0</v>
      </c>
    </row>
    <row r="3372" spans="1:15">
      <c r="A3372" s="10" t="s">
        <v>68</v>
      </c>
      <c r="B3372" s="10">
        <v>1100</v>
      </c>
      <c r="C3372" s="60">
        <v>7.9695319999999997E-3</v>
      </c>
      <c r="D3372" s="11">
        <v>0.34200000000000003</v>
      </c>
      <c r="E3372" s="11">
        <v>56.5</v>
      </c>
      <c r="F3372" s="11">
        <v>1.85</v>
      </c>
      <c r="G3372" s="11">
        <v>0.22</v>
      </c>
      <c r="H3372" s="10">
        <v>0</v>
      </c>
      <c r="I3372" s="11">
        <f t="shared" si="318"/>
        <v>1.2949999999999999</v>
      </c>
      <c r="J3372" s="11">
        <f t="shared" si="319"/>
        <v>0.11</v>
      </c>
      <c r="K3372" s="11">
        <v>3</v>
      </c>
      <c r="L3372" s="10">
        <f t="shared" si="314"/>
        <v>1.2832938902999998E-2</v>
      </c>
      <c r="M3372">
        <f t="shared" si="315"/>
        <v>16</v>
      </c>
      <c r="N3372">
        <f t="shared" si="316"/>
        <v>0</v>
      </c>
      <c r="O3372">
        <f t="shared" si="317"/>
        <v>0</v>
      </c>
    </row>
    <row r="3373" spans="1:15">
      <c r="A3373" s="10" t="s">
        <v>68</v>
      </c>
      <c r="B3373" s="10">
        <v>1100</v>
      </c>
      <c r="C3373" s="60">
        <v>0.93572741800000003</v>
      </c>
      <c r="D3373" s="11">
        <v>0.34200000000000003</v>
      </c>
      <c r="E3373" s="11">
        <v>56.5</v>
      </c>
      <c r="F3373" s="11">
        <v>1.85</v>
      </c>
      <c r="G3373" s="11">
        <v>0.22</v>
      </c>
      <c r="H3373" s="10">
        <v>0</v>
      </c>
      <c r="I3373" s="11">
        <f t="shared" si="318"/>
        <v>1.2949999999999999</v>
      </c>
      <c r="J3373" s="11">
        <f t="shared" si="319"/>
        <v>0.11</v>
      </c>
      <c r="K3373" s="11">
        <v>353.2</v>
      </c>
      <c r="L3373" s="10">
        <f t="shared" si="314"/>
        <v>1.5067550748345002</v>
      </c>
      <c r="M3373">
        <f t="shared" si="315"/>
        <v>1859</v>
      </c>
      <c r="N3373">
        <f t="shared" si="316"/>
        <v>5</v>
      </c>
      <c r="O3373">
        <f t="shared" si="317"/>
        <v>0.5</v>
      </c>
    </row>
    <row r="3374" spans="1:15">
      <c r="A3374" s="10" t="s">
        <v>68</v>
      </c>
      <c r="B3374" s="10">
        <v>1100</v>
      </c>
      <c r="C3374" s="60">
        <v>0.390224768</v>
      </c>
      <c r="D3374" s="11">
        <v>0.34200000000000003</v>
      </c>
      <c r="E3374" s="11">
        <v>56.5</v>
      </c>
      <c r="F3374" s="11">
        <v>1.85</v>
      </c>
      <c r="G3374" s="11">
        <v>0.22</v>
      </c>
      <c r="H3374" s="10">
        <v>0</v>
      </c>
      <c r="I3374" s="11">
        <f t="shared" si="318"/>
        <v>1.2949999999999999</v>
      </c>
      <c r="J3374" s="11">
        <f t="shared" si="319"/>
        <v>0.11</v>
      </c>
      <c r="K3374" s="11">
        <v>147.30000000000001</v>
      </c>
      <c r="L3374" s="10">
        <f t="shared" si="314"/>
        <v>0.62835943267200001</v>
      </c>
      <c r="M3374">
        <f t="shared" si="315"/>
        <v>775</v>
      </c>
      <c r="N3374">
        <f t="shared" si="316"/>
        <v>2</v>
      </c>
      <c r="O3374">
        <f t="shared" si="317"/>
        <v>0.2</v>
      </c>
    </row>
    <row r="3375" spans="1:15">
      <c r="A3375" s="10" t="s">
        <v>68</v>
      </c>
      <c r="B3375" s="10">
        <v>5300</v>
      </c>
      <c r="C3375" s="60">
        <v>9.2512786E-2</v>
      </c>
      <c r="D3375" s="11">
        <v>0.5</v>
      </c>
      <c r="E3375" s="11">
        <v>56.5</v>
      </c>
      <c r="F3375" s="11">
        <v>0.6</v>
      </c>
      <c r="G3375" s="11">
        <v>0.13500000000000001</v>
      </c>
      <c r="H3375" s="10">
        <v>0</v>
      </c>
      <c r="I3375" s="11">
        <f t="shared" si="318"/>
        <v>0.42</v>
      </c>
      <c r="J3375" s="11">
        <f t="shared" si="319"/>
        <v>6.7500000000000004E-2</v>
      </c>
      <c r="K3375" s="11">
        <v>51.1</v>
      </c>
      <c r="L3375" s="10">
        <f t="shared" si="314"/>
        <v>0.21779051704166666</v>
      </c>
      <c r="M3375">
        <f t="shared" si="315"/>
        <v>269</v>
      </c>
      <c r="N3375">
        <f t="shared" si="316"/>
        <v>0</v>
      </c>
      <c r="O3375">
        <f t="shared" si="317"/>
        <v>0</v>
      </c>
    </row>
    <row r="3376" spans="1:15">
      <c r="A3376" s="10" t="s">
        <v>68</v>
      </c>
      <c r="B3376" s="10">
        <v>1100</v>
      </c>
      <c r="C3376" s="60">
        <v>3.347825E-3</v>
      </c>
      <c r="D3376" s="11">
        <v>0.34200000000000003</v>
      </c>
      <c r="E3376" s="11">
        <v>48.29</v>
      </c>
      <c r="F3376" s="11">
        <v>1.85</v>
      </c>
      <c r="G3376" s="11">
        <v>0.22</v>
      </c>
      <c r="H3376" s="10">
        <v>0</v>
      </c>
      <c r="I3376" s="11">
        <f t="shared" si="318"/>
        <v>1.2949999999999999</v>
      </c>
      <c r="J3376" s="11">
        <f t="shared" si="319"/>
        <v>0.11</v>
      </c>
      <c r="K3376" s="11">
        <v>4.5</v>
      </c>
      <c r="L3376" s="10">
        <f t="shared" si="314"/>
        <v>4.607494373625E-3</v>
      </c>
      <c r="M3376">
        <f t="shared" si="315"/>
        <v>6</v>
      </c>
      <c r="N3376">
        <f t="shared" si="316"/>
        <v>0</v>
      </c>
      <c r="O3376">
        <f t="shared" si="317"/>
        <v>0</v>
      </c>
    </row>
    <row r="3377" spans="1:15">
      <c r="A3377" s="10" t="s">
        <v>68</v>
      </c>
      <c r="B3377" s="10">
        <v>1920</v>
      </c>
      <c r="C3377" s="60">
        <v>1.918894696</v>
      </c>
      <c r="D3377" s="11">
        <v>0.23400000000000001</v>
      </c>
      <c r="E3377" s="11">
        <v>48.29</v>
      </c>
      <c r="F3377" s="11">
        <v>1.2</v>
      </c>
      <c r="G3377" s="11">
        <v>7.5999999999999998E-2</v>
      </c>
      <c r="H3377" s="10">
        <v>0</v>
      </c>
      <c r="I3377" s="11">
        <f t="shared" si="318"/>
        <v>0.84</v>
      </c>
      <c r="J3377" s="11">
        <f t="shared" si="319"/>
        <v>3.7999999999999999E-2</v>
      </c>
      <c r="K3377" s="11">
        <v>1773</v>
      </c>
      <c r="L3377" s="10">
        <f t="shared" si="314"/>
        <v>1.80693678496188</v>
      </c>
      <c r="M3377">
        <f t="shared" si="315"/>
        <v>2229</v>
      </c>
      <c r="N3377">
        <f t="shared" si="316"/>
        <v>4</v>
      </c>
      <c r="O3377">
        <f t="shared" si="317"/>
        <v>0.2</v>
      </c>
    </row>
    <row r="3378" spans="1:15">
      <c r="A3378" s="10" t="s">
        <v>68</v>
      </c>
      <c r="B3378" s="10">
        <v>1100</v>
      </c>
      <c r="C3378" s="60">
        <v>2.2958424000000002E-2</v>
      </c>
      <c r="D3378" s="11">
        <v>0.34200000000000003</v>
      </c>
      <c r="E3378" s="11">
        <v>48.29</v>
      </c>
      <c r="F3378" s="11">
        <v>1.85</v>
      </c>
      <c r="G3378" s="11">
        <v>0.22</v>
      </c>
      <c r="H3378" s="10">
        <v>0</v>
      </c>
      <c r="I3378" s="11">
        <f t="shared" si="318"/>
        <v>1.2949999999999999</v>
      </c>
      <c r="J3378" s="11">
        <f t="shared" si="319"/>
        <v>0.11</v>
      </c>
      <c r="K3378" s="11">
        <v>31</v>
      </c>
      <c r="L3378" s="10">
        <f t="shared" si="314"/>
        <v>3.1596875406360005E-2</v>
      </c>
      <c r="M3378">
        <f t="shared" si="315"/>
        <v>39</v>
      </c>
      <c r="N3378">
        <f t="shared" si="316"/>
        <v>0</v>
      </c>
      <c r="O3378">
        <f t="shared" si="317"/>
        <v>0</v>
      </c>
    </row>
    <row r="3379" spans="1:15">
      <c r="A3379" s="10" t="s">
        <v>68</v>
      </c>
      <c r="B3379" s="10">
        <v>1920</v>
      </c>
      <c r="C3379" s="60">
        <v>8.4350626999999997E-2</v>
      </c>
      <c r="D3379" s="11">
        <v>0.23400000000000001</v>
      </c>
      <c r="E3379" s="11">
        <v>48.29</v>
      </c>
      <c r="F3379" s="11">
        <v>1.2</v>
      </c>
      <c r="G3379" s="11">
        <v>7.5999999999999998E-2</v>
      </c>
      <c r="H3379" s="10">
        <v>0</v>
      </c>
      <c r="I3379" s="11">
        <f t="shared" si="318"/>
        <v>0.84</v>
      </c>
      <c r="J3379" s="11">
        <f t="shared" si="319"/>
        <v>3.7999999999999999E-2</v>
      </c>
      <c r="K3379" s="11">
        <v>77.900000000000006</v>
      </c>
      <c r="L3379" s="10">
        <f t="shared" si="314"/>
        <v>7.9429189667685002E-2</v>
      </c>
      <c r="M3379">
        <f t="shared" si="315"/>
        <v>98</v>
      </c>
      <c r="N3379">
        <f t="shared" si="316"/>
        <v>0</v>
      </c>
      <c r="O3379">
        <f t="shared" si="317"/>
        <v>0</v>
      </c>
    </row>
    <row r="3380" spans="1:15">
      <c r="A3380" s="10" t="s">
        <v>68</v>
      </c>
      <c r="B3380" s="10">
        <v>1920</v>
      </c>
      <c r="C3380" s="60">
        <v>6.7501158000000006E-2</v>
      </c>
      <c r="D3380" s="11">
        <v>0.193</v>
      </c>
      <c r="E3380" s="11">
        <v>48.29</v>
      </c>
      <c r="F3380" s="11">
        <v>1.2</v>
      </c>
      <c r="G3380" s="11">
        <v>7.5999999999999998E-2</v>
      </c>
      <c r="H3380" s="10">
        <v>0</v>
      </c>
      <c r="I3380" s="11">
        <f t="shared" si="318"/>
        <v>0.84</v>
      </c>
      <c r="J3380" s="11">
        <f t="shared" si="319"/>
        <v>3.7999999999999999E-2</v>
      </c>
      <c r="K3380" s="11">
        <v>51.4</v>
      </c>
      <c r="L3380" s="10">
        <f t="shared" si="314"/>
        <v>5.2425730627105004E-2</v>
      </c>
      <c r="M3380">
        <f t="shared" si="315"/>
        <v>65</v>
      </c>
      <c r="N3380">
        <f t="shared" si="316"/>
        <v>0</v>
      </c>
      <c r="O3380">
        <f t="shared" si="317"/>
        <v>0</v>
      </c>
    </row>
    <row r="3381" spans="1:15">
      <c r="A3381" s="10" t="s">
        <v>68</v>
      </c>
      <c r="B3381" s="10">
        <v>1920</v>
      </c>
      <c r="C3381" s="60">
        <v>7.9049399999999998E-4</v>
      </c>
      <c r="D3381" s="11">
        <v>0.23400000000000001</v>
      </c>
      <c r="E3381" s="11">
        <v>48.29</v>
      </c>
      <c r="F3381" s="11">
        <v>1.2</v>
      </c>
      <c r="G3381" s="11">
        <v>7.5999999999999998E-2</v>
      </c>
      <c r="H3381" s="10">
        <v>0</v>
      </c>
      <c r="I3381" s="11">
        <f t="shared" si="318"/>
        <v>0.84</v>
      </c>
      <c r="J3381" s="11">
        <f t="shared" si="319"/>
        <v>3.7999999999999999E-2</v>
      </c>
      <c r="K3381" s="11">
        <v>0.7</v>
      </c>
      <c r="L3381" s="10">
        <f t="shared" si="314"/>
        <v>7.4437262756999996E-4</v>
      </c>
      <c r="M3381">
        <f t="shared" si="315"/>
        <v>1</v>
      </c>
      <c r="N3381">
        <f t="shared" si="316"/>
        <v>0</v>
      </c>
      <c r="O3381">
        <f t="shared" si="317"/>
        <v>0</v>
      </c>
    </row>
    <row r="3382" spans="1:15">
      <c r="A3382" s="10" t="s">
        <v>68</v>
      </c>
      <c r="B3382" s="10">
        <v>8140</v>
      </c>
      <c r="C3382" s="60">
        <v>0.84761822399999998</v>
      </c>
      <c r="D3382" s="11">
        <v>0.77700000000000002</v>
      </c>
      <c r="E3382" s="11">
        <v>48.29</v>
      </c>
      <c r="F3382" s="11">
        <v>1.2</v>
      </c>
      <c r="G3382" s="11">
        <v>0.48</v>
      </c>
      <c r="H3382" s="10">
        <v>0</v>
      </c>
      <c r="I3382" s="11">
        <f t="shared" si="318"/>
        <v>0.84</v>
      </c>
      <c r="J3382" s="11">
        <f t="shared" si="319"/>
        <v>0.24</v>
      </c>
      <c r="K3382" s="11">
        <v>850.4</v>
      </c>
      <c r="L3382" s="10">
        <f t="shared" si="314"/>
        <v>2.6503135913931599</v>
      </c>
      <c r="M3382">
        <f t="shared" si="315"/>
        <v>3269</v>
      </c>
      <c r="N3382">
        <f t="shared" si="316"/>
        <v>6</v>
      </c>
      <c r="O3382">
        <f t="shared" si="317"/>
        <v>1.7</v>
      </c>
    </row>
    <row r="3383" spans="1:15">
      <c r="A3383" s="10" t="s">
        <v>68</v>
      </c>
      <c r="B3383" s="10">
        <v>1100</v>
      </c>
      <c r="C3383" s="60">
        <v>0.47822427200000001</v>
      </c>
      <c r="D3383" s="11">
        <v>0.34200000000000003</v>
      </c>
      <c r="E3383" s="11">
        <v>56.5</v>
      </c>
      <c r="F3383" s="11">
        <v>1.85</v>
      </c>
      <c r="G3383" s="11">
        <v>0.22</v>
      </c>
      <c r="H3383" s="10">
        <v>0</v>
      </c>
      <c r="I3383" s="11">
        <f t="shared" si="318"/>
        <v>1.2949999999999999</v>
      </c>
      <c r="J3383" s="11">
        <f t="shared" si="319"/>
        <v>0.11</v>
      </c>
      <c r="K3383" s="11">
        <v>180.5</v>
      </c>
      <c r="L3383" s="10">
        <f t="shared" si="314"/>
        <v>0.77006063398799995</v>
      </c>
      <c r="M3383">
        <f t="shared" si="315"/>
        <v>950</v>
      </c>
      <c r="N3383">
        <f t="shared" si="316"/>
        <v>3</v>
      </c>
      <c r="O3383">
        <f t="shared" si="317"/>
        <v>0.2</v>
      </c>
    </row>
    <row r="3384" spans="1:15">
      <c r="A3384" s="10" t="s">
        <v>68</v>
      </c>
      <c r="B3384" s="10">
        <v>1100</v>
      </c>
      <c r="C3384" s="60">
        <v>1.318539578</v>
      </c>
      <c r="D3384" s="11">
        <v>0.34200000000000003</v>
      </c>
      <c r="E3384" s="11">
        <v>56.5</v>
      </c>
      <c r="F3384" s="11">
        <v>1.85</v>
      </c>
      <c r="G3384" s="11">
        <v>0.22</v>
      </c>
      <c r="H3384" s="10">
        <v>0</v>
      </c>
      <c r="I3384" s="11">
        <f t="shared" si="318"/>
        <v>1.2949999999999999</v>
      </c>
      <c r="J3384" s="11">
        <f t="shared" si="319"/>
        <v>0.11</v>
      </c>
      <c r="K3384" s="11">
        <v>990.9</v>
      </c>
      <c r="L3384" s="10">
        <f t="shared" si="314"/>
        <v>2.1231783554745003</v>
      </c>
      <c r="M3384">
        <f t="shared" si="315"/>
        <v>2619</v>
      </c>
      <c r="N3384">
        <f t="shared" si="316"/>
        <v>7</v>
      </c>
      <c r="O3384">
        <f t="shared" si="317"/>
        <v>0.6</v>
      </c>
    </row>
    <row r="3385" spans="1:15">
      <c r="A3385" s="10" t="s">
        <v>68</v>
      </c>
      <c r="B3385" s="10">
        <v>5300</v>
      </c>
      <c r="C3385" s="60">
        <v>0.165778332</v>
      </c>
      <c r="D3385" s="11">
        <v>0.5</v>
      </c>
      <c r="E3385" s="11">
        <v>56.5</v>
      </c>
      <c r="F3385" s="11">
        <v>0.6</v>
      </c>
      <c r="G3385" s="11">
        <v>0.13500000000000001</v>
      </c>
      <c r="H3385" s="10">
        <v>0</v>
      </c>
      <c r="I3385" s="11">
        <f t="shared" si="318"/>
        <v>0.42</v>
      </c>
      <c r="J3385" s="11">
        <f t="shared" si="319"/>
        <v>6.7500000000000004E-2</v>
      </c>
      <c r="K3385" s="11">
        <v>91.5</v>
      </c>
      <c r="L3385" s="10">
        <f t="shared" si="314"/>
        <v>0.39026982324999998</v>
      </c>
      <c r="M3385">
        <f t="shared" si="315"/>
        <v>481</v>
      </c>
      <c r="N3385">
        <f t="shared" si="316"/>
        <v>0</v>
      </c>
      <c r="O3385">
        <f t="shared" si="317"/>
        <v>0.1</v>
      </c>
    </row>
    <row r="3386" spans="1:15">
      <c r="A3386" s="10" t="s">
        <v>68</v>
      </c>
      <c r="B3386" s="10">
        <v>1920</v>
      </c>
      <c r="C3386" s="60">
        <v>0.102970534</v>
      </c>
      <c r="D3386" s="11">
        <v>0.193</v>
      </c>
      <c r="E3386" s="11">
        <v>48.29</v>
      </c>
      <c r="F3386" s="11">
        <v>1.2</v>
      </c>
      <c r="G3386" s="11">
        <v>7.5999999999999998E-2</v>
      </c>
      <c r="H3386" s="10">
        <v>0</v>
      </c>
      <c r="I3386" s="11">
        <f t="shared" si="318"/>
        <v>0.84</v>
      </c>
      <c r="J3386" s="11">
        <f t="shared" si="319"/>
        <v>3.7999999999999999E-2</v>
      </c>
      <c r="K3386" s="11">
        <v>78.5</v>
      </c>
      <c r="L3386" s="10">
        <f t="shared" si="314"/>
        <v>7.9973523980331668E-2</v>
      </c>
      <c r="M3386">
        <f t="shared" si="315"/>
        <v>99</v>
      </c>
      <c r="N3386">
        <f t="shared" si="316"/>
        <v>0</v>
      </c>
      <c r="O3386">
        <f t="shared" si="317"/>
        <v>0</v>
      </c>
    </row>
    <row r="3387" spans="1:15">
      <c r="A3387" s="10" t="s">
        <v>68</v>
      </c>
      <c r="B3387" s="10">
        <v>1100</v>
      </c>
      <c r="C3387" s="60">
        <v>6.0108646000000002E-2</v>
      </c>
      <c r="D3387" s="11">
        <v>0.34200000000000003</v>
      </c>
      <c r="E3387" s="11">
        <v>48.29</v>
      </c>
      <c r="F3387" s="11">
        <v>1.85</v>
      </c>
      <c r="G3387" s="11">
        <v>0.22</v>
      </c>
      <c r="H3387" s="10">
        <v>0</v>
      </c>
      <c r="I3387" s="11">
        <f t="shared" si="318"/>
        <v>1.2949999999999999</v>
      </c>
      <c r="J3387" s="11">
        <f t="shared" si="319"/>
        <v>0.11</v>
      </c>
      <c r="K3387" s="11">
        <v>81.2</v>
      </c>
      <c r="L3387" s="10">
        <f t="shared" si="314"/>
        <v>8.2725425687190005E-2</v>
      </c>
      <c r="M3387">
        <f t="shared" si="315"/>
        <v>102</v>
      </c>
      <c r="N3387">
        <f t="shared" si="316"/>
        <v>0</v>
      </c>
      <c r="O3387">
        <f t="shared" si="317"/>
        <v>0</v>
      </c>
    </row>
    <row r="3388" spans="1:15">
      <c r="A3388" s="10" t="s">
        <v>68</v>
      </c>
      <c r="B3388" s="10">
        <v>1920</v>
      </c>
      <c r="C3388" s="60">
        <v>0.43736074000000003</v>
      </c>
      <c r="D3388" s="11">
        <v>0.23400000000000001</v>
      </c>
      <c r="E3388" s="11">
        <v>48.29</v>
      </c>
      <c r="F3388" s="11">
        <v>1.2</v>
      </c>
      <c r="G3388" s="11">
        <v>7.5999999999999998E-2</v>
      </c>
      <c r="H3388" s="10">
        <v>0</v>
      </c>
      <c r="I3388" s="11">
        <f t="shared" si="318"/>
        <v>0.84</v>
      </c>
      <c r="J3388" s="11">
        <f t="shared" si="319"/>
        <v>3.7999999999999999E-2</v>
      </c>
      <c r="K3388" s="11">
        <v>404.1</v>
      </c>
      <c r="L3388" s="10">
        <f t="shared" si="314"/>
        <v>0.41184292762470004</v>
      </c>
      <c r="M3388">
        <f t="shared" si="315"/>
        <v>508</v>
      </c>
      <c r="N3388">
        <f t="shared" si="316"/>
        <v>1</v>
      </c>
      <c r="O3388">
        <f t="shared" si="317"/>
        <v>0</v>
      </c>
    </row>
    <row r="3389" spans="1:15">
      <c r="A3389" s="10" t="s">
        <v>68</v>
      </c>
      <c r="B3389" s="10">
        <v>1300</v>
      </c>
      <c r="C3389" s="60">
        <v>0.81224932999999999</v>
      </c>
      <c r="D3389" s="11">
        <v>0.66200000000000003</v>
      </c>
      <c r="E3389" s="11">
        <v>48.29</v>
      </c>
      <c r="F3389" s="11">
        <v>2.1</v>
      </c>
      <c r="G3389" s="11">
        <v>0.51600000000000001</v>
      </c>
      <c r="H3389" s="10">
        <v>0</v>
      </c>
      <c r="I3389" s="11">
        <f t="shared" si="318"/>
        <v>1.47</v>
      </c>
      <c r="J3389" s="11">
        <f t="shared" si="319"/>
        <v>0.25800000000000001</v>
      </c>
      <c r="K3389" s="11">
        <v>694.3</v>
      </c>
      <c r="L3389" s="10">
        <f t="shared" si="314"/>
        <v>2.1638308613711166</v>
      </c>
      <c r="M3389">
        <f t="shared" si="315"/>
        <v>2669</v>
      </c>
      <c r="N3389">
        <f t="shared" si="316"/>
        <v>9</v>
      </c>
      <c r="O3389">
        <f t="shared" si="317"/>
        <v>1.5</v>
      </c>
    </row>
    <row r="3390" spans="1:15">
      <c r="A3390" s="10" t="s">
        <v>68</v>
      </c>
      <c r="B3390" s="10">
        <v>1100</v>
      </c>
      <c r="C3390" s="60">
        <v>3.8342189999999998E-3</v>
      </c>
      <c r="D3390" s="11">
        <v>0.34200000000000003</v>
      </c>
      <c r="E3390" s="11">
        <v>48.29</v>
      </c>
      <c r="F3390" s="11">
        <v>1.85</v>
      </c>
      <c r="G3390" s="11">
        <v>0.22</v>
      </c>
      <c r="H3390" s="10">
        <v>0</v>
      </c>
      <c r="I3390" s="11">
        <f t="shared" si="318"/>
        <v>1.2949999999999999</v>
      </c>
      <c r="J3390" s="11">
        <f t="shared" si="319"/>
        <v>0.11</v>
      </c>
      <c r="K3390" s="11">
        <v>5.2</v>
      </c>
      <c r="L3390" s="10">
        <f t="shared" si="314"/>
        <v>5.2769014120350004E-3</v>
      </c>
      <c r="M3390">
        <f t="shared" si="315"/>
        <v>7</v>
      </c>
      <c r="N3390">
        <f t="shared" si="316"/>
        <v>0</v>
      </c>
      <c r="O3390">
        <f t="shared" si="317"/>
        <v>0</v>
      </c>
    </row>
    <row r="3391" spans="1:15">
      <c r="A3391" s="10" t="s">
        <v>68</v>
      </c>
      <c r="B3391" s="10">
        <v>1920</v>
      </c>
      <c r="C3391" s="60">
        <v>0.113699035</v>
      </c>
      <c r="D3391" s="11">
        <v>0.193</v>
      </c>
      <c r="E3391" s="11">
        <v>48.29</v>
      </c>
      <c r="F3391" s="11">
        <v>1.2</v>
      </c>
      <c r="G3391" s="11">
        <v>7.5999999999999998E-2</v>
      </c>
      <c r="H3391" s="10">
        <v>0</v>
      </c>
      <c r="I3391" s="11">
        <f t="shared" si="318"/>
        <v>0.84</v>
      </c>
      <c r="J3391" s="11">
        <f t="shared" si="319"/>
        <v>3.7999999999999999E-2</v>
      </c>
      <c r="K3391" s="11">
        <v>86.6</v>
      </c>
      <c r="L3391" s="10">
        <f t="shared" si="314"/>
        <v>8.8305966269079161E-2</v>
      </c>
      <c r="M3391">
        <f t="shared" si="315"/>
        <v>109</v>
      </c>
      <c r="N3391">
        <f t="shared" si="316"/>
        <v>0</v>
      </c>
      <c r="O3391">
        <f t="shared" si="317"/>
        <v>0</v>
      </c>
    </row>
    <row r="3392" spans="1:15">
      <c r="A3392" s="10" t="s">
        <v>68</v>
      </c>
      <c r="B3392" s="10">
        <v>1920</v>
      </c>
      <c r="C3392" s="60">
        <v>0.104449317</v>
      </c>
      <c r="D3392" s="11">
        <v>0.23400000000000001</v>
      </c>
      <c r="E3392" s="11">
        <v>48.29</v>
      </c>
      <c r="F3392" s="11">
        <v>1.2</v>
      </c>
      <c r="G3392" s="11">
        <v>7.5999999999999998E-2</v>
      </c>
      <c r="H3392" s="10">
        <v>0</v>
      </c>
      <c r="I3392" s="11">
        <f t="shared" si="318"/>
        <v>0.84</v>
      </c>
      <c r="J3392" s="11">
        <f t="shared" si="319"/>
        <v>3.7999999999999999E-2</v>
      </c>
      <c r="K3392" s="11">
        <v>96.5</v>
      </c>
      <c r="L3392" s="10">
        <f t="shared" si="314"/>
        <v>9.8355221599635001E-2</v>
      </c>
      <c r="M3392">
        <f t="shared" si="315"/>
        <v>121</v>
      </c>
      <c r="N3392">
        <f t="shared" si="316"/>
        <v>0</v>
      </c>
      <c r="O3392">
        <f t="shared" si="317"/>
        <v>0</v>
      </c>
    </row>
    <row r="3393" spans="1:15">
      <c r="A3393" s="10" t="s">
        <v>68</v>
      </c>
      <c r="B3393" s="10">
        <v>1100</v>
      </c>
      <c r="C3393" s="60">
        <v>6.3089069999999999E-3</v>
      </c>
      <c r="D3393" s="11">
        <v>0.34200000000000003</v>
      </c>
      <c r="E3393" s="11">
        <v>56.5</v>
      </c>
      <c r="F3393" s="11">
        <v>1.85</v>
      </c>
      <c r="G3393" s="11">
        <v>0.22</v>
      </c>
      <c r="H3393" s="10">
        <v>0</v>
      </c>
      <c r="I3393" s="11">
        <f t="shared" si="318"/>
        <v>1.2949999999999999</v>
      </c>
      <c r="J3393" s="11">
        <f t="shared" si="319"/>
        <v>0.11</v>
      </c>
      <c r="K3393" s="11">
        <v>2.4</v>
      </c>
      <c r="L3393" s="10">
        <f t="shared" si="314"/>
        <v>1.015891749675E-2</v>
      </c>
      <c r="M3393">
        <f t="shared" si="315"/>
        <v>13</v>
      </c>
      <c r="N3393">
        <f t="shared" si="316"/>
        <v>0</v>
      </c>
      <c r="O3393">
        <f t="shared" si="317"/>
        <v>0</v>
      </c>
    </row>
    <row r="3394" spans="1:15">
      <c r="A3394" s="10" t="s">
        <v>68</v>
      </c>
      <c r="B3394" s="10">
        <v>1300</v>
      </c>
      <c r="C3394" s="60">
        <v>2.1776796000000001E-2</v>
      </c>
      <c r="D3394" s="11">
        <v>0.67700000000000005</v>
      </c>
      <c r="E3394" s="11">
        <v>48.29</v>
      </c>
      <c r="F3394" s="11">
        <v>2.1</v>
      </c>
      <c r="G3394" s="11">
        <v>0.51600000000000001</v>
      </c>
      <c r="H3394" s="10">
        <v>0</v>
      </c>
      <c r="I3394" s="11">
        <f t="shared" si="318"/>
        <v>1.47</v>
      </c>
      <c r="J3394" s="11">
        <f t="shared" si="319"/>
        <v>0.25800000000000001</v>
      </c>
      <c r="K3394" s="11">
        <v>19</v>
      </c>
      <c r="L3394" s="10">
        <f t="shared" si="314"/>
        <v>5.9327850097889996E-2</v>
      </c>
      <c r="M3394">
        <f t="shared" si="315"/>
        <v>73</v>
      </c>
      <c r="N3394">
        <f t="shared" si="316"/>
        <v>0</v>
      </c>
      <c r="O3394">
        <f t="shared" si="317"/>
        <v>0</v>
      </c>
    </row>
    <row r="3395" spans="1:15">
      <c r="A3395" s="10" t="s">
        <v>68</v>
      </c>
      <c r="B3395" s="10">
        <v>1920</v>
      </c>
      <c r="C3395" s="60">
        <v>7.6294386000000006E-2</v>
      </c>
      <c r="D3395" s="11">
        <v>0.23400000000000001</v>
      </c>
      <c r="E3395" s="11">
        <v>48.29</v>
      </c>
      <c r="F3395" s="11">
        <v>1.2</v>
      </c>
      <c r="G3395" s="11">
        <v>7.5999999999999998E-2</v>
      </c>
      <c r="H3395" s="10">
        <v>0</v>
      </c>
      <c r="I3395" s="11">
        <f t="shared" si="318"/>
        <v>0.84</v>
      </c>
      <c r="J3395" s="11">
        <f t="shared" si="319"/>
        <v>3.7999999999999999E-2</v>
      </c>
      <c r="K3395" s="11">
        <v>70.5</v>
      </c>
      <c r="L3395" s="10">
        <f t="shared" ref="L3395:L3458" si="320">E3395*D3395*C3395/12</f>
        <v>7.1842990048830005E-2</v>
      </c>
      <c r="M3395">
        <f t="shared" ref="M3395:M3458" si="321">ROUND(E3395*D3395*C3395*102.79,0)</f>
        <v>89</v>
      </c>
      <c r="N3395">
        <f t="shared" ref="N3395:N3458" si="322">ROUND(I3395*M3395*0.002205,0)</f>
        <v>0</v>
      </c>
      <c r="O3395">
        <f t="shared" ref="O3395:O3458" si="323">ROUND(J3395*M3395*0.002205,1)</f>
        <v>0</v>
      </c>
    </row>
    <row r="3396" spans="1:15">
      <c r="A3396" s="10" t="s">
        <v>68</v>
      </c>
      <c r="B3396" s="10">
        <v>5300</v>
      </c>
      <c r="C3396" s="60">
        <v>1.537221226</v>
      </c>
      <c r="D3396" s="11">
        <v>0.5</v>
      </c>
      <c r="E3396" s="11">
        <v>56.5</v>
      </c>
      <c r="F3396" s="11">
        <v>0.6</v>
      </c>
      <c r="G3396" s="11">
        <v>0.13500000000000001</v>
      </c>
      <c r="H3396" s="10">
        <v>0</v>
      </c>
      <c r="I3396" s="11">
        <f t="shared" si="318"/>
        <v>0.42</v>
      </c>
      <c r="J3396" s="11">
        <f t="shared" si="319"/>
        <v>6.7500000000000004E-2</v>
      </c>
      <c r="K3396" s="11">
        <v>848.3</v>
      </c>
      <c r="L3396" s="10">
        <f t="shared" si="320"/>
        <v>3.6188749695416664</v>
      </c>
      <c r="M3396">
        <f t="shared" si="321"/>
        <v>4464</v>
      </c>
      <c r="N3396">
        <f t="shared" si="322"/>
        <v>4</v>
      </c>
      <c r="O3396">
        <f t="shared" si="323"/>
        <v>0.7</v>
      </c>
    </row>
    <row r="3397" spans="1:15">
      <c r="A3397" s="10" t="s">
        <v>68</v>
      </c>
      <c r="B3397" s="10">
        <v>5300</v>
      </c>
      <c r="C3397" s="60">
        <v>1.8654771000000001E-2</v>
      </c>
      <c r="D3397" s="11">
        <v>0.5</v>
      </c>
      <c r="E3397" s="11">
        <v>56.5</v>
      </c>
      <c r="F3397" s="11">
        <v>0.6</v>
      </c>
      <c r="G3397" s="11">
        <v>0.13500000000000001</v>
      </c>
      <c r="H3397" s="10">
        <v>0</v>
      </c>
      <c r="I3397" s="11">
        <f t="shared" si="318"/>
        <v>0.42</v>
      </c>
      <c r="J3397" s="11">
        <f t="shared" si="319"/>
        <v>6.7500000000000004E-2</v>
      </c>
      <c r="K3397" s="11">
        <v>10.3</v>
      </c>
      <c r="L3397" s="10">
        <f t="shared" si="320"/>
        <v>4.3916440062499999E-2</v>
      </c>
      <c r="M3397">
        <f t="shared" si="321"/>
        <v>54</v>
      </c>
      <c r="N3397">
        <f t="shared" si="322"/>
        <v>0</v>
      </c>
      <c r="O3397">
        <f t="shared" si="323"/>
        <v>0</v>
      </c>
    </row>
    <row r="3398" spans="1:15">
      <c r="A3398" s="10" t="s">
        <v>68</v>
      </c>
      <c r="B3398" s="10">
        <v>5300</v>
      </c>
      <c r="C3398" s="60">
        <v>6.6056498000000005E-2</v>
      </c>
      <c r="D3398" s="11">
        <v>0.5</v>
      </c>
      <c r="E3398" s="11">
        <v>48.29</v>
      </c>
      <c r="F3398" s="11">
        <v>0.6</v>
      </c>
      <c r="G3398" s="11">
        <v>0.13500000000000001</v>
      </c>
      <c r="H3398" s="10">
        <v>0</v>
      </c>
      <c r="I3398" s="11">
        <f t="shared" si="318"/>
        <v>0.42</v>
      </c>
      <c r="J3398" s="11">
        <f t="shared" si="319"/>
        <v>6.7500000000000004E-2</v>
      </c>
      <c r="K3398" s="11">
        <v>42.7</v>
      </c>
      <c r="L3398" s="10">
        <f t="shared" si="320"/>
        <v>0.13291117868416666</v>
      </c>
      <c r="M3398">
        <f t="shared" si="321"/>
        <v>164</v>
      </c>
      <c r="N3398">
        <f t="shared" si="322"/>
        <v>0</v>
      </c>
      <c r="O3398">
        <f t="shared" si="323"/>
        <v>0</v>
      </c>
    </row>
    <row r="3399" spans="1:15">
      <c r="A3399" s="10" t="s">
        <v>68</v>
      </c>
      <c r="B3399" s="10">
        <v>5300</v>
      </c>
      <c r="C3399" s="60">
        <v>0.78744028399999999</v>
      </c>
      <c r="D3399" s="11">
        <v>0.5</v>
      </c>
      <c r="E3399" s="11">
        <v>48.29</v>
      </c>
      <c r="F3399" s="11">
        <v>0.6</v>
      </c>
      <c r="G3399" s="11">
        <v>0.13500000000000001</v>
      </c>
      <c r="H3399" s="10">
        <v>0</v>
      </c>
      <c r="I3399" s="11">
        <f t="shared" si="318"/>
        <v>0.42</v>
      </c>
      <c r="J3399" s="11">
        <f t="shared" si="319"/>
        <v>6.7500000000000004E-2</v>
      </c>
      <c r="K3399" s="11">
        <v>508.4</v>
      </c>
      <c r="L3399" s="10">
        <f t="shared" si="320"/>
        <v>1.5843954714316666</v>
      </c>
      <c r="M3399">
        <f t="shared" si="321"/>
        <v>1954</v>
      </c>
      <c r="N3399">
        <f t="shared" si="322"/>
        <v>2</v>
      </c>
      <c r="O3399">
        <f t="shared" si="323"/>
        <v>0.3</v>
      </c>
    </row>
    <row r="3400" spans="1:15">
      <c r="A3400" s="10" t="s">
        <v>68</v>
      </c>
      <c r="B3400" s="10">
        <v>1920</v>
      </c>
      <c r="C3400" s="60">
        <v>1.374908E-2</v>
      </c>
      <c r="D3400" s="11">
        <v>0.23400000000000001</v>
      </c>
      <c r="E3400" s="11">
        <v>48.29</v>
      </c>
      <c r="F3400" s="11">
        <v>1.2</v>
      </c>
      <c r="G3400" s="11">
        <v>7.5999999999999998E-2</v>
      </c>
      <c r="H3400" s="10">
        <v>0</v>
      </c>
      <c r="I3400" s="11">
        <f t="shared" si="318"/>
        <v>0.84</v>
      </c>
      <c r="J3400" s="11">
        <f t="shared" si="319"/>
        <v>3.7999999999999999E-2</v>
      </c>
      <c r="K3400" s="11">
        <v>12.7</v>
      </c>
      <c r="L3400" s="10">
        <f t="shared" si="320"/>
        <v>1.29468899274E-2</v>
      </c>
      <c r="M3400">
        <f t="shared" si="321"/>
        <v>16</v>
      </c>
      <c r="N3400">
        <f t="shared" si="322"/>
        <v>0</v>
      </c>
      <c r="O3400">
        <f t="shared" si="323"/>
        <v>0</v>
      </c>
    </row>
    <row r="3401" spans="1:15">
      <c r="A3401" s="10" t="s">
        <v>68</v>
      </c>
      <c r="B3401" s="10">
        <v>1300</v>
      </c>
      <c r="C3401" s="60">
        <v>9.2121679999999997E-3</v>
      </c>
      <c r="D3401" s="11">
        <v>0.67700000000000005</v>
      </c>
      <c r="E3401" s="11">
        <v>56.5</v>
      </c>
      <c r="F3401" s="11">
        <v>2.1</v>
      </c>
      <c r="G3401" s="11">
        <v>0.51600000000000001</v>
      </c>
      <c r="H3401" s="10">
        <v>0</v>
      </c>
      <c r="I3401" s="11">
        <f t="shared" si="318"/>
        <v>1.47</v>
      </c>
      <c r="J3401" s="11">
        <f t="shared" si="319"/>
        <v>0.25800000000000001</v>
      </c>
      <c r="K3401" s="11">
        <v>6.9</v>
      </c>
      <c r="L3401" s="10">
        <f t="shared" si="320"/>
        <v>2.9364169340333337E-2</v>
      </c>
      <c r="M3401">
        <f t="shared" si="321"/>
        <v>36</v>
      </c>
      <c r="N3401">
        <f t="shared" si="322"/>
        <v>0</v>
      </c>
      <c r="O3401">
        <f t="shared" si="323"/>
        <v>0</v>
      </c>
    </row>
    <row r="3402" spans="1:15">
      <c r="A3402" s="10" t="s">
        <v>68</v>
      </c>
      <c r="B3402" s="10">
        <v>5300</v>
      </c>
      <c r="C3402" s="60">
        <v>0.12030133699999999</v>
      </c>
      <c r="D3402" s="11">
        <v>0.5</v>
      </c>
      <c r="E3402" s="11">
        <v>48.29</v>
      </c>
      <c r="F3402" s="11">
        <v>0.6</v>
      </c>
      <c r="G3402" s="11">
        <v>0.13500000000000001</v>
      </c>
      <c r="H3402" s="10">
        <v>0</v>
      </c>
      <c r="I3402" s="11">
        <f t="shared" si="318"/>
        <v>0.42</v>
      </c>
      <c r="J3402" s="11">
        <f t="shared" si="319"/>
        <v>6.7500000000000004E-2</v>
      </c>
      <c r="K3402" s="11">
        <v>77.7</v>
      </c>
      <c r="L3402" s="10">
        <f t="shared" si="320"/>
        <v>0.24205631515541667</v>
      </c>
      <c r="M3402">
        <f t="shared" si="321"/>
        <v>299</v>
      </c>
      <c r="N3402">
        <f t="shared" si="322"/>
        <v>0</v>
      </c>
      <c r="O3402">
        <f t="shared" si="323"/>
        <v>0</v>
      </c>
    </row>
    <row r="3403" spans="1:15">
      <c r="A3403" s="10" t="s">
        <v>68</v>
      </c>
      <c r="B3403" s="10">
        <v>1920</v>
      </c>
      <c r="C3403" s="60">
        <v>5.4075497E-2</v>
      </c>
      <c r="D3403" s="11">
        <v>0.23400000000000001</v>
      </c>
      <c r="E3403" s="11">
        <v>48.29</v>
      </c>
      <c r="F3403" s="11">
        <v>1.2</v>
      </c>
      <c r="G3403" s="11">
        <v>7.5999999999999998E-2</v>
      </c>
      <c r="H3403" s="10">
        <v>0</v>
      </c>
      <c r="I3403" s="11">
        <f t="shared" si="318"/>
        <v>0.84</v>
      </c>
      <c r="J3403" s="11">
        <f t="shared" si="319"/>
        <v>3.7999999999999999E-2</v>
      </c>
      <c r="K3403" s="11">
        <v>50</v>
      </c>
      <c r="L3403" s="10">
        <f t="shared" si="320"/>
        <v>5.0920462127535003E-2</v>
      </c>
      <c r="M3403">
        <f t="shared" si="321"/>
        <v>63</v>
      </c>
      <c r="N3403">
        <f t="shared" si="322"/>
        <v>0</v>
      </c>
      <c r="O3403">
        <f t="shared" si="323"/>
        <v>0</v>
      </c>
    </row>
    <row r="3404" spans="1:15">
      <c r="A3404" s="10" t="s">
        <v>68</v>
      </c>
      <c r="B3404" s="10">
        <v>1920</v>
      </c>
      <c r="C3404" s="60">
        <v>5.1375265000000003E-2</v>
      </c>
      <c r="D3404" s="11">
        <v>0.23400000000000001</v>
      </c>
      <c r="E3404" s="11">
        <v>48.29</v>
      </c>
      <c r="F3404" s="11">
        <v>1.2</v>
      </c>
      <c r="G3404" s="11">
        <v>7.5999999999999998E-2</v>
      </c>
      <c r="H3404" s="10">
        <v>0</v>
      </c>
      <c r="I3404" s="11">
        <f t="shared" si="318"/>
        <v>0.84</v>
      </c>
      <c r="J3404" s="11">
        <f t="shared" si="319"/>
        <v>3.7999999999999999E-2</v>
      </c>
      <c r="K3404" s="11">
        <v>47.5</v>
      </c>
      <c r="L3404" s="10">
        <f t="shared" si="320"/>
        <v>4.8377775163575006E-2</v>
      </c>
      <c r="M3404">
        <f t="shared" si="321"/>
        <v>60</v>
      </c>
      <c r="N3404">
        <f t="shared" si="322"/>
        <v>0</v>
      </c>
      <c r="O3404">
        <f t="shared" si="323"/>
        <v>0</v>
      </c>
    </row>
    <row r="3405" spans="1:15">
      <c r="A3405" s="10" t="s">
        <v>68</v>
      </c>
      <c r="B3405" s="10">
        <v>5300</v>
      </c>
      <c r="C3405" s="60">
        <v>0.13443975499999999</v>
      </c>
      <c r="D3405" s="11">
        <v>0.5</v>
      </c>
      <c r="E3405" s="11">
        <v>48.29</v>
      </c>
      <c r="F3405" s="11">
        <v>0.6</v>
      </c>
      <c r="G3405" s="11">
        <v>0.13500000000000001</v>
      </c>
      <c r="H3405" s="10">
        <v>0</v>
      </c>
      <c r="I3405" s="11">
        <f t="shared" si="318"/>
        <v>0.42</v>
      </c>
      <c r="J3405" s="11">
        <f t="shared" si="319"/>
        <v>6.7500000000000004E-2</v>
      </c>
      <c r="K3405" s="11">
        <v>86.8</v>
      </c>
      <c r="L3405" s="10">
        <f t="shared" si="320"/>
        <v>0.27050399037291667</v>
      </c>
      <c r="M3405">
        <f t="shared" si="321"/>
        <v>334</v>
      </c>
      <c r="N3405">
        <f t="shared" si="322"/>
        <v>0</v>
      </c>
      <c r="O3405">
        <f t="shared" si="323"/>
        <v>0</v>
      </c>
    </row>
    <row r="3406" spans="1:15">
      <c r="A3406" s="10" t="s">
        <v>68</v>
      </c>
      <c r="B3406" s="10">
        <v>1300</v>
      </c>
      <c r="C3406" s="60">
        <v>4.3768000000000001E-3</v>
      </c>
      <c r="D3406" s="11">
        <v>0.66200000000000003</v>
      </c>
      <c r="E3406" s="11">
        <v>56.5</v>
      </c>
      <c r="F3406" s="11">
        <v>2.1</v>
      </c>
      <c r="G3406" s="11">
        <v>0.51600000000000001</v>
      </c>
      <c r="H3406" s="10">
        <v>0</v>
      </c>
      <c r="I3406" s="11">
        <f t="shared" si="318"/>
        <v>1.47</v>
      </c>
      <c r="J3406" s="11">
        <f t="shared" si="319"/>
        <v>0.25800000000000001</v>
      </c>
      <c r="K3406" s="11">
        <v>3.2</v>
      </c>
      <c r="L3406" s="10">
        <f t="shared" si="320"/>
        <v>1.3642120866666668E-2</v>
      </c>
      <c r="M3406">
        <f t="shared" si="321"/>
        <v>17</v>
      </c>
      <c r="N3406">
        <f t="shared" si="322"/>
        <v>0</v>
      </c>
      <c r="O3406">
        <f t="shared" si="323"/>
        <v>0</v>
      </c>
    </row>
    <row r="3407" spans="1:15">
      <c r="A3407" s="10" t="s">
        <v>68</v>
      </c>
      <c r="B3407" s="10">
        <v>5300</v>
      </c>
      <c r="C3407" s="60">
        <v>3.9400864000000001E-2</v>
      </c>
      <c r="D3407" s="11">
        <v>0.5</v>
      </c>
      <c r="E3407" s="11">
        <v>56.5</v>
      </c>
      <c r="F3407" s="11">
        <v>0.6</v>
      </c>
      <c r="G3407" s="11">
        <v>0.13500000000000001</v>
      </c>
      <c r="H3407" s="10">
        <v>0</v>
      </c>
      <c r="I3407" s="11">
        <f t="shared" si="318"/>
        <v>0.42</v>
      </c>
      <c r="J3407" s="11">
        <f t="shared" si="319"/>
        <v>6.7500000000000004E-2</v>
      </c>
      <c r="K3407" s="11">
        <v>21.7</v>
      </c>
      <c r="L3407" s="10">
        <f t="shared" si="320"/>
        <v>9.2756200666666677E-2</v>
      </c>
      <c r="M3407">
        <f t="shared" si="321"/>
        <v>114</v>
      </c>
      <c r="N3407">
        <f t="shared" si="322"/>
        <v>0</v>
      </c>
      <c r="O3407">
        <f t="shared" si="323"/>
        <v>0</v>
      </c>
    </row>
    <row r="3408" spans="1:15">
      <c r="A3408" s="10" t="s">
        <v>68</v>
      </c>
      <c r="B3408" s="10">
        <v>1920</v>
      </c>
      <c r="C3408" s="60">
        <v>2.7376075999999999E-2</v>
      </c>
      <c r="D3408" s="11">
        <v>0.23400000000000001</v>
      </c>
      <c r="E3408" s="11">
        <v>48.29</v>
      </c>
      <c r="F3408" s="11">
        <v>1.2</v>
      </c>
      <c r="G3408" s="11">
        <v>7.5999999999999998E-2</v>
      </c>
      <c r="H3408" s="10">
        <v>0</v>
      </c>
      <c r="I3408" s="11">
        <f t="shared" si="318"/>
        <v>0.84</v>
      </c>
      <c r="J3408" s="11">
        <f t="shared" si="319"/>
        <v>3.7999999999999999E-2</v>
      </c>
      <c r="K3408" s="11">
        <v>25.3</v>
      </c>
      <c r="L3408" s="10">
        <f t="shared" si="320"/>
        <v>2.577881884578E-2</v>
      </c>
      <c r="M3408">
        <f t="shared" si="321"/>
        <v>32</v>
      </c>
      <c r="N3408">
        <f t="shared" si="322"/>
        <v>0</v>
      </c>
      <c r="O3408">
        <f t="shared" si="323"/>
        <v>0</v>
      </c>
    </row>
    <row r="3409" spans="1:15">
      <c r="A3409" s="10" t="s">
        <v>68</v>
      </c>
      <c r="B3409" s="10">
        <v>5300</v>
      </c>
      <c r="C3409" s="60">
        <v>0.14091315700000001</v>
      </c>
      <c r="D3409" s="11">
        <v>0.5</v>
      </c>
      <c r="E3409" s="11">
        <v>56.5</v>
      </c>
      <c r="F3409" s="11">
        <v>0.6</v>
      </c>
      <c r="G3409" s="11">
        <v>0.13500000000000001</v>
      </c>
      <c r="H3409" s="10">
        <v>0</v>
      </c>
      <c r="I3409" s="11">
        <f t="shared" si="318"/>
        <v>0.42</v>
      </c>
      <c r="J3409" s="11">
        <f t="shared" si="319"/>
        <v>6.7500000000000004E-2</v>
      </c>
      <c r="K3409" s="11">
        <v>77.8</v>
      </c>
      <c r="L3409" s="10">
        <f t="shared" si="320"/>
        <v>0.33173305710416673</v>
      </c>
      <c r="M3409">
        <f t="shared" si="321"/>
        <v>409</v>
      </c>
      <c r="N3409">
        <f t="shared" si="322"/>
        <v>0</v>
      </c>
      <c r="O3409">
        <f t="shared" si="323"/>
        <v>0.1</v>
      </c>
    </row>
    <row r="3410" spans="1:15">
      <c r="A3410" s="10" t="s">
        <v>68</v>
      </c>
      <c r="B3410" s="10">
        <v>1920</v>
      </c>
      <c r="C3410" s="60">
        <v>0.22830355899999999</v>
      </c>
      <c r="D3410" s="11">
        <v>0.23400000000000001</v>
      </c>
      <c r="E3410" s="11">
        <v>48.29</v>
      </c>
      <c r="F3410" s="11">
        <v>1.2</v>
      </c>
      <c r="G3410" s="11">
        <v>7.5999999999999998E-2</v>
      </c>
      <c r="H3410" s="10">
        <v>0</v>
      </c>
      <c r="I3410" s="11">
        <f t="shared" si="318"/>
        <v>0.84</v>
      </c>
      <c r="J3410" s="11">
        <f t="shared" si="319"/>
        <v>3.7999999999999999E-2</v>
      </c>
      <c r="K3410" s="11">
        <v>210.9</v>
      </c>
      <c r="L3410" s="10">
        <f t="shared" si="320"/>
        <v>0.214983187850145</v>
      </c>
      <c r="M3410">
        <f t="shared" si="321"/>
        <v>265</v>
      </c>
      <c r="N3410">
        <f t="shared" si="322"/>
        <v>0</v>
      </c>
      <c r="O3410">
        <f t="shared" si="323"/>
        <v>0</v>
      </c>
    </row>
    <row r="3411" spans="1:15">
      <c r="A3411" s="10" t="s">
        <v>68</v>
      </c>
      <c r="B3411" s="10">
        <v>5300</v>
      </c>
      <c r="C3411" s="60">
        <v>0.141349792</v>
      </c>
      <c r="D3411" s="11">
        <v>0.5</v>
      </c>
      <c r="E3411" s="11">
        <v>48.29</v>
      </c>
      <c r="F3411" s="11">
        <v>0.6</v>
      </c>
      <c r="G3411" s="11">
        <v>0.13500000000000001</v>
      </c>
      <c r="H3411" s="10">
        <v>0</v>
      </c>
      <c r="I3411" s="11">
        <f t="shared" si="318"/>
        <v>0.42</v>
      </c>
      <c r="J3411" s="11">
        <f t="shared" si="319"/>
        <v>6.7500000000000004E-2</v>
      </c>
      <c r="K3411" s="11">
        <v>91.3</v>
      </c>
      <c r="L3411" s="10">
        <f t="shared" si="320"/>
        <v>0.28440756065333334</v>
      </c>
      <c r="M3411">
        <f t="shared" si="321"/>
        <v>351</v>
      </c>
      <c r="N3411">
        <f t="shared" si="322"/>
        <v>0</v>
      </c>
      <c r="O3411">
        <f t="shared" si="323"/>
        <v>0.1</v>
      </c>
    </row>
    <row r="3412" spans="1:15">
      <c r="A3412" s="10" t="s">
        <v>68</v>
      </c>
      <c r="B3412" s="10">
        <v>5300</v>
      </c>
      <c r="C3412" s="60">
        <v>0.50999298699999995</v>
      </c>
      <c r="D3412" s="11">
        <v>0.5</v>
      </c>
      <c r="E3412" s="11">
        <v>48.29</v>
      </c>
      <c r="F3412" s="11">
        <v>0.6</v>
      </c>
      <c r="G3412" s="11">
        <v>0.13500000000000001</v>
      </c>
      <c r="H3412" s="10">
        <v>0</v>
      </c>
      <c r="I3412" s="11">
        <f t="shared" si="318"/>
        <v>0.42</v>
      </c>
      <c r="J3412" s="11">
        <f t="shared" si="319"/>
        <v>6.7500000000000004E-2</v>
      </c>
      <c r="K3412" s="11">
        <v>329.3</v>
      </c>
      <c r="L3412" s="10">
        <f t="shared" si="320"/>
        <v>1.0261483892595833</v>
      </c>
      <c r="M3412">
        <f t="shared" si="321"/>
        <v>1266</v>
      </c>
      <c r="N3412">
        <f t="shared" si="322"/>
        <v>1</v>
      </c>
      <c r="O3412">
        <f t="shared" si="323"/>
        <v>0.2</v>
      </c>
    </row>
    <row r="3413" spans="1:15">
      <c r="A3413" s="10" t="s">
        <v>68</v>
      </c>
      <c r="B3413" s="10">
        <v>5300</v>
      </c>
      <c r="C3413" s="60">
        <v>3.7656039000000002E-2</v>
      </c>
      <c r="D3413" s="11">
        <v>0.5</v>
      </c>
      <c r="E3413" s="11">
        <v>48.29</v>
      </c>
      <c r="F3413" s="11">
        <v>0.6</v>
      </c>
      <c r="G3413" s="11">
        <v>0.13500000000000001</v>
      </c>
      <c r="H3413" s="10">
        <v>0</v>
      </c>
      <c r="I3413" s="11">
        <f t="shared" si="318"/>
        <v>0.42</v>
      </c>
      <c r="J3413" s="11">
        <f t="shared" si="319"/>
        <v>6.7500000000000004E-2</v>
      </c>
      <c r="K3413" s="11">
        <v>24.3</v>
      </c>
      <c r="L3413" s="10">
        <f t="shared" si="320"/>
        <v>7.5767088471250008E-2</v>
      </c>
      <c r="M3413">
        <f t="shared" si="321"/>
        <v>93</v>
      </c>
      <c r="N3413">
        <f t="shared" si="322"/>
        <v>0</v>
      </c>
      <c r="O3413">
        <f t="shared" si="323"/>
        <v>0</v>
      </c>
    </row>
    <row r="3414" spans="1:15">
      <c r="A3414" s="10" t="s">
        <v>68</v>
      </c>
      <c r="B3414" s="10">
        <v>1920</v>
      </c>
      <c r="C3414" s="60">
        <v>8.6097706999999996E-2</v>
      </c>
      <c r="D3414" s="11">
        <v>0.23400000000000001</v>
      </c>
      <c r="E3414" s="11">
        <v>48.29</v>
      </c>
      <c r="F3414" s="11">
        <v>1.2</v>
      </c>
      <c r="G3414" s="11">
        <v>7.5999999999999998E-2</v>
      </c>
      <c r="H3414" s="10">
        <v>0</v>
      </c>
      <c r="I3414" s="11">
        <f t="shared" si="318"/>
        <v>0.84</v>
      </c>
      <c r="J3414" s="11">
        <f t="shared" si="319"/>
        <v>3.7999999999999999E-2</v>
      </c>
      <c r="K3414" s="11">
        <v>79.599999999999994</v>
      </c>
      <c r="L3414" s="10">
        <f t="shared" si="320"/>
        <v>8.1074336285084994E-2</v>
      </c>
      <c r="M3414">
        <f t="shared" si="321"/>
        <v>100</v>
      </c>
      <c r="N3414">
        <f t="shared" si="322"/>
        <v>0</v>
      </c>
      <c r="O3414">
        <f t="shared" si="323"/>
        <v>0</v>
      </c>
    </row>
    <row r="3415" spans="1:15">
      <c r="A3415" s="10" t="s">
        <v>68</v>
      </c>
      <c r="B3415" s="10">
        <v>1920</v>
      </c>
      <c r="C3415" s="60">
        <v>0.21704643500000001</v>
      </c>
      <c r="D3415" s="11">
        <v>0.193</v>
      </c>
      <c r="E3415" s="11">
        <v>48.29</v>
      </c>
      <c r="F3415" s="11">
        <v>1.2</v>
      </c>
      <c r="G3415" s="11">
        <v>7.5999999999999998E-2</v>
      </c>
      <c r="H3415" s="10">
        <v>0</v>
      </c>
      <c r="I3415" s="11">
        <f t="shared" si="318"/>
        <v>0.84</v>
      </c>
      <c r="J3415" s="11">
        <f t="shared" si="319"/>
        <v>3.7999999999999999E-2</v>
      </c>
      <c r="K3415" s="11">
        <v>165.4</v>
      </c>
      <c r="L3415" s="10">
        <f t="shared" si="320"/>
        <v>0.16857218856724585</v>
      </c>
      <c r="M3415">
        <f t="shared" si="321"/>
        <v>208</v>
      </c>
      <c r="N3415">
        <f t="shared" si="322"/>
        <v>0</v>
      </c>
      <c r="O3415">
        <f t="shared" si="323"/>
        <v>0</v>
      </c>
    </row>
    <row r="3416" spans="1:15">
      <c r="A3416" s="10" t="s">
        <v>68</v>
      </c>
      <c r="B3416" s="10">
        <v>1920</v>
      </c>
      <c r="C3416" s="60">
        <v>0.180704695</v>
      </c>
      <c r="D3416" s="11">
        <v>0.23400000000000001</v>
      </c>
      <c r="E3416" s="11">
        <v>48.29</v>
      </c>
      <c r="F3416" s="11">
        <v>1.2</v>
      </c>
      <c r="G3416" s="11">
        <v>7.5999999999999998E-2</v>
      </c>
      <c r="H3416" s="10">
        <v>0</v>
      </c>
      <c r="I3416" s="11">
        <f t="shared" si="318"/>
        <v>0.84</v>
      </c>
      <c r="J3416" s="11">
        <f t="shared" si="319"/>
        <v>3.7999999999999999E-2</v>
      </c>
      <c r="K3416" s="11">
        <v>167</v>
      </c>
      <c r="L3416" s="10">
        <f t="shared" si="320"/>
        <v>0.17016147957022501</v>
      </c>
      <c r="M3416">
        <f t="shared" si="321"/>
        <v>210</v>
      </c>
      <c r="N3416">
        <f t="shared" si="322"/>
        <v>0</v>
      </c>
      <c r="O3416">
        <f t="shared" si="323"/>
        <v>0</v>
      </c>
    </row>
    <row r="3417" spans="1:15">
      <c r="A3417" s="10" t="s">
        <v>68</v>
      </c>
      <c r="B3417" s="10">
        <v>1920</v>
      </c>
      <c r="C3417" s="60">
        <v>8.1823582389999991</v>
      </c>
      <c r="D3417" s="11">
        <v>0.193</v>
      </c>
      <c r="E3417" s="11">
        <v>48.29</v>
      </c>
      <c r="F3417" s="11">
        <v>1.2</v>
      </c>
      <c r="G3417" s="11">
        <v>7.5999999999999998E-2</v>
      </c>
      <c r="H3417" s="10">
        <v>0</v>
      </c>
      <c r="I3417" s="11">
        <f t="shared" si="318"/>
        <v>0.84</v>
      </c>
      <c r="J3417" s="11">
        <f t="shared" si="319"/>
        <v>3.7999999999999999E-2</v>
      </c>
      <c r="K3417" s="11">
        <v>6235.6</v>
      </c>
      <c r="L3417" s="10">
        <f t="shared" si="320"/>
        <v>6.3549444430610684</v>
      </c>
      <c r="M3417">
        <f t="shared" si="321"/>
        <v>7839</v>
      </c>
      <c r="N3417">
        <f t="shared" si="322"/>
        <v>15</v>
      </c>
      <c r="O3417">
        <f t="shared" si="323"/>
        <v>0.7</v>
      </c>
    </row>
    <row r="3418" spans="1:15">
      <c r="A3418" s="10" t="s">
        <v>68</v>
      </c>
      <c r="B3418" s="10">
        <v>5300</v>
      </c>
      <c r="C3418" s="60">
        <v>0.17126829900000001</v>
      </c>
      <c r="D3418" s="11">
        <v>0.5</v>
      </c>
      <c r="E3418" s="11">
        <v>48.29</v>
      </c>
      <c r="F3418" s="11">
        <v>0.6</v>
      </c>
      <c r="G3418" s="11">
        <v>0.13500000000000001</v>
      </c>
      <c r="H3418" s="10">
        <v>0</v>
      </c>
      <c r="I3418" s="11">
        <f t="shared" si="318"/>
        <v>0.42</v>
      </c>
      <c r="J3418" s="11">
        <f t="shared" si="319"/>
        <v>6.7500000000000004E-2</v>
      </c>
      <c r="K3418" s="11">
        <v>110.6</v>
      </c>
      <c r="L3418" s="10">
        <f t="shared" si="320"/>
        <v>0.34460608994625003</v>
      </c>
      <c r="M3418">
        <f t="shared" si="321"/>
        <v>425</v>
      </c>
      <c r="N3418">
        <f t="shared" si="322"/>
        <v>0</v>
      </c>
      <c r="O3418">
        <f t="shared" si="323"/>
        <v>0.1</v>
      </c>
    </row>
    <row r="3419" spans="1:15">
      <c r="A3419" s="10" t="s">
        <v>68</v>
      </c>
      <c r="B3419" s="10">
        <v>1920</v>
      </c>
      <c r="C3419" s="60">
        <v>1.1075005000000001E-2</v>
      </c>
      <c r="D3419" s="11">
        <v>0.193</v>
      </c>
      <c r="E3419" s="11">
        <v>48.29</v>
      </c>
      <c r="F3419" s="11">
        <v>1.2</v>
      </c>
      <c r="G3419" s="11">
        <v>7.5999999999999998E-2</v>
      </c>
      <c r="H3419" s="10">
        <v>0</v>
      </c>
      <c r="I3419" s="11">
        <f t="shared" si="318"/>
        <v>0.84</v>
      </c>
      <c r="J3419" s="11">
        <f t="shared" si="319"/>
        <v>3.7999999999999999E-2</v>
      </c>
      <c r="K3419" s="11">
        <v>8.4</v>
      </c>
      <c r="L3419" s="10">
        <f t="shared" si="320"/>
        <v>8.6015595291541666E-3</v>
      </c>
      <c r="M3419">
        <f t="shared" si="321"/>
        <v>11</v>
      </c>
      <c r="N3419">
        <f t="shared" si="322"/>
        <v>0</v>
      </c>
      <c r="O3419">
        <f t="shared" si="323"/>
        <v>0</v>
      </c>
    </row>
    <row r="3420" spans="1:15">
      <c r="A3420" s="10" t="s">
        <v>68</v>
      </c>
      <c r="B3420" s="10">
        <v>1920</v>
      </c>
      <c r="C3420" s="60">
        <v>3.7561167999999999E-2</v>
      </c>
      <c r="D3420" s="11">
        <v>0.193</v>
      </c>
      <c r="E3420" s="11">
        <v>48.29</v>
      </c>
      <c r="F3420" s="11">
        <v>1.2</v>
      </c>
      <c r="G3420" s="11">
        <v>7.5999999999999998E-2</v>
      </c>
      <c r="H3420" s="10">
        <v>0</v>
      </c>
      <c r="I3420" s="11">
        <f t="shared" si="318"/>
        <v>0.84</v>
      </c>
      <c r="J3420" s="11">
        <f t="shared" si="319"/>
        <v>3.7999999999999999E-2</v>
      </c>
      <c r="K3420" s="11">
        <v>28.6</v>
      </c>
      <c r="L3420" s="10">
        <f t="shared" si="320"/>
        <v>2.9172413243746666E-2</v>
      </c>
      <c r="M3420">
        <f t="shared" si="321"/>
        <v>36</v>
      </c>
      <c r="N3420">
        <f t="shared" si="322"/>
        <v>0</v>
      </c>
      <c r="O3420">
        <f t="shared" si="323"/>
        <v>0</v>
      </c>
    </row>
    <row r="3421" spans="1:15">
      <c r="A3421" s="10" t="s">
        <v>68</v>
      </c>
      <c r="B3421" s="10">
        <v>1920</v>
      </c>
      <c r="C3421" s="60">
        <v>0.243751993</v>
      </c>
      <c r="D3421" s="11">
        <v>0.23400000000000001</v>
      </c>
      <c r="E3421" s="11">
        <v>48.29</v>
      </c>
      <c r="F3421" s="11">
        <v>1.2</v>
      </c>
      <c r="G3421" s="11">
        <v>7.5999999999999998E-2</v>
      </c>
      <c r="H3421" s="10">
        <v>0</v>
      </c>
      <c r="I3421" s="11">
        <f t="shared" si="318"/>
        <v>0.84</v>
      </c>
      <c r="J3421" s="11">
        <f t="shared" si="319"/>
        <v>3.7999999999999999E-2</v>
      </c>
      <c r="K3421" s="11">
        <v>225.2</v>
      </c>
      <c r="L3421" s="10">
        <f t="shared" si="320"/>
        <v>0.22953028296841502</v>
      </c>
      <c r="M3421">
        <f t="shared" si="321"/>
        <v>283</v>
      </c>
      <c r="N3421">
        <f t="shared" si="322"/>
        <v>1</v>
      </c>
      <c r="O3421">
        <f t="shared" si="323"/>
        <v>0</v>
      </c>
    </row>
    <row r="3422" spans="1:15">
      <c r="A3422" s="10" t="s">
        <v>68</v>
      </c>
      <c r="B3422" s="10">
        <v>1180</v>
      </c>
      <c r="C3422" s="60">
        <v>9.6035617260000006</v>
      </c>
      <c r="D3422" s="11">
        <v>0.39</v>
      </c>
      <c r="E3422" s="11">
        <v>48.29</v>
      </c>
      <c r="F3422" s="11">
        <v>1.05</v>
      </c>
      <c r="G3422" s="11">
        <v>0.22</v>
      </c>
      <c r="H3422" s="10">
        <v>0</v>
      </c>
      <c r="I3422" s="11">
        <f t="shared" si="318"/>
        <v>0.73499999999999999</v>
      </c>
      <c r="J3422" s="11">
        <f t="shared" si="319"/>
        <v>0.11</v>
      </c>
      <c r="K3422" s="11">
        <v>14789.1</v>
      </c>
      <c r="L3422" s="10">
        <f t="shared" si="320"/>
        <v>15.072069861827552</v>
      </c>
      <c r="M3422">
        <f t="shared" si="321"/>
        <v>18591</v>
      </c>
      <c r="N3422">
        <f t="shared" si="322"/>
        <v>30</v>
      </c>
      <c r="O3422">
        <f t="shared" si="323"/>
        <v>4.5</v>
      </c>
    </row>
    <row r="3423" spans="1:15">
      <c r="A3423" s="10" t="s">
        <v>68</v>
      </c>
      <c r="B3423" s="10">
        <v>1920</v>
      </c>
      <c r="C3423" s="60">
        <v>2.118593105</v>
      </c>
      <c r="D3423" s="11">
        <v>0.23400000000000001</v>
      </c>
      <c r="E3423" s="11">
        <v>48.29</v>
      </c>
      <c r="F3423" s="11">
        <v>1.2</v>
      </c>
      <c r="G3423" s="11">
        <v>7.5999999999999998E-2</v>
      </c>
      <c r="H3423" s="10">
        <v>0</v>
      </c>
      <c r="I3423" s="11">
        <f t="shared" si="318"/>
        <v>0.84</v>
      </c>
      <c r="J3423" s="11">
        <f t="shared" si="319"/>
        <v>3.7999999999999999E-2</v>
      </c>
      <c r="K3423" s="11">
        <v>1957.5</v>
      </c>
      <c r="L3423" s="10">
        <f t="shared" si="320"/>
        <v>1.994983790288775</v>
      </c>
      <c r="M3423">
        <f t="shared" si="321"/>
        <v>2461</v>
      </c>
      <c r="N3423">
        <f t="shared" si="322"/>
        <v>5</v>
      </c>
      <c r="O3423">
        <f t="shared" si="323"/>
        <v>0.2</v>
      </c>
    </row>
    <row r="3424" spans="1:15">
      <c r="A3424" s="10" t="s">
        <v>68</v>
      </c>
      <c r="B3424" s="10">
        <v>1920</v>
      </c>
      <c r="C3424" s="60">
        <v>0.19285186700000001</v>
      </c>
      <c r="D3424" s="11">
        <v>0.23400000000000001</v>
      </c>
      <c r="E3424" s="11">
        <v>48.29</v>
      </c>
      <c r="F3424" s="11">
        <v>1.2</v>
      </c>
      <c r="G3424" s="11">
        <v>7.5999999999999998E-2</v>
      </c>
      <c r="H3424" s="10">
        <v>0</v>
      </c>
      <c r="I3424" s="11">
        <f t="shared" si="318"/>
        <v>0.84</v>
      </c>
      <c r="J3424" s="11">
        <f t="shared" si="319"/>
        <v>3.7999999999999999E-2</v>
      </c>
      <c r="K3424" s="11">
        <v>178.2</v>
      </c>
      <c r="L3424" s="10">
        <f t="shared" si="320"/>
        <v>0.18159992481988504</v>
      </c>
      <c r="M3424">
        <f t="shared" si="321"/>
        <v>224</v>
      </c>
      <c r="N3424">
        <f t="shared" si="322"/>
        <v>0</v>
      </c>
      <c r="O3424">
        <f t="shared" si="323"/>
        <v>0</v>
      </c>
    </row>
    <row r="3425" spans="1:15">
      <c r="A3425" s="10" t="s">
        <v>68</v>
      </c>
      <c r="B3425" s="10">
        <v>1920</v>
      </c>
      <c r="C3425" s="60">
        <v>0.18615689799999999</v>
      </c>
      <c r="D3425" s="11">
        <v>0.23400000000000001</v>
      </c>
      <c r="E3425" s="11">
        <v>48.29</v>
      </c>
      <c r="F3425" s="11">
        <v>1.2</v>
      </c>
      <c r="G3425" s="11">
        <v>7.5999999999999998E-2</v>
      </c>
      <c r="H3425" s="10">
        <v>0</v>
      </c>
      <c r="I3425" s="11">
        <f t="shared" si="318"/>
        <v>0.84</v>
      </c>
      <c r="J3425" s="11">
        <f t="shared" si="319"/>
        <v>3.7999999999999999E-2</v>
      </c>
      <c r="K3425" s="11">
        <v>172</v>
      </c>
      <c r="L3425" s="10">
        <f t="shared" si="320"/>
        <v>0.17529557378618998</v>
      </c>
      <c r="M3425">
        <f t="shared" si="321"/>
        <v>216</v>
      </c>
      <c r="N3425">
        <f t="shared" si="322"/>
        <v>0</v>
      </c>
      <c r="O3425">
        <f t="shared" si="323"/>
        <v>0</v>
      </c>
    </row>
    <row r="3426" spans="1:15">
      <c r="A3426" s="10" t="s">
        <v>68</v>
      </c>
      <c r="B3426" s="10">
        <v>1920</v>
      </c>
      <c r="C3426" s="60">
        <v>2.7860130239999998</v>
      </c>
      <c r="D3426" s="11">
        <v>0.23400000000000001</v>
      </c>
      <c r="E3426" s="11">
        <v>48.29</v>
      </c>
      <c r="F3426" s="11">
        <v>1.2</v>
      </c>
      <c r="G3426" s="11">
        <v>7.5999999999999998E-2</v>
      </c>
      <c r="H3426" s="10">
        <v>0</v>
      </c>
      <c r="I3426" s="11">
        <f t="shared" si="318"/>
        <v>0.84</v>
      </c>
      <c r="J3426" s="11">
        <f t="shared" si="319"/>
        <v>3.7999999999999999E-2</v>
      </c>
      <c r="K3426" s="11">
        <v>2574.1999999999998</v>
      </c>
      <c r="L3426" s="10">
        <f t="shared" si="320"/>
        <v>2.6234630941147201</v>
      </c>
      <c r="M3426">
        <f t="shared" si="321"/>
        <v>3236</v>
      </c>
      <c r="N3426">
        <f t="shared" si="322"/>
        <v>6</v>
      </c>
      <c r="O3426">
        <f t="shared" si="323"/>
        <v>0.3</v>
      </c>
    </row>
    <row r="3427" spans="1:15">
      <c r="A3427" s="10" t="s">
        <v>68</v>
      </c>
      <c r="B3427" s="10">
        <v>1920</v>
      </c>
      <c r="C3427" s="60">
        <v>0.109826758</v>
      </c>
      <c r="D3427" s="11">
        <v>0.193</v>
      </c>
      <c r="E3427" s="11">
        <v>48.29</v>
      </c>
      <c r="F3427" s="11">
        <v>1.2</v>
      </c>
      <c r="G3427" s="11">
        <v>7.5999999999999998E-2</v>
      </c>
      <c r="H3427" s="10">
        <v>0</v>
      </c>
      <c r="I3427" s="11">
        <f t="shared" si="318"/>
        <v>0.84</v>
      </c>
      <c r="J3427" s="11">
        <f t="shared" si="319"/>
        <v>3.7999999999999999E-2</v>
      </c>
      <c r="K3427" s="11">
        <v>83.7</v>
      </c>
      <c r="L3427" s="10">
        <f t="shared" si="320"/>
        <v>8.5298507479771649E-2</v>
      </c>
      <c r="M3427">
        <f t="shared" si="321"/>
        <v>105</v>
      </c>
      <c r="N3427">
        <f t="shared" si="322"/>
        <v>0</v>
      </c>
      <c r="O3427">
        <f t="shared" si="323"/>
        <v>0</v>
      </c>
    </row>
    <row r="3428" spans="1:15">
      <c r="A3428" s="10" t="s">
        <v>68</v>
      </c>
      <c r="B3428" s="10">
        <v>1920</v>
      </c>
      <c r="C3428" s="60">
        <v>1.5062525339999999</v>
      </c>
      <c r="D3428" s="11">
        <v>0.193</v>
      </c>
      <c r="E3428" s="11">
        <v>48.29</v>
      </c>
      <c r="F3428" s="11">
        <v>1.2</v>
      </c>
      <c r="G3428" s="11">
        <v>7.5999999999999998E-2</v>
      </c>
      <c r="H3428" s="10">
        <v>0</v>
      </c>
      <c r="I3428" s="11">
        <f t="shared" si="318"/>
        <v>0.84</v>
      </c>
      <c r="J3428" s="11">
        <f t="shared" si="319"/>
        <v>3.7999999999999999E-2</v>
      </c>
      <c r="K3428" s="11">
        <v>1147.9000000000001</v>
      </c>
      <c r="L3428" s="10">
        <f t="shared" si="320"/>
        <v>1.1698523691086649</v>
      </c>
      <c r="M3428">
        <f t="shared" si="321"/>
        <v>1443</v>
      </c>
      <c r="N3428">
        <f t="shared" si="322"/>
        <v>3</v>
      </c>
      <c r="O3428">
        <f t="shared" si="323"/>
        <v>0.1</v>
      </c>
    </row>
    <row r="3429" spans="1:15">
      <c r="A3429" s="10" t="s">
        <v>68</v>
      </c>
      <c r="B3429" s="10">
        <v>1920</v>
      </c>
      <c r="C3429" s="60">
        <v>0.379245832</v>
      </c>
      <c r="D3429" s="11">
        <v>0.193</v>
      </c>
      <c r="E3429" s="11">
        <v>48.29</v>
      </c>
      <c r="F3429" s="11">
        <v>1.2</v>
      </c>
      <c r="G3429" s="11">
        <v>7.5999999999999998E-2</v>
      </c>
      <c r="H3429" s="10">
        <v>0</v>
      </c>
      <c r="I3429" s="11">
        <f t="shared" si="318"/>
        <v>0.84</v>
      </c>
      <c r="J3429" s="11">
        <f t="shared" si="319"/>
        <v>3.7999999999999999E-2</v>
      </c>
      <c r="K3429" s="11">
        <v>289</v>
      </c>
      <c r="L3429" s="10">
        <f t="shared" si="320"/>
        <v>0.29454664807208669</v>
      </c>
      <c r="M3429">
        <f t="shared" si="321"/>
        <v>363</v>
      </c>
      <c r="N3429">
        <f t="shared" si="322"/>
        <v>1</v>
      </c>
      <c r="O3429">
        <f t="shared" si="323"/>
        <v>0</v>
      </c>
    </row>
    <row r="3430" spans="1:15">
      <c r="A3430" s="10" t="s">
        <v>68</v>
      </c>
      <c r="B3430" s="10">
        <v>1180</v>
      </c>
      <c r="C3430" s="60">
        <v>16.420132506000002</v>
      </c>
      <c r="D3430" s="11">
        <v>0.39</v>
      </c>
      <c r="E3430" s="11">
        <v>48.29</v>
      </c>
      <c r="F3430" s="11">
        <v>1.05</v>
      </c>
      <c r="G3430" s="11">
        <v>0.22</v>
      </c>
      <c r="H3430" s="10">
        <v>0</v>
      </c>
      <c r="I3430" s="11">
        <f t="shared" si="318"/>
        <v>0.73499999999999999</v>
      </c>
      <c r="J3430" s="11">
        <f t="shared" si="319"/>
        <v>0.11</v>
      </c>
      <c r="K3430" s="11">
        <v>25286.5</v>
      </c>
      <c r="L3430" s="10">
        <f t="shared" si="320"/>
        <v>25.770166458229056</v>
      </c>
      <c r="M3430">
        <f t="shared" si="321"/>
        <v>31787</v>
      </c>
      <c r="N3430">
        <f t="shared" si="322"/>
        <v>52</v>
      </c>
      <c r="O3430">
        <f t="shared" si="323"/>
        <v>7.7</v>
      </c>
    </row>
    <row r="3431" spans="1:15">
      <c r="A3431" s="10" t="s">
        <v>68</v>
      </c>
      <c r="B3431" s="10">
        <v>1920</v>
      </c>
      <c r="C3431" s="60">
        <v>0.75862839599999998</v>
      </c>
      <c r="D3431" s="11">
        <v>0.193</v>
      </c>
      <c r="E3431" s="11">
        <v>48.29</v>
      </c>
      <c r="F3431" s="11">
        <v>1.2</v>
      </c>
      <c r="G3431" s="11">
        <v>7.5999999999999998E-2</v>
      </c>
      <c r="H3431" s="10">
        <v>0</v>
      </c>
      <c r="I3431" s="11">
        <f t="shared" ref="I3431:I3494" si="324">F3431*0.7</f>
        <v>0.84</v>
      </c>
      <c r="J3431" s="11">
        <f t="shared" ref="J3431:J3494" si="325">G3431*0.5</f>
        <v>3.7999999999999999E-2</v>
      </c>
      <c r="K3431" s="11">
        <v>578.1</v>
      </c>
      <c r="L3431" s="10">
        <f t="shared" si="320"/>
        <v>0.58919949098901003</v>
      </c>
      <c r="M3431">
        <f t="shared" si="321"/>
        <v>727</v>
      </c>
      <c r="N3431">
        <f t="shared" si="322"/>
        <v>1</v>
      </c>
      <c r="O3431">
        <f t="shared" si="323"/>
        <v>0.1</v>
      </c>
    </row>
    <row r="3432" spans="1:15">
      <c r="A3432" s="10" t="s">
        <v>68</v>
      </c>
      <c r="B3432" s="10">
        <v>1920</v>
      </c>
      <c r="C3432" s="60">
        <v>0.24689391399999999</v>
      </c>
      <c r="D3432" s="11">
        <v>0.193</v>
      </c>
      <c r="E3432" s="11">
        <v>48.29</v>
      </c>
      <c r="F3432" s="11">
        <v>1.2</v>
      </c>
      <c r="G3432" s="11">
        <v>7.5999999999999998E-2</v>
      </c>
      <c r="H3432" s="10">
        <v>0</v>
      </c>
      <c r="I3432" s="11">
        <f t="shared" si="324"/>
        <v>0.84</v>
      </c>
      <c r="J3432" s="11">
        <f t="shared" si="325"/>
        <v>3.7999999999999999E-2</v>
      </c>
      <c r="K3432" s="11">
        <v>188.2</v>
      </c>
      <c r="L3432" s="10">
        <f t="shared" si="320"/>
        <v>0.19175365597188165</v>
      </c>
      <c r="M3432">
        <f t="shared" si="321"/>
        <v>237</v>
      </c>
      <c r="N3432">
        <f t="shared" si="322"/>
        <v>0</v>
      </c>
      <c r="O3432">
        <f t="shared" si="323"/>
        <v>0</v>
      </c>
    </row>
    <row r="3433" spans="1:15">
      <c r="A3433" s="10" t="s">
        <v>68</v>
      </c>
      <c r="B3433" s="10">
        <v>1920</v>
      </c>
      <c r="C3433" s="60">
        <v>0.41243247100000002</v>
      </c>
      <c r="D3433" s="11">
        <v>0.193</v>
      </c>
      <c r="E3433" s="11">
        <v>48.29</v>
      </c>
      <c r="F3433" s="11">
        <v>1.2</v>
      </c>
      <c r="G3433" s="11">
        <v>7.5999999999999998E-2</v>
      </c>
      <c r="H3433" s="10">
        <v>0</v>
      </c>
      <c r="I3433" s="11">
        <f t="shared" si="324"/>
        <v>0.84</v>
      </c>
      <c r="J3433" s="11">
        <f t="shared" si="325"/>
        <v>3.7999999999999999E-2</v>
      </c>
      <c r="K3433" s="11">
        <v>314.3</v>
      </c>
      <c r="L3433" s="10">
        <f t="shared" si="320"/>
        <v>0.32032152139548914</v>
      </c>
      <c r="M3433">
        <f t="shared" si="321"/>
        <v>395</v>
      </c>
      <c r="N3433">
        <f t="shared" si="322"/>
        <v>1</v>
      </c>
      <c r="O3433">
        <f t="shared" si="323"/>
        <v>0</v>
      </c>
    </row>
    <row r="3434" spans="1:15">
      <c r="A3434" s="10" t="s">
        <v>68</v>
      </c>
      <c r="B3434" s="10">
        <v>1300</v>
      </c>
      <c r="C3434" s="60">
        <v>0.81687971299999995</v>
      </c>
      <c r="D3434" s="11">
        <v>0.69199999999999995</v>
      </c>
      <c r="E3434" s="11">
        <v>48.29</v>
      </c>
      <c r="F3434" s="11">
        <v>2.1</v>
      </c>
      <c r="G3434" s="11">
        <v>0.51600000000000001</v>
      </c>
      <c r="H3434" s="10">
        <v>0</v>
      </c>
      <c r="I3434" s="11">
        <f t="shared" si="324"/>
        <v>1.47</v>
      </c>
      <c r="J3434" s="11">
        <f t="shared" si="325"/>
        <v>0.25800000000000001</v>
      </c>
      <c r="K3434" s="11">
        <v>729.9</v>
      </c>
      <c r="L3434" s="10">
        <f t="shared" si="320"/>
        <v>2.2747839973177366</v>
      </c>
      <c r="M3434">
        <f t="shared" si="321"/>
        <v>2806</v>
      </c>
      <c r="N3434">
        <f t="shared" si="322"/>
        <v>9</v>
      </c>
      <c r="O3434">
        <f t="shared" si="323"/>
        <v>1.6</v>
      </c>
    </row>
    <row r="3435" spans="1:15">
      <c r="A3435" s="10" t="s">
        <v>68</v>
      </c>
      <c r="B3435" s="10">
        <v>1300</v>
      </c>
      <c r="C3435" s="60">
        <v>0.20421747100000001</v>
      </c>
      <c r="D3435" s="11">
        <v>0.69199999999999995</v>
      </c>
      <c r="E3435" s="11">
        <v>48.29</v>
      </c>
      <c r="F3435" s="11">
        <v>2.1</v>
      </c>
      <c r="G3435" s="11">
        <v>0.51600000000000001</v>
      </c>
      <c r="H3435" s="10">
        <v>0</v>
      </c>
      <c r="I3435" s="11">
        <f t="shared" si="324"/>
        <v>1.47</v>
      </c>
      <c r="J3435" s="11">
        <f t="shared" si="325"/>
        <v>0.25800000000000001</v>
      </c>
      <c r="K3435" s="11">
        <v>182.5</v>
      </c>
      <c r="L3435" s="10">
        <f t="shared" si="320"/>
        <v>0.56868915656802332</v>
      </c>
      <c r="M3435">
        <f t="shared" si="321"/>
        <v>701</v>
      </c>
      <c r="N3435">
        <f t="shared" si="322"/>
        <v>2</v>
      </c>
      <c r="O3435">
        <f t="shared" si="323"/>
        <v>0.4</v>
      </c>
    </row>
    <row r="3436" spans="1:15">
      <c r="A3436" s="10" t="s">
        <v>68</v>
      </c>
      <c r="B3436" s="10">
        <v>1300</v>
      </c>
      <c r="C3436" s="60">
        <v>0.36647787100000001</v>
      </c>
      <c r="D3436" s="11">
        <v>0.69199999999999995</v>
      </c>
      <c r="E3436" s="11">
        <v>48.29</v>
      </c>
      <c r="F3436" s="11">
        <v>2.1</v>
      </c>
      <c r="G3436" s="11">
        <v>0.51600000000000001</v>
      </c>
      <c r="H3436" s="10">
        <v>0</v>
      </c>
      <c r="I3436" s="11">
        <f t="shared" si="324"/>
        <v>1.47</v>
      </c>
      <c r="J3436" s="11">
        <f t="shared" si="325"/>
        <v>0.25800000000000001</v>
      </c>
      <c r="K3436" s="11">
        <v>327.5</v>
      </c>
      <c r="L3436" s="10">
        <f t="shared" si="320"/>
        <v>1.0205394785240234</v>
      </c>
      <c r="M3436">
        <f t="shared" si="321"/>
        <v>1259</v>
      </c>
      <c r="N3436">
        <f t="shared" si="322"/>
        <v>4</v>
      </c>
      <c r="O3436">
        <f t="shared" si="323"/>
        <v>0.7</v>
      </c>
    </row>
    <row r="3437" spans="1:15">
      <c r="A3437" s="10" t="s">
        <v>68</v>
      </c>
      <c r="B3437" s="10">
        <v>1300</v>
      </c>
      <c r="C3437" s="60">
        <v>1.2924315529999999</v>
      </c>
      <c r="D3437" s="11">
        <v>0.66200000000000003</v>
      </c>
      <c r="E3437" s="11">
        <v>48.29</v>
      </c>
      <c r="F3437" s="11">
        <v>2.1</v>
      </c>
      <c r="G3437" s="11">
        <v>0.51600000000000001</v>
      </c>
      <c r="H3437" s="10">
        <v>0</v>
      </c>
      <c r="I3437" s="11">
        <f t="shared" si="324"/>
        <v>1.47</v>
      </c>
      <c r="J3437" s="11">
        <f t="shared" si="325"/>
        <v>0.25800000000000001</v>
      </c>
      <c r="K3437" s="11">
        <v>1104.8</v>
      </c>
      <c r="L3437" s="10">
        <f t="shared" si="320"/>
        <v>3.4430355031394115</v>
      </c>
      <c r="M3437">
        <f t="shared" si="321"/>
        <v>4247</v>
      </c>
      <c r="N3437">
        <f t="shared" si="322"/>
        <v>14</v>
      </c>
      <c r="O3437">
        <f t="shared" si="323"/>
        <v>2.4</v>
      </c>
    </row>
    <row r="3438" spans="1:15">
      <c r="A3438" s="10" t="s">
        <v>68</v>
      </c>
      <c r="B3438" s="10">
        <v>1180</v>
      </c>
      <c r="C3438" s="60">
        <v>8.4506109980000002</v>
      </c>
      <c r="D3438" s="11">
        <v>0.39</v>
      </c>
      <c r="E3438" s="11">
        <v>48.29</v>
      </c>
      <c r="F3438" s="11">
        <v>1.05</v>
      </c>
      <c r="G3438" s="11">
        <v>0.22</v>
      </c>
      <c r="H3438" s="10">
        <v>0</v>
      </c>
      <c r="I3438" s="11">
        <f t="shared" si="324"/>
        <v>0.73499999999999999</v>
      </c>
      <c r="J3438" s="11">
        <f t="shared" si="325"/>
        <v>0.11</v>
      </c>
      <c r="K3438" s="11">
        <v>13013.6</v>
      </c>
      <c r="L3438" s="10">
        <f t="shared" si="320"/>
        <v>13.262600165536151</v>
      </c>
      <c r="M3438">
        <f t="shared" si="321"/>
        <v>16359</v>
      </c>
      <c r="N3438">
        <f t="shared" si="322"/>
        <v>27</v>
      </c>
      <c r="O3438">
        <f t="shared" si="323"/>
        <v>4</v>
      </c>
    </row>
    <row r="3439" spans="1:15">
      <c r="A3439" s="10" t="s">
        <v>68</v>
      </c>
      <c r="B3439" s="10">
        <v>1180</v>
      </c>
      <c r="C3439" s="60">
        <v>11.992310601</v>
      </c>
      <c r="D3439" s="11">
        <v>0.39</v>
      </c>
      <c r="E3439" s="11">
        <v>48.29</v>
      </c>
      <c r="F3439" s="11">
        <v>1.05</v>
      </c>
      <c r="G3439" s="11">
        <v>0.22</v>
      </c>
      <c r="H3439" s="10">
        <v>0</v>
      </c>
      <c r="I3439" s="11">
        <f t="shared" si="324"/>
        <v>0.73499999999999999</v>
      </c>
      <c r="J3439" s="11">
        <f t="shared" si="325"/>
        <v>0.11</v>
      </c>
      <c r="K3439" s="11">
        <v>18467.7</v>
      </c>
      <c r="L3439" s="10">
        <f t="shared" si="320"/>
        <v>18.821032064974428</v>
      </c>
      <c r="M3439">
        <f t="shared" si="321"/>
        <v>23215</v>
      </c>
      <c r="N3439">
        <f t="shared" si="322"/>
        <v>38</v>
      </c>
      <c r="O3439">
        <f t="shared" si="323"/>
        <v>5.6</v>
      </c>
    </row>
    <row r="3440" spans="1:15">
      <c r="A3440" s="10" t="s">
        <v>68</v>
      </c>
      <c r="B3440" s="10">
        <v>1920</v>
      </c>
      <c r="C3440" s="60">
        <v>0.27443926899999999</v>
      </c>
      <c r="D3440" s="11">
        <v>0.23400000000000001</v>
      </c>
      <c r="E3440" s="11">
        <v>48.29</v>
      </c>
      <c r="F3440" s="11">
        <v>1.2</v>
      </c>
      <c r="G3440" s="11">
        <v>7.5999999999999998E-2</v>
      </c>
      <c r="H3440" s="10">
        <v>0</v>
      </c>
      <c r="I3440" s="11">
        <f t="shared" si="324"/>
        <v>0.84</v>
      </c>
      <c r="J3440" s="11">
        <f t="shared" si="325"/>
        <v>3.7999999999999999E-2</v>
      </c>
      <c r="K3440" s="11">
        <v>253.6</v>
      </c>
      <c r="L3440" s="10">
        <f t="shared" si="320"/>
        <v>0.25842710985019501</v>
      </c>
      <c r="M3440">
        <f t="shared" si="321"/>
        <v>319</v>
      </c>
      <c r="N3440">
        <f t="shared" si="322"/>
        <v>1</v>
      </c>
      <c r="O3440">
        <f t="shared" si="323"/>
        <v>0</v>
      </c>
    </row>
    <row r="3441" spans="1:15">
      <c r="A3441" s="10" t="s">
        <v>68</v>
      </c>
      <c r="B3441" s="10">
        <v>1920</v>
      </c>
      <c r="C3441" s="60">
        <v>6.4126233000000005E-2</v>
      </c>
      <c r="D3441" s="11">
        <v>0.23400000000000001</v>
      </c>
      <c r="E3441" s="11">
        <v>48.29</v>
      </c>
      <c r="F3441" s="11">
        <v>1.2</v>
      </c>
      <c r="G3441" s="11">
        <v>7.5999999999999998E-2</v>
      </c>
      <c r="H3441" s="10">
        <v>0</v>
      </c>
      <c r="I3441" s="11">
        <f t="shared" si="324"/>
        <v>0.84</v>
      </c>
      <c r="J3441" s="11">
        <f t="shared" si="325"/>
        <v>3.7999999999999999E-2</v>
      </c>
      <c r="K3441" s="11">
        <v>59.3</v>
      </c>
      <c r="L3441" s="10">
        <f t="shared" si="320"/>
        <v>6.0384787935615004E-2</v>
      </c>
      <c r="M3441">
        <f t="shared" si="321"/>
        <v>74</v>
      </c>
      <c r="N3441">
        <f t="shared" si="322"/>
        <v>0</v>
      </c>
      <c r="O3441">
        <f t="shared" si="323"/>
        <v>0</v>
      </c>
    </row>
    <row r="3442" spans="1:15">
      <c r="A3442" s="10" t="s">
        <v>68</v>
      </c>
      <c r="B3442" s="10">
        <v>1920</v>
      </c>
      <c r="C3442" s="60">
        <v>2.8189683E-2</v>
      </c>
      <c r="D3442" s="11">
        <v>0.193</v>
      </c>
      <c r="E3442" s="11">
        <v>48.29</v>
      </c>
      <c r="F3442" s="11">
        <v>1.2</v>
      </c>
      <c r="G3442" s="11">
        <v>7.5999999999999998E-2</v>
      </c>
      <c r="H3442" s="10">
        <v>0</v>
      </c>
      <c r="I3442" s="11">
        <f t="shared" si="324"/>
        <v>0.84</v>
      </c>
      <c r="J3442" s="11">
        <f t="shared" si="325"/>
        <v>3.7999999999999999E-2</v>
      </c>
      <c r="K3442" s="11">
        <v>21.5</v>
      </c>
      <c r="L3442" s="10">
        <f t="shared" si="320"/>
        <v>2.18939166557925E-2</v>
      </c>
      <c r="M3442">
        <f t="shared" si="321"/>
        <v>27</v>
      </c>
      <c r="N3442">
        <f t="shared" si="322"/>
        <v>0</v>
      </c>
      <c r="O3442">
        <f t="shared" si="323"/>
        <v>0</v>
      </c>
    </row>
    <row r="3443" spans="1:15">
      <c r="A3443" s="10" t="s">
        <v>68</v>
      </c>
      <c r="B3443" s="10">
        <v>1920</v>
      </c>
      <c r="C3443" s="60">
        <v>1.1994589999999999E-3</v>
      </c>
      <c r="D3443" s="11">
        <v>0.193</v>
      </c>
      <c r="E3443" s="11">
        <v>48.29</v>
      </c>
      <c r="F3443" s="11">
        <v>1.2</v>
      </c>
      <c r="G3443" s="11">
        <v>7.5999999999999998E-2</v>
      </c>
      <c r="H3443" s="10">
        <v>0</v>
      </c>
      <c r="I3443" s="11">
        <f t="shared" si="324"/>
        <v>0.84</v>
      </c>
      <c r="J3443" s="11">
        <f t="shared" si="325"/>
        <v>3.7999999999999999E-2</v>
      </c>
      <c r="K3443" s="11">
        <v>0.9</v>
      </c>
      <c r="L3443" s="10">
        <f t="shared" si="320"/>
        <v>9.3157682468583333E-4</v>
      </c>
      <c r="M3443">
        <f t="shared" si="321"/>
        <v>1</v>
      </c>
      <c r="N3443">
        <f t="shared" si="322"/>
        <v>0</v>
      </c>
      <c r="O3443">
        <f t="shared" si="323"/>
        <v>0</v>
      </c>
    </row>
    <row r="3444" spans="1:15">
      <c r="A3444" s="10" t="s">
        <v>68</v>
      </c>
      <c r="B3444" s="10">
        <v>1920</v>
      </c>
      <c r="C3444" s="60">
        <v>0.19124996499999999</v>
      </c>
      <c r="D3444" s="11">
        <v>0.193</v>
      </c>
      <c r="E3444" s="11">
        <v>48.29</v>
      </c>
      <c r="F3444" s="11">
        <v>1.2</v>
      </c>
      <c r="G3444" s="11">
        <v>7.5999999999999998E-2</v>
      </c>
      <c r="H3444" s="10">
        <v>0</v>
      </c>
      <c r="I3444" s="11">
        <f t="shared" si="324"/>
        <v>0.84</v>
      </c>
      <c r="J3444" s="11">
        <f t="shared" si="325"/>
        <v>3.7999999999999999E-2</v>
      </c>
      <c r="K3444" s="11">
        <v>145.69999999999999</v>
      </c>
      <c r="L3444" s="10">
        <f t="shared" si="320"/>
        <v>0.14853699469175416</v>
      </c>
      <c r="M3444">
        <f t="shared" si="321"/>
        <v>183</v>
      </c>
      <c r="N3444">
        <f t="shared" si="322"/>
        <v>0</v>
      </c>
      <c r="O3444">
        <f t="shared" si="323"/>
        <v>0</v>
      </c>
    </row>
    <row r="3445" spans="1:15">
      <c r="A3445" s="10" t="s">
        <v>68</v>
      </c>
      <c r="B3445" s="10">
        <v>1920</v>
      </c>
      <c r="C3445" s="60">
        <v>3.2014447000000001E-2</v>
      </c>
      <c r="D3445" s="11">
        <v>0.193</v>
      </c>
      <c r="E3445" s="11">
        <v>48.29</v>
      </c>
      <c r="F3445" s="11">
        <v>1.2</v>
      </c>
      <c r="G3445" s="11">
        <v>7.5999999999999998E-2</v>
      </c>
      <c r="H3445" s="10">
        <v>0</v>
      </c>
      <c r="I3445" s="11">
        <f t="shared" si="324"/>
        <v>0.84</v>
      </c>
      <c r="J3445" s="11">
        <f t="shared" si="325"/>
        <v>3.7999999999999999E-2</v>
      </c>
      <c r="K3445" s="11">
        <v>24.4</v>
      </c>
      <c r="L3445" s="10">
        <f t="shared" si="320"/>
        <v>2.4864473800549167E-2</v>
      </c>
      <c r="M3445">
        <f t="shared" si="321"/>
        <v>31</v>
      </c>
      <c r="N3445">
        <f t="shared" si="322"/>
        <v>0</v>
      </c>
      <c r="O3445">
        <f t="shared" si="323"/>
        <v>0</v>
      </c>
    </row>
    <row r="3446" spans="1:15">
      <c r="A3446" s="10" t="s">
        <v>68</v>
      </c>
      <c r="B3446" s="10">
        <v>5300</v>
      </c>
      <c r="C3446" s="60">
        <v>0.76793788200000002</v>
      </c>
      <c r="D3446" s="11">
        <v>0.5</v>
      </c>
      <c r="E3446" s="11">
        <v>48.29</v>
      </c>
      <c r="F3446" s="11">
        <v>0.6</v>
      </c>
      <c r="G3446" s="11">
        <v>0.13500000000000001</v>
      </c>
      <c r="H3446" s="10">
        <v>0</v>
      </c>
      <c r="I3446" s="11">
        <f t="shared" si="324"/>
        <v>0.42</v>
      </c>
      <c r="J3446" s="11">
        <f t="shared" si="325"/>
        <v>6.7500000000000004E-2</v>
      </c>
      <c r="K3446" s="11">
        <v>1516.1</v>
      </c>
      <c r="L3446" s="10">
        <f t="shared" si="320"/>
        <v>1.5451550134075001</v>
      </c>
      <c r="M3446">
        <f t="shared" si="321"/>
        <v>1906</v>
      </c>
      <c r="N3446">
        <f t="shared" si="322"/>
        <v>2</v>
      </c>
      <c r="O3446">
        <f t="shared" si="323"/>
        <v>0.3</v>
      </c>
    </row>
    <row r="3447" spans="1:15">
      <c r="A3447" s="10" t="s">
        <v>68</v>
      </c>
      <c r="B3447" s="10">
        <v>8140</v>
      </c>
      <c r="C3447" s="60">
        <v>1.201230561</v>
      </c>
      <c r="D3447" s="11">
        <v>0.70299999999999996</v>
      </c>
      <c r="E3447" s="11">
        <v>48.29</v>
      </c>
      <c r="F3447" s="11">
        <v>1.2</v>
      </c>
      <c r="G3447" s="11">
        <v>0.48</v>
      </c>
      <c r="H3447" s="10">
        <v>0</v>
      </c>
      <c r="I3447" s="11">
        <f t="shared" si="324"/>
        <v>0.84</v>
      </c>
      <c r="J3447" s="11">
        <f t="shared" si="325"/>
        <v>0.24</v>
      </c>
      <c r="K3447" s="11">
        <v>1090.4000000000001</v>
      </c>
      <c r="L3447" s="10">
        <f t="shared" si="320"/>
        <v>3.3982682437379221</v>
      </c>
      <c r="M3447">
        <f t="shared" si="321"/>
        <v>4192</v>
      </c>
      <c r="N3447">
        <f t="shared" si="322"/>
        <v>8</v>
      </c>
      <c r="O3447">
        <f t="shared" si="323"/>
        <v>2.2000000000000002</v>
      </c>
    </row>
    <row r="3448" spans="1:15">
      <c r="A3448" s="10" t="s">
        <v>68</v>
      </c>
      <c r="B3448" s="10">
        <v>1920</v>
      </c>
      <c r="C3448" s="60">
        <v>0.16421870999999999</v>
      </c>
      <c r="D3448" s="11">
        <v>0.193</v>
      </c>
      <c r="E3448" s="11">
        <v>48.29</v>
      </c>
      <c r="F3448" s="11">
        <v>1.2</v>
      </c>
      <c r="G3448" s="11">
        <v>7.5999999999999998E-2</v>
      </c>
      <c r="H3448" s="10">
        <v>0</v>
      </c>
      <c r="I3448" s="11">
        <f t="shared" si="324"/>
        <v>0.84</v>
      </c>
      <c r="J3448" s="11">
        <f t="shared" si="325"/>
        <v>3.7999999999999999E-2</v>
      </c>
      <c r="K3448" s="11">
        <v>125.2</v>
      </c>
      <c r="L3448" s="10">
        <f t="shared" si="320"/>
        <v>0.12754278755322498</v>
      </c>
      <c r="M3448">
        <f t="shared" si="321"/>
        <v>157</v>
      </c>
      <c r="N3448">
        <f t="shared" si="322"/>
        <v>0</v>
      </c>
      <c r="O3448">
        <f t="shared" si="323"/>
        <v>0</v>
      </c>
    </row>
    <row r="3449" spans="1:15">
      <c r="A3449" s="10" t="s">
        <v>68</v>
      </c>
      <c r="B3449" s="10">
        <v>1920</v>
      </c>
      <c r="C3449" s="60">
        <v>0.11887824299999999</v>
      </c>
      <c r="D3449" s="11">
        <v>0.193</v>
      </c>
      <c r="E3449" s="11">
        <v>48.29</v>
      </c>
      <c r="F3449" s="11">
        <v>1.2</v>
      </c>
      <c r="G3449" s="11">
        <v>7.5999999999999998E-2</v>
      </c>
      <c r="H3449" s="10">
        <v>0</v>
      </c>
      <c r="I3449" s="11">
        <f t="shared" si="324"/>
        <v>0.84</v>
      </c>
      <c r="J3449" s="11">
        <f t="shared" si="325"/>
        <v>3.7999999999999999E-2</v>
      </c>
      <c r="K3449" s="11">
        <v>90.6</v>
      </c>
      <c r="L3449" s="10">
        <f t="shared" si="320"/>
        <v>9.2328471534392498E-2</v>
      </c>
      <c r="M3449">
        <f t="shared" si="321"/>
        <v>114</v>
      </c>
      <c r="N3449">
        <f t="shared" si="322"/>
        <v>0</v>
      </c>
      <c r="O3449">
        <f t="shared" si="323"/>
        <v>0</v>
      </c>
    </row>
    <row r="3450" spans="1:15">
      <c r="A3450" s="10" t="s">
        <v>68</v>
      </c>
      <c r="B3450" s="10">
        <v>1920</v>
      </c>
      <c r="C3450" s="60">
        <v>0.362408917</v>
      </c>
      <c r="D3450" s="11">
        <v>0.193</v>
      </c>
      <c r="E3450" s="11">
        <v>48.29</v>
      </c>
      <c r="F3450" s="11">
        <v>1.2</v>
      </c>
      <c r="G3450" s="11">
        <v>7.5999999999999998E-2</v>
      </c>
      <c r="H3450" s="10">
        <v>0</v>
      </c>
      <c r="I3450" s="11">
        <f t="shared" si="324"/>
        <v>0.84</v>
      </c>
      <c r="J3450" s="11">
        <f t="shared" si="325"/>
        <v>3.7999999999999999E-2</v>
      </c>
      <c r="K3450" s="11">
        <v>276.2</v>
      </c>
      <c r="L3450" s="10">
        <f t="shared" si="320"/>
        <v>0.28147001951437417</v>
      </c>
      <c r="M3450">
        <f t="shared" si="321"/>
        <v>347</v>
      </c>
      <c r="N3450">
        <f t="shared" si="322"/>
        <v>1</v>
      </c>
      <c r="O3450">
        <f t="shared" si="323"/>
        <v>0</v>
      </c>
    </row>
    <row r="3451" spans="1:15">
      <c r="A3451" s="10" t="s">
        <v>68</v>
      </c>
      <c r="B3451" s="10">
        <v>1920</v>
      </c>
      <c r="C3451" s="60">
        <v>7.7428713999999996E-2</v>
      </c>
      <c r="D3451" s="11">
        <v>0.193</v>
      </c>
      <c r="E3451" s="11">
        <v>48.29</v>
      </c>
      <c r="F3451" s="11">
        <v>1.2</v>
      </c>
      <c r="G3451" s="11">
        <v>7.5999999999999998E-2</v>
      </c>
      <c r="H3451" s="10">
        <v>0</v>
      </c>
      <c r="I3451" s="11">
        <f t="shared" si="324"/>
        <v>0.84</v>
      </c>
      <c r="J3451" s="11">
        <f t="shared" si="325"/>
        <v>3.7999999999999999E-2</v>
      </c>
      <c r="K3451" s="11">
        <v>59</v>
      </c>
      <c r="L3451" s="10">
        <f t="shared" si="320"/>
        <v>6.0136107634881662E-2</v>
      </c>
      <c r="M3451">
        <f t="shared" si="321"/>
        <v>74</v>
      </c>
      <c r="N3451">
        <f t="shared" si="322"/>
        <v>0</v>
      </c>
      <c r="O3451">
        <f t="shared" si="323"/>
        <v>0</v>
      </c>
    </row>
    <row r="3452" spans="1:15">
      <c r="A3452" s="10" t="s">
        <v>68</v>
      </c>
      <c r="B3452" s="10">
        <v>1920</v>
      </c>
      <c r="C3452" s="60">
        <v>0.126554159</v>
      </c>
      <c r="D3452" s="11">
        <v>0.23400000000000001</v>
      </c>
      <c r="E3452" s="11">
        <v>48.29</v>
      </c>
      <c r="F3452" s="11">
        <v>1.2</v>
      </c>
      <c r="G3452" s="11">
        <v>7.5999999999999998E-2</v>
      </c>
      <c r="H3452" s="10">
        <v>0</v>
      </c>
      <c r="I3452" s="11">
        <f t="shared" si="324"/>
        <v>0.84</v>
      </c>
      <c r="J3452" s="11">
        <f t="shared" si="325"/>
        <v>3.7999999999999999E-2</v>
      </c>
      <c r="K3452" s="11">
        <v>116.9</v>
      </c>
      <c r="L3452" s="10">
        <f t="shared" si="320"/>
        <v>0.11917035659314501</v>
      </c>
      <c r="M3452">
        <f t="shared" si="321"/>
        <v>147</v>
      </c>
      <c r="N3452">
        <f t="shared" si="322"/>
        <v>0</v>
      </c>
      <c r="O3452">
        <f t="shared" si="323"/>
        <v>0</v>
      </c>
    </row>
    <row r="3453" spans="1:15">
      <c r="A3453" s="10" t="s">
        <v>68</v>
      </c>
      <c r="B3453" s="10">
        <v>1100</v>
      </c>
      <c r="C3453" s="60">
        <v>0.108616907</v>
      </c>
      <c r="D3453" s="11">
        <v>0.34200000000000003</v>
      </c>
      <c r="E3453" s="11">
        <v>48.29</v>
      </c>
      <c r="F3453" s="11">
        <v>1.85</v>
      </c>
      <c r="G3453" s="11">
        <v>0.22</v>
      </c>
      <c r="H3453" s="10">
        <v>0</v>
      </c>
      <c r="I3453" s="11">
        <f t="shared" si="324"/>
        <v>1.2949999999999999</v>
      </c>
      <c r="J3453" s="11">
        <f t="shared" si="325"/>
        <v>0.11</v>
      </c>
      <c r="K3453" s="11">
        <v>146.69999999999999</v>
      </c>
      <c r="L3453" s="10">
        <f t="shared" si="320"/>
        <v>0.14948564751235502</v>
      </c>
      <c r="M3453">
        <f t="shared" si="321"/>
        <v>184</v>
      </c>
      <c r="N3453">
        <f t="shared" si="322"/>
        <v>1</v>
      </c>
      <c r="O3453">
        <f t="shared" si="323"/>
        <v>0</v>
      </c>
    </row>
    <row r="3454" spans="1:15">
      <c r="A3454" s="10" t="s">
        <v>68</v>
      </c>
      <c r="B3454" s="10">
        <v>1920</v>
      </c>
      <c r="C3454" s="60">
        <v>6.804607E-2</v>
      </c>
      <c r="D3454" s="11">
        <v>0.193</v>
      </c>
      <c r="E3454" s="11">
        <v>48.29</v>
      </c>
      <c r="F3454" s="11">
        <v>1.2</v>
      </c>
      <c r="G3454" s="11">
        <v>7.5999999999999998E-2</v>
      </c>
      <c r="H3454" s="10">
        <v>0</v>
      </c>
      <c r="I3454" s="11">
        <f t="shared" si="324"/>
        <v>0.84</v>
      </c>
      <c r="J3454" s="11">
        <f t="shared" si="325"/>
        <v>3.7999999999999999E-2</v>
      </c>
      <c r="K3454" s="11">
        <v>51.9</v>
      </c>
      <c r="L3454" s="10">
        <f t="shared" si="320"/>
        <v>5.2848944251491663E-2</v>
      </c>
      <c r="M3454">
        <f t="shared" si="321"/>
        <v>65</v>
      </c>
      <c r="N3454">
        <f t="shared" si="322"/>
        <v>0</v>
      </c>
      <c r="O3454">
        <f t="shared" si="323"/>
        <v>0</v>
      </c>
    </row>
    <row r="3455" spans="1:15">
      <c r="A3455" s="10" t="s">
        <v>68</v>
      </c>
      <c r="B3455" s="10">
        <v>1920</v>
      </c>
      <c r="C3455" s="60">
        <v>4.9167851909999998</v>
      </c>
      <c r="D3455" s="11">
        <v>0.23400000000000001</v>
      </c>
      <c r="E3455" s="11">
        <v>48.29</v>
      </c>
      <c r="F3455" s="11">
        <v>1.2</v>
      </c>
      <c r="G3455" s="11">
        <v>7.5999999999999998E-2</v>
      </c>
      <c r="H3455" s="10">
        <v>0</v>
      </c>
      <c r="I3455" s="11">
        <f t="shared" si="324"/>
        <v>0.84</v>
      </c>
      <c r="J3455" s="11">
        <f t="shared" si="325"/>
        <v>3.7999999999999999E-2</v>
      </c>
      <c r="K3455" s="11">
        <v>4543</v>
      </c>
      <c r="L3455" s="10">
        <f t="shared" si="320"/>
        <v>4.6299153590311048</v>
      </c>
      <c r="M3455">
        <f t="shared" si="321"/>
        <v>5711</v>
      </c>
      <c r="N3455">
        <f t="shared" si="322"/>
        <v>11</v>
      </c>
      <c r="O3455">
        <f t="shared" si="323"/>
        <v>0.5</v>
      </c>
    </row>
    <row r="3456" spans="1:15">
      <c r="A3456" s="10" t="s">
        <v>68</v>
      </c>
      <c r="B3456" s="10">
        <v>1920</v>
      </c>
      <c r="C3456" s="60">
        <v>0.13230984000000001</v>
      </c>
      <c r="D3456" s="11">
        <v>0.193</v>
      </c>
      <c r="E3456" s="11">
        <v>48.29</v>
      </c>
      <c r="F3456" s="11">
        <v>1.2</v>
      </c>
      <c r="G3456" s="11">
        <v>7.5999999999999998E-2</v>
      </c>
      <c r="H3456" s="10">
        <v>0</v>
      </c>
      <c r="I3456" s="11">
        <f t="shared" si="324"/>
        <v>0.84</v>
      </c>
      <c r="J3456" s="11">
        <f t="shared" si="325"/>
        <v>3.7999999999999999E-2</v>
      </c>
      <c r="K3456" s="11">
        <v>100.8</v>
      </c>
      <c r="L3456" s="10">
        <f t="shared" si="320"/>
        <v>0.1027603116254</v>
      </c>
      <c r="M3456">
        <f t="shared" si="321"/>
        <v>127</v>
      </c>
      <c r="N3456">
        <f t="shared" si="322"/>
        <v>0</v>
      </c>
      <c r="O3456">
        <f t="shared" si="323"/>
        <v>0</v>
      </c>
    </row>
    <row r="3457" spans="1:15">
      <c r="A3457" s="10" t="s">
        <v>68</v>
      </c>
      <c r="B3457" s="10">
        <v>5300</v>
      </c>
      <c r="C3457" s="60">
        <v>9.086986E-3</v>
      </c>
      <c r="D3457" s="11">
        <v>0.5</v>
      </c>
      <c r="E3457" s="11">
        <v>48.29</v>
      </c>
      <c r="F3457" s="11">
        <v>0.6</v>
      </c>
      <c r="G3457" s="11">
        <v>0.13500000000000001</v>
      </c>
      <c r="H3457" s="10">
        <v>0</v>
      </c>
      <c r="I3457" s="11">
        <f t="shared" si="324"/>
        <v>0.42</v>
      </c>
      <c r="J3457" s="11">
        <f t="shared" si="325"/>
        <v>6.7500000000000004E-2</v>
      </c>
      <c r="K3457" s="11">
        <v>17.899999999999999</v>
      </c>
      <c r="L3457" s="10">
        <f t="shared" si="320"/>
        <v>1.8283773080833333E-2</v>
      </c>
      <c r="M3457">
        <f t="shared" si="321"/>
        <v>23</v>
      </c>
      <c r="N3457">
        <f t="shared" si="322"/>
        <v>0</v>
      </c>
      <c r="O3457">
        <f t="shared" si="323"/>
        <v>0</v>
      </c>
    </row>
    <row r="3458" spans="1:15">
      <c r="A3458" s="10" t="s">
        <v>68</v>
      </c>
      <c r="B3458" s="10">
        <v>1920</v>
      </c>
      <c r="C3458" s="60">
        <v>1.6375473000000001E-2</v>
      </c>
      <c r="D3458" s="11">
        <v>0.193</v>
      </c>
      <c r="E3458" s="11">
        <v>48.29</v>
      </c>
      <c r="F3458" s="11">
        <v>1.2</v>
      </c>
      <c r="G3458" s="11">
        <v>7.5999999999999998E-2</v>
      </c>
      <c r="H3458" s="10">
        <v>0</v>
      </c>
      <c r="I3458" s="11">
        <f t="shared" si="324"/>
        <v>0.84</v>
      </c>
      <c r="J3458" s="11">
        <f t="shared" si="325"/>
        <v>3.7999999999999999E-2</v>
      </c>
      <c r="K3458" s="11">
        <v>12.5</v>
      </c>
      <c r="L3458" s="10">
        <f t="shared" si="320"/>
        <v>1.2718243091317501E-2</v>
      </c>
      <c r="M3458">
        <f t="shared" si="321"/>
        <v>16</v>
      </c>
      <c r="N3458">
        <f t="shared" si="322"/>
        <v>0</v>
      </c>
      <c r="O3458">
        <f t="shared" si="323"/>
        <v>0</v>
      </c>
    </row>
    <row r="3459" spans="1:15">
      <c r="A3459" s="10" t="s">
        <v>68</v>
      </c>
      <c r="B3459" s="10">
        <v>1920</v>
      </c>
      <c r="C3459" s="60">
        <v>8.1643872000000006E-2</v>
      </c>
      <c r="D3459" s="11">
        <v>0.193</v>
      </c>
      <c r="E3459" s="11">
        <v>48.29</v>
      </c>
      <c r="F3459" s="11">
        <v>1.2</v>
      </c>
      <c r="G3459" s="11">
        <v>7.5999999999999998E-2</v>
      </c>
      <c r="H3459" s="10">
        <v>0</v>
      </c>
      <c r="I3459" s="11">
        <f t="shared" si="324"/>
        <v>0.84</v>
      </c>
      <c r="J3459" s="11">
        <f t="shared" si="325"/>
        <v>3.7999999999999999E-2</v>
      </c>
      <c r="K3459" s="11">
        <v>62.2</v>
      </c>
      <c r="L3459" s="10">
        <f t="shared" ref="L3459:L3522" si="326">E3459*D3459*C3459/12</f>
        <v>6.3409869810319999E-2</v>
      </c>
      <c r="M3459">
        <f t="shared" ref="M3459:M3522" si="327">ROUND(E3459*D3459*C3459*102.79,0)</f>
        <v>78</v>
      </c>
      <c r="N3459">
        <f t="shared" ref="N3459:N3522" si="328">ROUND(I3459*M3459*0.002205,0)</f>
        <v>0</v>
      </c>
      <c r="O3459">
        <f t="shared" ref="O3459:O3522" si="329">ROUND(J3459*M3459*0.002205,1)</f>
        <v>0</v>
      </c>
    </row>
    <row r="3460" spans="1:15">
      <c r="A3460" s="10" t="s">
        <v>68</v>
      </c>
      <c r="B3460" s="10">
        <v>1920</v>
      </c>
      <c r="C3460" s="60">
        <v>3.0097000000000001E-4</v>
      </c>
      <c r="D3460" s="11">
        <v>0.193</v>
      </c>
      <c r="E3460" s="11">
        <v>48.29</v>
      </c>
      <c r="F3460" s="11">
        <v>1.2</v>
      </c>
      <c r="G3460" s="11">
        <v>7.5999999999999998E-2</v>
      </c>
      <c r="H3460" s="10">
        <v>0</v>
      </c>
      <c r="I3460" s="11">
        <f t="shared" si="324"/>
        <v>0.84</v>
      </c>
      <c r="J3460" s="11">
        <f t="shared" si="325"/>
        <v>3.7999999999999999E-2</v>
      </c>
      <c r="K3460" s="11">
        <v>0.2</v>
      </c>
      <c r="L3460" s="10">
        <f t="shared" si="326"/>
        <v>2.3375261424166667E-4</v>
      </c>
      <c r="M3460">
        <f t="shared" si="327"/>
        <v>0</v>
      </c>
      <c r="N3460">
        <f t="shared" si="328"/>
        <v>0</v>
      </c>
      <c r="O3460">
        <f t="shared" si="329"/>
        <v>0</v>
      </c>
    </row>
    <row r="3461" spans="1:15">
      <c r="A3461" s="10" t="s">
        <v>68</v>
      </c>
      <c r="B3461" s="10">
        <v>1920</v>
      </c>
      <c r="C3461" s="60">
        <v>38.271174238</v>
      </c>
      <c r="D3461" s="11">
        <v>0.193</v>
      </c>
      <c r="E3461" s="11">
        <v>48.29</v>
      </c>
      <c r="F3461" s="11">
        <v>1.2</v>
      </c>
      <c r="G3461" s="11">
        <v>7.5999999999999998E-2</v>
      </c>
      <c r="H3461" s="10">
        <v>0</v>
      </c>
      <c r="I3461" s="11">
        <f t="shared" si="324"/>
        <v>0.84</v>
      </c>
      <c r="J3461" s="11">
        <f t="shared" si="325"/>
        <v>3.7999999999999999E-2</v>
      </c>
      <c r="K3461" s="11">
        <v>29165.9</v>
      </c>
      <c r="L3461" s="10">
        <f t="shared" si="326"/>
        <v>29.723849646911074</v>
      </c>
      <c r="M3461">
        <f t="shared" si="327"/>
        <v>36664</v>
      </c>
      <c r="N3461">
        <f t="shared" si="328"/>
        <v>68</v>
      </c>
      <c r="O3461">
        <f t="shared" si="329"/>
        <v>3.1</v>
      </c>
    </row>
    <row r="3462" spans="1:15">
      <c r="A3462" s="10" t="s">
        <v>68</v>
      </c>
      <c r="B3462" s="10">
        <v>1920</v>
      </c>
      <c r="C3462" s="60">
        <v>5.4539013999999997E-2</v>
      </c>
      <c r="D3462" s="11">
        <v>0.193</v>
      </c>
      <c r="E3462" s="11">
        <v>48.29</v>
      </c>
      <c r="F3462" s="11">
        <v>1.2</v>
      </c>
      <c r="G3462" s="11">
        <v>7.5999999999999998E-2</v>
      </c>
      <c r="H3462" s="10">
        <v>0</v>
      </c>
      <c r="I3462" s="11">
        <f t="shared" si="324"/>
        <v>0.84</v>
      </c>
      <c r="J3462" s="11">
        <f t="shared" si="325"/>
        <v>3.7999999999999999E-2</v>
      </c>
      <c r="K3462" s="11">
        <v>41.6</v>
      </c>
      <c r="L3462" s="10">
        <f t="shared" si="326"/>
        <v>4.2358497859131657E-2</v>
      </c>
      <c r="M3462">
        <f t="shared" si="327"/>
        <v>52</v>
      </c>
      <c r="N3462">
        <f t="shared" si="328"/>
        <v>0</v>
      </c>
      <c r="O3462">
        <f t="shared" si="329"/>
        <v>0</v>
      </c>
    </row>
    <row r="3463" spans="1:15">
      <c r="A3463" s="10" t="s">
        <v>68</v>
      </c>
      <c r="B3463" s="10">
        <v>1920</v>
      </c>
      <c r="C3463" s="60">
        <v>0.24997873800000001</v>
      </c>
      <c r="D3463" s="11">
        <v>0.193</v>
      </c>
      <c r="E3463" s="11">
        <v>48.29</v>
      </c>
      <c r="F3463" s="11">
        <v>1.2</v>
      </c>
      <c r="G3463" s="11">
        <v>7.5999999999999998E-2</v>
      </c>
      <c r="H3463" s="10">
        <v>0</v>
      </c>
      <c r="I3463" s="11">
        <f t="shared" si="324"/>
        <v>0.84</v>
      </c>
      <c r="J3463" s="11">
        <f t="shared" si="325"/>
        <v>3.7999999999999999E-2</v>
      </c>
      <c r="K3463" s="11">
        <v>190.5</v>
      </c>
      <c r="L3463" s="10">
        <f t="shared" si="326"/>
        <v>0.19414952823315501</v>
      </c>
      <c r="M3463">
        <f t="shared" si="327"/>
        <v>239</v>
      </c>
      <c r="N3463">
        <f t="shared" si="328"/>
        <v>0</v>
      </c>
      <c r="O3463">
        <f t="shared" si="329"/>
        <v>0</v>
      </c>
    </row>
    <row r="3464" spans="1:15">
      <c r="A3464" s="10" t="s">
        <v>68</v>
      </c>
      <c r="B3464" s="10">
        <v>1920</v>
      </c>
      <c r="C3464" s="60">
        <v>0.24236023800000001</v>
      </c>
      <c r="D3464" s="11">
        <v>0.193</v>
      </c>
      <c r="E3464" s="11">
        <v>48.29</v>
      </c>
      <c r="F3464" s="11">
        <v>1.2</v>
      </c>
      <c r="G3464" s="11">
        <v>7.5999999999999998E-2</v>
      </c>
      <c r="H3464" s="10">
        <v>0</v>
      </c>
      <c r="I3464" s="11">
        <f t="shared" si="324"/>
        <v>0.84</v>
      </c>
      <c r="J3464" s="11">
        <f t="shared" si="325"/>
        <v>3.7999999999999999E-2</v>
      </c>
      <c r="K3464" s="11">
        <v>184.7</v>
      </c>
      <c r="L3464" s="10">
        <f t="shared" si="326"/>
        <v>0.18823251227940499</v>
      </c>
      <c r="M3464">
        <f t="shared" si="327"/>
        <v>232</v>
      </c>
      <c r="N3464">
        <f t="shared" si="328"/>
        <v>0</v>
      </c>
      <c r="O3464">
        <f t="shared" si="329"/>
        <v>0</v>
      </c>
    </row>
    <row r="3465" spans="1:15">
      <c r="A3465" s="10" t="s">
        <v>68</v>
      </c>
      <c r="B3465" s="10">
        <v>1920</v>
      </c>
      <c r="C3465" s="60">
        <v>0.24103803600000001</v>
      </c>
      <c r="D3465" s="11">
        <v>0.193</v>
      </c>
      <c r="E3465" s="11">
        <v>48.29</v>
      </c>
      <c r="F3465" s="11">
        <v>1.2</v>
      </c>
      <c r="G3465" s="11">
        <v>7.5999999999999998E-2</v>
      </c>
      <c r="H3465" s="10">
        <v>0</v>
      </c>
      <c r="I3465" s="11">
        <f t="shared" si="324"/>
        <v>0.84</v>
      </c>
      <c r="J3465" s="11">
        <f t="shared" si="325"/>
        <v>3.7999999999999999E-2</v>
      </c>
      <c r="K3465" s="11">
        <v>183.7</v>
      </c>
      <c r="L3465" s="10">
        <f t="shared" si="326"/>
        <v>0.18720560536491002</v>
      </c>
      <c r="M3465">
        <f t="shared" si="327"/>
        <v>231</v>
      </c>
      <c r="N3465">
        <f t="shared" si="328"/>
        <v>0</v>
      </c>
      <c r="O3465">
        <f t="shared" si="329"/>
        <v>0</v>
      </c>
    </row>
    <row r="3466" spans="1:15">
      <c r="A3466" s="10" t="s">
        <v>68</v>
      </c>
      <c r="B3466" s="10">
        <v>1920</v>
      </c>
      <c r="C3466" s="60">
        <v>56.322667246000002</v>
      </c>
      <c r="D3466" s="11">
        <v>0.193</v>
      </c>
      <c r="E3466" s="11">
        <v>48.29</v>
      </c>
      <c r="F3466" s="11">
        <v>1.2</v>
      </c>
      <c r="G3466" s="11">
        <v>7.5999999999999998E-2</v>
      </c>
      <c r="H3466" s="10">
        <v>0</v>
      </c>
      <c r="I3466" s="11">
        <f t="shared" si="324"/>
        <v>0.84</v>
      </c>
      <c r="J3466" s="11">
        <f t="shared" si="325"/>
        <v>3.7999999999999999E-2</v>
      </c>
      <c r="K3466" s="11">
        <v>45638.9</v>
      </c>
      <c r="L3466" s="10">
        <f t="shared" si="326"/>
        <v>43.743797421058552</v>
      </c>
      <c r="M3466">
        <f t="shared" si="327"/>
        <v>53957</v>
      </c>
      <c r="N3466">
        <f t="shared" si="328"/>
        <v>100</v>
      </c>
      <c r="O3466">
        <f t="shared" si="329"/>
        <v>4.5</v>
      </c>
    </row>
    <row r="3467" spans="1:15">
      <c r="A3467" s="10" t="s">
        <v>68</v>
      </c>
      <c r="B3467" s="10">
        <v>1920</v>
      </c>
      <c r="C3467" s="60">
        <v>0.21388532699999999</v>
      </c>
      <c r="D3467" s="11">
        <v>0.193</v>
      </c>
      <c r="E3467" s="11">
        <v>48.29</v>
      </c>
      <c r="F3467" s="11">
        <v>1.2</v>
      </c>
      <c r="G3467" s="11">
        <v>7.5999999999999998E-2</v>
      </c>
      <c r="H3467" s="10">
        <v>0</v>
      </c>
      <c r="I3467" s="11">
        <f t="shared" si="324"/>
        <v>0.84</v>
      </c>
      <c r="J3467" s="11">
        <f t="shared" si="325"/>
        <v>3.7999999999999999E-2</v>
      </c>
      <c r="K3467" s="11">
        <v>163</v>
      </c>
      <c r="L3467" s="10">
        <f t="shared" si="326"/>
        <v>0.16611706925668249</v>
      </c>
      <c r="M3467">
        <f t="shared" si="327"/>
        <v>205</v>
      </c>
      <c r="N3467">
        <f t="shared" si="328"/>
        <v>0</v>
      </c>
      <c r="O3467">
        <f t="shared" si="329"/>
        <v>0</v>
      </c>
    </row>
    <row r="3468" spans="1:15">
      <c r="A3468" s="10" t="s">
        <v>68</v>
      </c>
      <c r="B3468" s="10">
        <v>1920</v>
      </c>
      <c r="C3468" s="60">
        <v>0.63257414000000001</v>
      </c>
      <c r="D3468" s="11">
        <v>0.193</v>
      </c>
      <c r="E3468" s="11">
        <v>48.29</v>
      </c>
      <c r="F3468" s="11">
        <v>1.2</v>
      </c>
      <c r="G3468" s="11">
        <v>7.5999999999999998E-2</v>
      </c>
      <c r="H3468" s="10">
        <v>0</v>
      </c>
      <c r="I3468" s="11">
        <f t="shared" si="324"/>
        <v>0.84</v>
      </c>
      <c r="J3468" s="11">
        <f t="shared" si="325"/>
        <v>3.7999999999999999E-2</v>
      </c>
      <c r="K3468" s="11">
        <v>482.1</v>
      </c>
      <c r="L3468" s="10">
        <f t="shared" si="326"/>
        <v>0.49129766729798335</v>
      </c>
      <c r="M3468">
        <f t="shared" si="327"/>
        <v>606</v>
      </c>
      <c r="N3468">
        <f t="shared" si="328"/>
        <v>1</v>
      </c>
      <c r="O3468">
        <f t="shared" si="329"/>
        <v>0.1</v>
      </c>
    </row>
    <row r="3469" spans="1:15">
      <c r="A3469" s="10" t="s">
        <v>68</v>
      </c>
      <c r="B3469" s="10">
        <v>1920</v>
      </c>
      <c r="C3469" s="60">
        <v>0.16431442800000001</v>
      </c>
      <c r="D3469" s="11">
        <v>0.193</v>
      </c>
      <c r="E3469" s="11">
        <v>48.29</v>
      </c>
      <c r="F3469" s="11">
        <v>1.2</v>
      </c>
      <c r="G3469" s="11">
        <v>7.5999999999999998E-2</v>
      </c>
      <c r="H3469" s="10">
        <v>0</v>
      </c>
      <c r="I3469" s="11">
        <f t="shared" si="324"/>
        <v>0.84</v>
      </c>
      <c r="J3469" s="11">
        <f t="shared" si="325"/>
        <v>3.7999999999999999E-2</v>
      </c>
      <c r="K3469" s="11">
        <v>125.2</v>
      </c>
      <c r="L3469" s="10">
        <f t="shared" si="326"/>
        <v>0.12761712829392999</v>
      </c>
      <c r="M3469">
        <f t="shared" si="327"/>
        <v>157</v>
      </c>
      <c r="N3469">
        <f t="shared" si="328"/>
        <v>0</v>
      </c>
      <c r="O3469">
        <f t="shared" si="329"/>
        <v>0</v>
      </c>
    </row>
    <row r="3470" spans="1:15">
      <c r="A3470" s="10" t="s">
        <v>68</v>
      </c>
      <c r="B3470" s="10">
        <v>1920</v>
      </c>
      <c r="C3470" s="60">
        <v>0.39668566999999999</v>
      </c>
      <c r="D3470" s="11">
        <v>0.193</v>
      </c>
      <c r="E3470" s="11">
        <v>48.29</v>
      </c>
      <c r="F3470" s="11">
        <v>1.2</v>
      </c>
      <c r="G3470" s="11">
        <v>7.5999999999999998E-2</v>
      </c>
      <c r="H3470" s="10">
        <v>0</v>
      </c>
      <c r="I3470" s="11">
        <f t="shared" si="324"/>
        <v>0.84</v>
      </c>
      <c r="J3470" s="11">
        <f t="shared" si="325"/>
        <v>3.7999999999999999E-2</v>
      </c>
      <c r="K3470" s="11">
        <v>302.3</v>
      </c>
      <c r="L3470" s="10">
        <f t="shared" si="326"/>
        <v>0.30809154531915833</v>
      </c>
      <c r="M3470">
        <f t="shared" si="327"/>
        <v>380</v>
      </c>
      <c r="N3470">
        <f t="shared" si="328"/>
        <v>1</v>
      </c>
      <c r="O3470">
        <f t="shared" si="329"/>
        <v>0</v>
      </c>
    </row>
    <row r="3471" spans="1:15">
      <c r="A3471" s="10" t="s">
        <v>68</v>
      </c>
      <c r="B3471" s="10">
        <v>1100</v>
      </c>
      <c r="C3471" s="60">
        <v>0.68953768000000004</v>
      </c>
      <c r="D3471" s="11">
        <v>0.34200000000000003</v>
      </c>
      <c r="E3471" s="11">
        <v>56.5</v>
      </c>
      <c r="F3471" s="11">
        <v>1.85</v>
      </c>
      <c r="G3471" s="11">
        <v>0.22</v>
      </c>
      <c r="H3471" s="10">
        <v>0</v>
      </c>
      <c r="I3471" s="11">
        <f t="shared" si="324"/>
        <v>1.2949999999999999</v>
      </c>
      <c r="J3471" s="11">
        <f t="shared" si="325"/>
        <v>0.11</v>
      </c>
      <c r="K3471" s="11">
        <v>260.3</v>
      </c>
      <c r="L3471" s="10">
        <f t="shared" si="326"/>
        <v>1.1103280492200001</v>
      </c>
      <c r="M3471">
        <f t="shared" si="327"/>
        <v>1370</v>
      </c>
      <c r="N3471">
        <f t="shared" si="328"/>
        <v>4</v>
      </c>
      <c r="O3471">
        <f t="shared" si="329"/>
        <v>0.3</v>
      </c>
    </row>
    <row r="3472" spans="1:15">
      <c r="A3472" s="10" t="s">
        <v>68</v>
      </c>
      <c r="B3472" s="10">
        <v>1100</v>
      </c>
      <c r="C3472" s="60">
        <v>9.4935466999999996E-2</v>
      </c>
      <c r="D3472" s="11">
        <v>0.34200000000000003</v>
      </c>
      <c r="E3472" s="11">
        <v>56.5</v>
      </c>
      <c r="F3472" s="11">
        <v>1.85</v>
      </c>
      <c r="G3472" s="11">
        <v>0.22</v>
      </c>
      <c r="H3472" s="10">
        <v>0</v>
      </c>
      <c r="I3472" s="11">
        <f t="shared" si="324"/>
        <v>1.2949999999999999</v>
      </c>
      <c r="J3472" s="11">
        <f t="shared" si="325"/>
        <v>0.11</v>
      </c>
      <c r="K3472" s="11">
        <v>35.799999999999997</v>
      </c>
      <c r="L3472" s="10">
        <f t="shared" si="326"/>
        <v>0.15286983573675</v>
      </c>
      <c r="M3472">
        <f t="shared" si="327"/>
        <v>189</v>
      </c>
      <c r="N3472">
        <f t="shared" si="328"/>
        <v>1</v>
      </c>
      <c r="O3472">
        <f t="shared" si="329"/>
        <v>0</v>
      </c>
    </row>
    <row r="3473" spans="1:15">
      <c r="A3473" s="10" t="s">
        <v>68</v>
      </c>
      <c r="B3473" s="10">
        <v>1100</v>
      </c>
      <c r="C3473" s="60">
        <v>7.5011310000000003E-3</v>
      </c>
      <c r="D3473" s="11">
        <v>0.34200000000000003</v>
      </c>
      <c r="E3473" s="11">
        <v>56.5</v>
      </c>
      <c r="F3473" s="11">
        <v>1.85</v>
      </c>
      <c r="G3473" s="11">
        <v>0.22</v>
      </c>
      <c r="H3473" s="10">
        <v>0</v>
      </c>
      <c r="I3473" s="11">
        <f t="shared" si="324"/>
        <v>1.2949999999999999</v>
      </c>
      <c r="J3473" s="11">
        <f t="shared" si="325"/>
        <v>0.11</v>
      </c>
      <c r="K3473" s="11">
        <v>2.8</v>
      </c>
      <c r="L3473" s="10">
        <f t="shared" si="326"/>
        <v>1.2078696192750002E-2</v>
      </c>
      <c r="M3473">
        <f t="shared" si="327"/>
        <v>15</v>
      </c>
      <c r="N3473">
        <f t="shared" si="328"/>
        <v>0</v>
      </c>
      <c r="O3473">
        <f t="shared" si="329"/>
        <v>0</v>
      </c>
    </row>
    <row r="3474" spans="1:15">
      <c r="A3474" s="10" t="s">
        <v>68</v>
      </c>
      <c r="B3474" s="10">
        <v>1920</v>
      </c>
      <c r="C3474" s="60">
        <v>1.6451985999999998E-2</v>
      </c>
      <c r="D3474" s="11">
        <v>0.193</v>
      </c>
      <c r="E3474" s="11">
        <v>48.29</v>
      </c>
      <c r="F3474" s="11">
        <v>1.2</v>
      </c>
      <c r="G3474" s="11">
        <v>7.5999999999999998E-2</v>
      </c>
      <c r="H3474" s="10">
        <v>0</v>
      </c>
      <c r="I3474" s="11">
        <f t="shared" si="324"/>
        <v>0.84</v>
      </c>
      <c r="J3474" s="11">
        <f t="shared" si="325"/>
        <v>3.7999999999999999E-2</v>
      </c>
      <c r="K3474" s="11">
        <v>12.5</v>
      </c>
      <c r="L3474" s="10">
        <f t="shared" si="326"/>
        <v>1.2777667996701665E-2</v>
      </c>
      <c r="M3474">
        <f t="shared" si="327"/>
        <v>16</v>
      </c>
      <c r="N3474">
        <f t="shared" si="328"/>
        <v>0</v>
      </c>
      <c r="O3474">
        <f t="shared" si="329"/>
        <v>0</v>
      </c>
    </row>
    <row r="3475" spans="1:15">
      <c r="A3475" s="10" t="s">
        <v>68</v>
      </c>
      <c r="B3475" s="10">
        <v>1920</v>
      </c>
      <c r="C3475" s="60">
        <v>1.6988299999999999E-3</v>
      </c>
      <c r="D3475" s="11">
        <v>0.193</v>
      </c>
      <c r="E3475" s="11">
        <v>48.29</v>
      </c>
      <c r="F3475" s="11">
        <v>1.2</v>
      </c>
      <c r="G3475" s="11">
        <v>7.5999999999999998E-2</v>
      </c>
      <c r="H3475" s="10">
        <v>0</v>
      </c>
      <c r="I3475" s="11">
        <f t="shared" si="324"/>
        <v>0.84</v>
      </c>
      <c r="J3475" s="11">
        <f t="shared" si="325"/>
        <v>3.7999999999999999E-2</v>
      </c>
      <c r="K3475" s="11">
        <v>1.3</v>
      </c>
      <c r="L3475" s="10">
        <f t="shared" si="326"/>
        <v>1.3194203862583332E-3</v>
      </c>
      <c r="M3475">
        <f t="shared" si="327"/>
        <v>2</v>
      </c>
      <c r="N3475">
        <f t="shared" si="328"/>
        <v>0</v>
      </c>
      <c r="O3475">
        <f t="shared" si="329"/>
        <v>0</v>
      </c>
    </row>
    <row r="3476" spans="1:15">
      <c r="A3476" s="10" t="s">
        <v>68</v>
      </c>
      <c r="B3476" s="10">
        <v>1920</v>
      </c>
      <c r="C3476" s="60">
        <v>8.6684660999999996E-2</v>
      </c>
      <c r="D3476" s="11">
        <v>0.193</v>
      </c>
      <c r="E3476" s="11">
        <v>48.29</v>
      </c>
      <c r="F3476" s="11">
        <v>1.2</v>
      </c>
      <c r="G3476" s="11">
        <v>7.5999999999999998E-2</v>
      </c>
      <c r="H3476" s="10">
        <v>0</v>
      </c>
      <c r="I3476" s="11">
        <f t="shared" si="324"/>
        <v>0.84</v>
      </c>
      <c r="J3476" s="11">
        <f t="shared" si="325"/>
        <v>3.7999999999999999E-2</v>
      </c>
      <c r="K3476" s="11">
        <v>66.099999999999994</v>
      </c>
      <c r="L3476" s="10">
        <f t="shared" si="326"/>
        <v>6.7324869998347497E-2</v>
      </c>
      <c r="M3476">
        <f t="shared" si="327"/>
        <v>83</v>
      </c>
      <c r="N3476">
        <f t="shared" si="328"/>
        <v>0</v>
      </c>
      <c r="O3476">
        <f t="shared" si="329"/>
        <v>0</v>
      </c>
    </row>
    <row r="3477" spans="1:15">
      <c r="A3477" s="10" t="s">
        <v>68</v>
      </c>
      <c r="B3477" s="10">
        <v>1920</v>
      </c>
      <c r="C3477" s="60">
        <v>0.30200768700000002</v>
      </c>
      <c r="D3477" s="11">
        <v>0.193</v>
      </c>
      <c r="E3477" s="11">
        <v>48.29</v>
      </c>
      <c r="F3477" s="11">
        <v>1.2</v>
      </c>
      <c r="G3477" s="11">
        <v>7.5999999999999998E-2</v>
      </c>
      <c r="H3477" s="10">
        <v>0</v>
      </c>
      <c r="I3477" s="11">
        <f t="shared" si="324"/>
        <v>0.84</v>
      </c>
      <c r="J3477" s="11">
        <f t="shared" si="325"/>
        <v>3.7999999999999999E-2</v>
      </c>
      <c r="K3477" s="11">
        <v>230.2</v>
      </c>
      <c r="L3477" s="10">
        <f t="shared" si="326"/>
        <v>0.23455854855078251</v>
      </c>
      <c r="M3477">
        <f t="shared" si="327"/>
        <v>289</v>
      </c>
      <c r="N3477">
        <f t="shared" si="328"/>
        <v>1</v>
      </c>
      <c r="O3477">
        <f t="shared" si="329"/>
        <v>0</v>
      </c>
    </row>
    <row r="3478" spans="1:15">
      <c r="A3478" s="10" t="s">
        <v>68</v>
      </c>
      <c r="B3478" s="10">
        <v>1920</v>
      </c>
      <c r="C3478" s="60">
        <v>3.860362E-3</v>
      </c>
      <c r="D3478" s="11">
        <v>0.193</v>
      </c>
      <c r="E3478" s="11">
        <v>48.29</v>
      </c>
      <c r="F3478" s="11">
        <v>1.2</v>
      </c>
      <c r="G3478" s="11">
        <v>7.5999999999999998E-2</v>
      </c>
      <c r="H3478" s="10">
        <v>0</v>
      </c>
      <c r="I3478" s="11">
        <f t="shared" si="324"/>
        <v>0.84</v>
      </c>
      <c r="J3478" s="11">
        <f t="shared" si="325"/>
        <v>3.7999999999999999E-2</v>
      </c>
      <c r="K3478" s="11">
        <v>2.9</v>
      </c>
      <c r="L3478" s="10">
        <f t="shared" si="326"/>
        <v>2.9982048357616669E-3</v>
      </c>
      <c r="M3478">
        <f t="shared" si="327"/>
        <v>4</v>
      </c>
      <c r="N3478">
        <f t="shared" si="328"/>
        <v>0</v>
      </c>
      <c r="O3478">
        <f t="shared" si="329"/>
        <v>0</v>
      </c>
    </row>
    <row r="3479" spans="1:15">
      <c r="A3479" s="10" t="s">
        <v>68</v>
      </c>
      <c r="B3479" s="10">
        <v>1920</v>
      </c>
      <c r="C3479" s="60">
        <v>19.394586177000001</v>
      </c>
      <c r="D3479" s="11">
        <v>0.193</v>
      </c>
      <c r="E3479" s="11">
        <v>48.29</v>
      </c>
      <c r="F3479" s="11">
        <v>1.2</v>
      </c>
      <c r="G3479" s="11">
        <v>7.5999999999999998E-2</v>
      </c>
      <c r="H3479" s="10">
        <v>0</v>
      </c>
      <c r="I3479" s="11">
        <f t="shared" si="324"/>
        <v>0.84</v>
      </c>
      <c r="J3479" s="11">
        <f t="shared" si="325"/>
        <v>3.7999999999999999E-2</v>
      </c>
      <c r="K3479" s="11">
        <v>17392.099999999999</v>
      </c>
      <c r="L3479" s="10">
        <f t="shared" si="326"/>
        <v>15.063080111004558</v>
      </c>
      <c r="M3479">
        <f t="shared" si="327"/>
        <v>18580</v>
      </c>
      <c r="N3479">
        <f t="shared" si="328"/>
        <v>34</v>
      </c>
      <c r="O3479">
        <f t="shared" si="329"/>
        <v>1.6</v>
      </c>
    </row>
    <row r="3480" spans="1:15">
      <c r="A3480" s="10" t="s">
        <v>68</v>
      </c>
      <c r="B3480" s="10">
        <v>8140</v>
      </c>
      <c r="C3480" s="60">
        <v>0.71125796299999999</v>
      </c>
      <c r="D3480" s="11">
        <v>0.70299999999999996</v>
      </c>
      <c r="E3480" s="11">
        <v>48.29</v>
      </c>
      <c r="F3480" s="11">
        <v>1.2</v>
      </c>
      <c r="G3480" s="11">
        <v>0.48</v>
      </c>
      <c r="H3480" s="10">
        <v>0</v>
      </c>
      <c r="I3480" s="11">
        <f t="shared" si="324"/>
        <v>0.84</v>
      </c>
      <c r="J3480" s="11">
        <f t="shared" si="325"/>
        <v>0.24</v>
      </c>
      <c r="K3480" s="11">
        <v>645.70000000000005</v>
      </c>
      <c r="L3480" s="10">
        <f t="shared" si="326"/>
        <v>2.0121410720324007</v>
      </c>
      <c r="M3480">
        <f t="shared" si="327"/>
        <v>2482</v>
      </c>
      <c r="N3480">
        <f t="shared" si="328"/>
        <v>5</v>
      </c>
      <c r="O3480">
        <f t="shared" si="329"/>
        <v>1.3</v>
      </c>
    </row>
    <row r="3481" spans="1:15">
      <c r="A3481" s="10" t="s">
        <v>68</v>
      </c>
      <c r="B3481" s="10">
        <v>1920</v>
      </c>
      <c r="C3481" s="60">
        <v>3.9424600000000001E-4</v>
      </c>
      <c r="D3481" s="11">
        <v>0.193</v>
      </c>
      <c r="E3481" s="11">
        <v>48.29</v>
      </c>
      <c r="F3481" s="11">
        <v>1.2</v>
      </c>
      <c r="G3481" s="11">
        <v>7.5999999999999998E-2</v>
      </c>
      <c r="H3481" s="10">
        <v>0</v>
      </c>
      <c r="I3481" s="11">
        <f t="shared" si="324"/>
        <v>0.84</v>
      </c>
      <c r="J3481" s="11">
        <f t="shared" si="325"/>
        <v>3.7999999999999999E-2</v>
      </c>
      <c r="K3481" s="11">
        <v>0.3</v>
      </c>
      <c r="L3481" s="10">
        <f t="shared" si="326"/>
        <v>3.0619674105166665E-4</v>
      </c>
      <c r="M3481">
        <f t="shared" si="327"/>
        <v>0</v>
      </c>
      <c r="N3481">
        <f t="shared" si="328"/>
        <v>0</v>
      </c>
      <c r="O3481">
        <f t="shared" si="329"/>
        <v>0</v>
      </c>
    </row>
    <row r="3482" spans="1:15">
      <c r="A3482" s="10" t="s">
        <v>68</v>
      </c>
      <c r="B3482" s="10">
        <v>1920</v>
      </c>
      <c r="C3482" s="60">
        <v>0.21306118600000001</v>
      </c>
      <c r="D3482" s="11">
        <v>0.193</v>
      </c>
      <c r="E3482" s="11">
        <v>48.29</v>
      </c>
      <c r="F3482" s="11">
        <v>1.2</v>
      </c>
      <c r="G3482" s="11">
        <v>7.5999999999999998E-2</v>
      </c>
      <c r="H3482" s="10">
        <v>0</v>
      </c>
      <c r="I3482" s="11">
        <f t="shared" si="324"/>
        <v>0.84</v>
      </c>
      <c r="J3482" s="11">
        <f t="shared" si="325"/>
        <v>3.7999999999999999E-2</v>
      </c>
      <c r="K3482" s="11">
        <v>162.4</v>
      </c>
      <c r="L3482" s="10">
        <f t="shared" si="326"/>
        <v>0.16547698847370165</v>
      </c>
      <c r="M3482">
        <f t="shared" si="327"/>
        <v>204</v>
      </c>
      <c r="N3482">
        <f t="shared" si="328"/>
        <v>0</v>
      </c>
      <c r="O3482">
        <f t="shared" si="329"/>
        <v>0</v>
      </c>
    </row>
    <row r="3483" spans="1:15">
      <c r="A3483" s="10" t="s">
        <v>68</v>
      </c>
      <c r="B3483" s="10">
        <v>1100</v>
      </c>
      <c r="C3483" s="60">
        <v>0.53799409499999995</v>
      </c>
      <c r="D3483" s="11">
        <v>0.34200000000000003</v>
      </c>
      <c r="E3483" s="11">
        <v>48.29</v>
      </c>
      <c r="F3483" s="11">
        <v>1.85</v>
      </c>
      <c r="G3483" s="11">
        <v>0.22</v>
      </c>
      <c r="H3483" s="10">
        <v>0</v>
      </c>
      <c r="I3483" s="11">
        <f t="shared" si="324"/>
        <v>1.2949999999999999</v>
      </c>
      <c r="J3483" s="11">
        <f t="shared" si="325"/>
        <v>0.11</v>
      </c>
      <c r="K3483" s="11">
        <v>726.6</v>
      </c>
      <c r="L3483" s="10">
        <f t="shared" si="326"/>
        <v>0.74042244315517491</v>
      </c>
      <c r="M3483">
        <f t="shared" si="327"/>
        <v>913</v>
      </c>
      <c r="N3483">
        <f t="shared" si="328"/>
        <v>3</v>
      </c>
      <c r="O3483">
        <f t="shared" si="329"/>
        <v>0.2</v>
      </c>
    </row>
    <row r="3484" spans="1:15">
      <c r="A3484" s="10" t="s">
        <v>68</v>
      </c>
      <c r="B3484" s="10">
        <v>1920</v>
      </c>
      <c r="C3484" s="60">
        <v>0.77383755499999995</v>
      </c>
      <c r="D3484" s="11">
        <v>0.193</v>
      </c>
      <c r="E3484" s="11">
        <v>48.29</v>
      </c>
      <c r="F3484" s="11">
        <v>1.2</v>
      </c>
      <c r="G3484" s="11">
        <v>7.5999999999999998E-2</v>
      </c>
      <c r="H3484" s="10">
        <v>0</v>
      </c>
      <c r="I3484" s="11">
        <f t="shared" si="324"/>
        <v>0.84</v>
      </c>
      <c r="J3484" s="11">
        <f t="shared" si="325"/>
        <v>3.7999999999999999E-2</v>
      </c>
      <c r="K3484" s="11">
        <v>589.70000000000005</v>
      </c>
      <c r="L3484" s="10">
        <f t="shared" si="326"/>
        <v>0.6010118997894458</v>
      </c>
      <c r="M3484">
        <f t="shared" si="327"/>
        <v>741</v>
      </c>
      <c r="N3484">
        <f t="shared" si="328"/>
        <v>1</v>
      </c>
      <c r="O3484">
        <f t="shared" si="329"/>
        <v>0.1</v>
      </c>
    </row>
    <row r="3485" spans="1:15">
      <c r="A3485" s="10" t="s">
        <v>68</v>
      </c>
      <c r="B3485" s="10">
        <v>1920</v>
      </c>
      <c r="C3485" s="60">
        <v>0.22607739700000001</v>
      </c>
      <c r="D3485" s="11">
        <v>0.193</v>
      </c>
      <c r="E3485" s="11">
        <v>48.29</v>
      </c>
      <c r="F3485" s="11">
        <v>1.2</v>
      </c>
      <c r="G3485" s="11">
        <v>7.5999999999999998E-2</v>
      </c>
      <c r="H3485" s="10">
        <v>0</v>
      </c>
      <c r="I3485" s="11">
        <f t="shared" si="324"/>
        <v>0.84</v>
      </c>
      <c r="J3485" s="11">
        <f t="shared" si="325"/>
        <v>3.7999999999999999E-2</v>
      </c>
      <c r="K3485" s="11">
        <v>172.3</v>
      </c>
      <c r="L3485" s="10">
        <f t="shared" si="326"/>
        <v>0.17558621314317416</v>
      </c>
      <c r="M3485">
        <f t="shared" si="327"/>
        <v>217</v>
      </c>
      <c r="N3485">
        <f t="shared" si="328"/>
        <v>0</v>
      </c>
      <c r="O3485">
        <f t="shared" si="329"/>
        <v>0</v>
      </c>
    </row>
    <row r="3486" spans="1:15">
      <c r="A3486" s="10" t="s">
        <v>68</v>
      </c>
      <c r="B3486" s="10">
        <v>1180</v>
      </c>
      <c r="C3486" s="60">
        <v>0.87601904100000005</v>
      </c>
      <c r="D3486" s="11">
        <v>0.39</v>
      </c>
      <c r="E3486" s="11">
        <v>48.29</v>
      </c>
      <c r="F3486" s="11">
        <v>1.05</v>
      </c>
      <c r="G3486" s="11">
        <v>0.22</v>
      </c>
      <c r="H3486" s="10">
        <v>0</v>
      </c>
      <c r="I3486" s="11">
        <f t="shared" si="324"/>
        <v>0.73499999999999999</v>
      </c>
      <c r="J3486" s="11">
        <f t="shared" si="325"/>
        <v>0.11</v>
      </c>
      <c r="K3486" s="11">
        <v>1349.1</v>
      </c>
      <c r="L3486" s="10">
        <f t="shared" si="326"/>
        <v>1.3748461834214252</v>
      </c>
      <c r="M3486">
        <f t="shared" si="327"/>
        <v>1696</v>
      </c>
      <c r="N3486">
        <f t="shared" si="328"/>
        <v>3</v>
      </c>
      <c r="O3486">
        <f t="shared" si="329"/>
        <v>0.4</v>
      </c>
    </row>
    <row r="3487" spans="1:15">
      <c r="A3487" s="10" t="s">
        <v>68</v>
      </c>
      <c r="B3487" s="10">
        <v>1920</v>
      </c>
      <c r="C3487" s="60">
        <v>0.21408385899999999</v>
      </c>
      <c r="D3487" s="11">
        <v>0.193</v>
      </c>
      <c r="E3487" s="11">
        <v>48.29</v>
      </c>
      <c r="F3487" s="11">
        <v>1.2</v>
      </c>
      <c r="G3487" s="11">
        <v>7.5999999999999998E-2</v>
      </c>
      <c r="H3487" s="10">
        <v>0</v>
      </c>
      <c r="I3487" s="11">
        <f t="shared" si="324"/>
        <v>0.84</v>
      </c>
      <c r="J3487" s="11">
        <f t="shared" si="325"/>
        <v>3.7999999999999999E-2</v>
      </c>
      <c r="K3487" s="11">
        <v>163.1</v>
      </c>
      <c r="L3487" s="10">
        <f t="shared" si="326"/>
        <v>0.16627126194701916</v>
      </c>
      <c r="M3487">
        <f t="shared" si="327"/>
        <v>205</v>
      </c>
      <c r="N3487">
        <f t="shared" si="328"/>
        <v>0</v>
      </c>
      <c r="O3487">
        <f t="shared" si="329"/>
        <v>0</v>
      </c>
    </row>
    <row r="3488" spans="1:15">
      <c r="A3488" s="10" t="s">
        <v>68</v>
      </c>
      <c r="B3488" s="10">
        <v>1920</v>
      </c>
      <c r="C3488" s="60">
        <v>30.619752058</v>
      </c>
      <c r="D3488" s="11">
        <v>0.193</v>
      </c>
      <c r="E3488" s="11">
        <v>48.29</v>
      </c>
      <c r="F3488" s="11">
        <v>1.2</v>
      </c>
      <c r="G3488" s="11">
        <v>7.5999999999999998E-2</v>
      </c>
      <c r="H3488" s="10">
        <v>0</v>
      </c>
      <c r="I3488" s="11">
        <f t="shared" si="324"/>
        <v>0.84</v>
      </c>
      <c r="J3488" s="11">
        <f t="shared" si="325"/>
        <v>3.7999999999999999E-2</v>
      </c>
      <c r="K3488" s="11">
        <v>23779.5</v>
      </c>
      <c r="L3488" s="10">
        <f t="shared" si="326"/>
        <v>23.781264215666521</v>
      </c>
      <c r="M3488">
        <f t="shared" si="327"/>
        <v>29334</v>
      </c>
      <c r="N3488">
        <f t="shared" si="328"/>
        <v>54</v>
      </c>
      <c r="O3488">
        <f t="shared" si="329"/>
        <v>2.5</v>
      </c>
    </row>
    <row r="3489" spans="1:15">
      <c r="A3489" s="10" t="s">
        <v>68</v>
      </c>
      <c r="B3489" s="10">
        <v>1100</v>
      </c>
      <c r="C3489" s="60">
        <v>7.480273371</v>
      </c>
      <c r="D3489" s="11">
        <v>0.34200000000000003</v>
      </c>
      <c r="E3489" s="11">
        <v>56.5</v>
      </c>
      <c r="F3489" s="11">
        <v>1.85</v>
      </c>
      <c r="G3489" s="11">
        <v>0.22</v>
      </c>
      <c r="H3489" s="10">
        <v>0</v>
      </c>
      <c r="I3489" s="11">
        <f t="shared" si="324"/>
        <v>1.2949999999999999</v>
      </c>
      <c r="J3489" s="11">
        <f t="shared" si="325"/>
        <v>0.11</v>
      </c>
      <c r="K3489" s="11">
        <v>2823.4</v>
      </c>
      <c r="L3489" s="10">
        <f t="shared" si="326"/>
        <v>12.045110195652752</v>
      </c>
      <c r="M3489">
        <f t="shared" si="327"/>
        <v>14857</v>
      </c>
      <c r="N3489">
        <f t="shared" si="328"/>
        <v>42</v>
      </c>
      <c r="O3489">
        <f t="shared" si="329"/>
        <v>3.6</v>
      </c>
    </row>
    <row r="3490" spans="1:15">
      <c r="A3490" s="10" t="s">
        <v>68</v>
      </c>
      <c r="B3490" s="10">
        <v>1100</v>
      </c>
      <c r="C3490" s="60">
        <v>0.10451321399999999</v>
      </c>
      <c r="D3490" s="11">
        <v>0.34200000000000003</v>
      </c>
      <c r="E3490" s="11">
        <v>56.5</v>
      </c>
      <c r="F3490" s="11">
        <v>1.85</v>
      </c>
      <c r="G3490" s="11">
        <v>0.22</v>
      </c>
      <c r="H3490" s="10">
        <v>0</v>
      </c>
      <c r="I3490" s="11">
        <f t="shared" si="324"/>
        <v>1.2949999999999999</v>
      </c>
      <c r="J3490" s="11">
        <f t="shared" si="325"/>
        <v>0.11</v>
      </c>
      <c r="K3490" s="11">
        <v>39.4</v>
      </c>
      <c r="L3490" s="10">
        <f t="shared" si="326"/>
        <v>0.1682924028435</v>
      </c>
      <c r="M3490">
        <f t="shared" si="327"/>
        <v>208</v>
      </c>
      <c r="N3490">
        <f t="shared" si="328"/>
        <v>1</v>
      </c>
      <c r="O3490">
        <f t="shared" si="329"/>
        <v>0.1</v>
      </c>
    </row>
    <row r="3491" spans="1:15">
      <c r="A3491" s="10" t="s">
        <v>68</v>
      </c>
      <c r="B3491" s="10">
        <v>1920</v>
      </c>
      <c r="C3491" s="60">
        <v>0.301585298</v>
      </c>
      <c r="D3491" s="11">
        <v>0.193</v>
      </c>
      <c r="E3491" s="11">
        <v>48.29</v>
      </c>
      <c r="F3491" s="11">
        <v>1.2</v>
      </c>
      <c r="G3491" s="11">
        <v>7.5999999999999998E-2</v>
      </c>
      <c r="H3491" s="10">
        <v>0</v>
      </c>
      <c r="I3491" s="11">
        <f t="shared" si="324"/>
        <v>0.84</v>
      </c>
      <c r="J3491" s="11">
        <f t="shared" si="325"/>
        <v>3.7999999999999999E-2</v>
      </c>
      <c r="K3491" s="11">
        <v>229.8</v>
      </c>
      <c r="L3491" s="10">
        <f t="shared" si="326"/>
        <v>0.23423049415008834</v>
      </c>
      <c r="M3491">
        <f t="shared" si="327"/>
        <v>289</v>
      </c>
      <c r="N3491">
        <f t="shared" si="328"/>
        <v>1</v>
      </c>
      <c r="O3491">
        <f t="shared" si="329"/>
        <v>0</v>
      </c>
    </row>
    <row r="3492" spans="1:15">
      <c r="A3492" s="10" t="s">
        <v>68</v>
      </c>
      <c r="B3492" s="10">
        <v>1920</v>
      </c>
      <c r="C3492" s="60">
        <v>0.37898725100000002</v>
      </c>
      <c r="D3492" s="11">
        <v>0.193</v>
      </c>
      <c r="E3492" s="11">
        <v>48.29</v>
      </c>
      <c r="F3492" s="11">
        <v>1.2</v>
      </c>
      <c r="G3492" s="11">
        <v>7.5999999999999998E-2</v>
      </c>
      <c r="H3492" s="10">
        <v>0</v>
      </c>
      <c r="I3492" s="11">
        <f t="shared" si="324"/>
        <v>0.84</v>
      </c>
      <c r="J3492" s="11">
        <f t="shared" si="325"/>
        <v>3.7999999999999999E-2</v>
      </c>
      <c r="K3492" s="11">
        <v>288.8</v>
      </c>
      <c r="L3492" s="10">
        <f t="shared" si="326"/>
        <v>0.29434581747520583</v>
      </c>
      <c r="M3492">
        <f t="shared" si="327"/>
        <v>363</v>
      </c>
      <c r="N3492">
        <f t="shared" si="328"/>
        <v>1</v>
      </c>
      <c r="O3492">
        <f t="shared" si="329"/>
        <v>0</v>
      </c>
    </row>
    <row r="3493" spans="1:15">
      <c r="A3493" s="10" t="s">
        <v>68</v>
      </c>
      <c r="B3493" s="10">
        <v>1920</v>
      </c>
      <c r="C3493" s="60">
        <v>3.8315263000000002E-2</v>
      </c>
      <c r="D3493" s="11">
        <v>0.193</v>
      </c>
      <c r="E3493" s="11">
        <v>48.29</v>
      </c>
      <c r="F3493" s="11">
        <v>1.2</v>
      </c>
      <c r="G3493" s="11">
        <v>7.5999999999999998E-2</v>
      </c>
      <c r="H3493" s="10">
        <v>0</v>
      </c>
      <c r="I3493" s="11">
        <f t="shared" si="324"/>
        <v>0.84</v>
      </c>
      <c r="J3493" s="11">
        <f t="shared" si="325"/>
        <v>3.7999999999999999E-2</v>
      </c>
      <c r="K3493" s="11">
        <v>29.2</v>
      </c>
      <c r="L3493" s="10">
        <f t="shared" si="326"/>
        <v>2.9758091808509166E-2</v>
      </c>
      <c r="M3493">
        <f t="shared" si="327"/>
        <v>37</v>
      </c>
      <c r="N3493">
        <f t="shared" si="328"/>
        <v>0</v>
      </c>
      <c r="O3493">
        <f t="shared" si="329"/>
        <v>0</v>
      </c>
    </row>
    <row r="3494" spans="1:15">
      <c r="A3494" s="10" t="s">
        <v>68</v>
      </c>
      <c r="B3494" s="10">
        <v>1920</v>
      </c>
      <c r="C3494" s="60">
        <v>28.054306042</v>
      </c>
      <c r="D3494" s="11">
        <v>0.193</v>
      </c>
      <c r="E3494" s="11">
        <v>48.29</v>
      </c>
      <c r="F3494" s="11">
        <v>1.2</v>
      </c>
      <c r="G3494" s="11">
        <v>7.5999999999999998E-2</v>
      </c>
      <c r="H3494" s="10">
        <v>0</v>
      </c>
      <c r="I3494" s="11">
        <f t="shared" si="324"/>
        <v>0.84</v>
      </c>
      <c r="J3494" s="11">
        <f t="shared" si="325"/>
        <v>3.7999999999999999E-2</v>
      </c>
      <c r="K3494" s="11">
        <v>21379.8</v>
      </c>
      <c r="L3494" s="10">
        <f t="shared" si="326"/>
        <v>21.78877422352156</v>
      </c>
      <c r="M3494">
        <f t="shared" si="327"/>
        <v>26876</v>
      </c>
      <c r="N3494">
        <f t="shared" si="328"/>
        <v>50</v>
      </c>
      <c r="O3494">
        <f t="shared" si="329"/>
        <v>2.2999999999999998</v>
      </c>
    </row>
    <row r="3495" spans="1:15">
      <c r="A3495" s="10" t="s">
        <v>68</v>
      </c>
      <c r="B3495" s="10">
        <v>1920</v>
      </c>
      <c r="C3495" s="60">
        <v>0.168009613</v>
      </c>
      <c r="D3495" s="11">
        <v>0.193</v>
      </c>
      <c r="E3495" s="11">
        <v>48.29</v>
      </c>
      <c r="F3495" s="11">
        <v>1.2</v>
      </c>
      <c r="G3495" s="11">
        <v>7.5999999999999998E-2</v>
      </c>
      <c r="H3495" s="10">
        <v>0</v>
      </c>
      <c r="I3495" s="11">
        <f t="shared" ref="I3495:I3536" si="330">F3495*0.7</f>
        <v>0.84</v>
      </c>
      <c r="J3495" s="11">
        <f t="shared" ref="J3495:J3536" si="331">G3495*0.5</f>
        <v>3.7999999999999999E-2</v>
      </c>
      <c r="K3495" s="11">
        <v>128</v>
      </c>
      <c r="L3495" s="10">
        <f t="shared" si="326"/>
        <v>0.13048704607263417</v>
      </c>
      <c r="M3495">
        <f t="shared" si="327"/>
        <v>161</v>
      </c>
      <c r="N3495">
        <f t="shared" si="328"/>
        <v>0</v>
      </c>
      <c r="O3495">
        <f t="shared" si="329"/>
        <v>0</v>
      </c>
    </row>
    <row r="3496" spans="1:15">
      <c r="A3496" s="10" t="s">
        <v>68</v>
      </c>
      <c r="B3496" s="10">
        <v>1920</v>
      </c>
      <c r="C3496" s="60">
        <v>0.28159637599999998</v>
      </c>
      <c r="D3496" s="11">
        <v>0.193</v>
      </c>
      <c r="E3496" s="11">
        <v>48.29</v>
      </c>
      <c r="F3496" s="11">
        <v>1.2</v>
      </c>
      <c r="G3496" s="11">
        <v>7.5999999999999998E-2</v>
      </c>
      <c r="H3496" s="10">
        <v>0</v>
      </c>
      <c r="I3496" s="11">
        <f t="shared" si="330"/>
        <v>0.84</v>
      </c>
      <c r="J3496" s="11">
        <f t="shared" si="331"/>
        <v>3.7999999999999999E-2</v>
      </c>
      <c r="K3496" s="11">
        <v>214.6</v>
      </c>
      <c r="L3496" s="10">
        <f t="shared" si="326"/>
        <v>0.21870581470239334</v>
      </c>
      <c r="M3496">
        <f t="shared" si="327"/>
        <v>270</v>
      </c>
      <c r="N3496">
        <f t="shared" si="328"/>
        <v>1</v>
      </c>
      <c r="O3496">
        <f t="shared" si="329"/>
        <v>0</v>
      </c>
    </row>
    <row r="3497" spans="1:15">
      <c r="A3497" s="10" t="s">
        <v>68</v>
      </c>
      <c r="B3497" s="10">
        <v>1920</v>
      </c>
      <c r="C3497" s="60">
        <v>7.0939938089999997</v>
      </c>
      <c r="D3497" s="11">
        <v>0.193</v>
      </c>
      <c r="E3497" s="11">
        <v>48.29</v>
      </c>
      <c r="F3497" s="11">
        <v>1.2</v>
      </c>
      <c r="G3497" s="11">
        <v>7.5999999999999998E-2</v>
      </c>
      <c r="H3497" s="10">
        <v>0</v>
      </c>
      <c r="I3497" s="11">
        <f t="shared" si="330"/>
        <v>0.84</v>
      </c>
      <c r="J3497" s="11">
        <f t="shared" si="331"/>
        <v>3.7999999999999999E-2</v>
      </c>
      <c r="K3497" s="11">
        <v>5406.2</v>
      </c>
      <c r="L3497" s="10">
        <f t="shared" si="326"/>
        <v>5.5096507900054768</v>
      </c>
      <c r="M3497">
        <f t="shared" si="327"/>
        <v>6796</v>
      </c>
      <c r="N3497">
        <f t="shared" si="328"/>
        <v>13</v>
      </c>
      <c r="O3497">
        <f t="shared" si="329"/>
        <v>0.6</v>
      </c>
    </row>
    <row r="3498" spans="1:15">
      <c r="A3498" s="10" t="s">
        <v>68</v>
      </c>
      <c r="B3498" s="10">
        <v>1180</v>
      </c>
      <c r="C3498" s="60">
        <v>33.556940462</v>
      </c>
      <c r="D3498" s="11">
        <v>0.39</v>
      </c>
      <c r="E3498" s="11">
        <v>48.29</v>
      </c>
      <c r="F3498" s="11">
        <v>1.05</v>
      </c>
      <c r="G3498" s="11">
        <v>0.22</v>
      </c>
      <c r="H3498" s="10">
        <v>0</v>
      </c>
      <c r="I3498" s="11">
        <f t="shared" si="330"/>
        <v>0.73499999999999999</v>
      </c>
      <c r="J3498" s="11">
        <f t="shared" si="331"/>
        <v>0.11</v>
      </c>
      <c r="K3498" s="11">
        <v>52091.4</v>
      </c>
      <c r="L3498" s="10">
        <f t="shared" si="326"/>
        <v>52.665101284574355</v>
      </c>
      <c r="M3498">
        <f t="shared" si="327"/>
        <v>64961</v>
      </c>
      <c r="N3498">
        <f t="shared" si="328"/>
        <v>105</v>
      </c>
      <c r="O3498">
        <f t="shared" si="329"/>
        <v>15.8</v>
      </c>
    </row>
    <row r="3499" spans="1:15">
      <c r="A3499" s="10" t="s">
        <v>68</v>
      </c>
      <c r="B3499" s="10">
        <v>1100</v>
      </c>
      <c r="C3499" s="60">
        <v>0.34986116699999997</v>
      </c>
      <c r="D3499" s="11">
        <v>0.34200000000000003</v>
      </c>
      <c r="E3499" s="11">
        <v>48.29</v>
      </c>
      <c r="F3499" s="11">
        <v>1.85</v>
      </c>
      <c r="G3499" s="11">
        <v>0.22</v>
      </c>
      <c r="H3499" s="10">
        <v>0</v>
      </c>
      <c r="I3499" s="11">
        <f t="shared" si="330"/>
        <v>1.2949999999999999</v>
      </c>
      <c r="J3499" s="11">
        <f t="shared" si="331"/>
        <v>0.11</v>
      </c>
      <c r="K3499" s="11">
        <v>472.5</v>
      </c>
      <c r="L3499" s="10">
        <f t="shared" si="326"/>
        <v>0.48150167900125496</v>
      </c>
      <c r="M3499">
        <f t="shared" si="327"/>
        <v>594</v>
      </c>
      <c r="N3499">
        <f t="shared" si="328"/>
        <v>2</v>
      </c>
      <c r="O3499">
        <f t="shared" si="329"/>
        <v>0.1</v>
      </c>
    </row>
    <row r="3500" spans="1:15">
      <c r="A3500" s="10" t="s">
        <v>68</v>
      </c>
      <c r="B3500" s="10">
        <v>5300</v>
      </c>
      <c r="C3500" s="60">
        <v>1.700046349</v>
      </c>
      <c r="D3500" s="11">
        <v>0.5</v>
      </c>
      <c r="E3500" s="11">
        <v>48.29</v>
      </c>
      <c r="F3500" s="11">
        <v>0.6</v>
      </c>
      <c r="G3500" s="11">
        <v>0.13500000000000001</v>
      </c>
      <c r="H3500" s="10">
        <v>0</v>
      </c>
      <c r="I3500" s="11">
        <f t="shared" si="330"/>
        <v>0.42</v>
      </c>
      <c r="J3500" s="11">
        <f t="shared" si="331"/>
        <v>6.7500000000000004E-2</v>
      </c>
      <c r="K3500" s="11">
        <v>1097.5999999999999</v>
      </c>
      <c r="L3500" s="10">
        <f t="shared" si="326"/>
        <v>3.4206349247170831</v>
      </c>
      <c r="M3500">
        <f t="shared" si="327"/>
        <v>4219</v>
      </c>
      <c r="N3500">
        <f t="shared" si="328"/>
        <v>4</v>
      </c>
      <c r="O3500">
        <f t="shared" si="329"/>
        <v>0.6</v>
      </c>
    </row>
    <row r="3501" spans="1:15">
      <c r="A3501" s="10" t="s">
        <v>68</v>
      </c>
      <c r="B3501" s="10">
        <v>1920</v>
      </c>
      <c r="C3501" s="60">
        <v>7.5552711080000003</v>
      </c>
      <c r="D3501" s="11">
        <v>0.193</v>
      </c>
      <c r="E3501" s="11">
        <v>48.29</v>
      </c>
      <c r="F3501" s="11">
        <v>1.2</v>
      </c>
      <c r="G3501" s="11">
        <v>7.5999999999999998E-2</v>
      </c>
      <c r="H3501" s="10">
        <v>0</v>
      </c>
      <c r="I3501" s="11">
        <f t="shared" si="330"/>
        <v>0.84</v>
      </c>
      <c r="J3501" s="11">
        <f t="shared" si="331"/>
        <v>3.7999999999999999E-2</v>
      </c>
      <c r="K3501" s="11">
        <v>5757.7</v>
      </c>
      <c r="L3501" s="10">
        <f t="shared" si="326"/>
        <v>5.8679083390355631</v>
      </c>
      <c r="M3501">
        <f t="shared" si="327"/>
        <v>7238</v>
      </c>
      <c r="N3501">
        <f t="shared" si="328"/>
        <v>13</v>
      </c>
      <c r="O3501">
        <f t="shared" si="329"/>
        <v>0.6</v>
      </c>
    </row>
    <row r="3502" spans="1:15">
      <c r="A3502" s="10" t="s">
        <v>68</v>
      </c>
      <c r="B3502" s="10">
        <v>1920</v>
      </c>
      <c r="C3502" s="60">
        <v>4.5529480999999997E-2</v>
      </c>
      <c r="D3502" s="11">
        <v>0.193</v>
      </c>
      <c r="E3502" s="11">
        <v>48.29</v>
      </c>
      <c r="F3502" s="11">
        <v>1.2</v>
      </c>
      <c r="G3502" s="11">
        <v>7.5999999999999998E-2</v>
      </c>
      <c r="H3502" s="10">
        <v>0</v>
      </c>
      <c r="I3502" s="11">
        <f t="shared" si="330"/>
        <v>0.84</v>
      </c>
      <c r="J3502" s="11">
        <f t="shared" si="331"/>
        <v>3.7999999999999999E-2</v>
      </c>
      <c r="K3502" s="11">
        <v>34.700000000000003</v>
      </c>
      <c r="L3502" s="10">
        <f t="shared" si="326"/>
        <v>3.5361116419630828E-2</v>
      </c>
      <c r="M3502">
        <f t="shared" si="327"/>
        <v>44</v>
      </c>
      <c r="N3502">
        <f t="shared" si="328"/>
        <v>0</v>
      </c>
      <c r="O3502">
        <f t="shared" si="329"/>
        <v>0</v>
      </c>
    </row>
    <row r="3503" spans="1:15">
      <c r="A3503" s="10" t="s">
        <v>68</v>
      </c>
      <c r="B3503" s="10">
        <v>1920</v>
      </c>
      <c r="C3503" s="60">
        <v>63.234144120000003</v>
      </c>
      <c r="D3503" s="11">
        <v>0.193</v>
      </c>
      <c r="E3503" s="11">
        <v>48.29</v>
      </c>
      <c r="F3503" s="11">
        <v>1.2</v>
      </c>
      <c r="G3503" s="11">
        <v>7.5999999999999998E-2</v>
      </c>
      <c r="H3503" s="10">
        <v>0</v>
      </c>
      <c r="I3503" s="11">
        <f t="shared" si="330"/>
        <v>0.84</v>
      </c>
      <c r="J3503" s="11">
        <f t="shared" si="331"/>
        <v>3.7999999999999999E-2</v>
      </c>
      <c r="K3503" s="11">
        <v>64791.1</v>
      </c>
      <c r="L3503" s="10">
        <f t="shared" si="326"/>
        <v>49.111693847839696</v>
      </c>
      <c r="M3503">
        <f t="shared" si="327"/>
        <v>60578</v>
      </c>
      <c r="N3503">
        <f t="shared" si="328"/>
        <v>112</v>
      </c>
      <c r="O3503">
        <f t="shared" si="329"/>
        <v>5.0999999999999996</v>
      </c>
    </row>
    <row r="3504" spans="1:15">
      <c r="A3504" s="10" t="s">
        <v>68</v>
      </c>
      <c r="B3504" s="10">
        <v>1920</v>
      </c>
      <c r="C3504" s="60">
        <v>2.0340221710000002</v>
      </c>
      <c r="D3504" s="11">
        <v>0.193</v>
      </c>
      <c r="E3504" s="11">
        <v>48.29</v>
      </c>
      <c r="F3504" s="11">
        <v>1.2</v>
      </c>
      <c r="G3504" s="11">
        <v>7.5999999999999998E-2</v>
      </c>
      <c r="H3504" s="10">
        <v>0</v>
      </c>
      <c r="I3504" s="11">
        <f t="shared" si="330"/>
        <v>0.84</v>
      </c>
      <c r="J3504" s="11">
        <f t="shared" si="331"/>
        <v>3.7999999999999999E-2</v>
      </c>
      <c r="K3504" s="11">
        <v>1550.1</v>
      </c>
      <c r="L3504" s="10">
        <f t="shared" si="326"/>
        <v>1.5797521344212393</v>
      </c>
      <c r="M3504">
        <f t="shared" si="327"/>
        <v>1949</v>
      </c>
      <c r="N3504">
        <f t="shared" si="328"/>
        <v>4</v>
      </c>
      <c r="O3504">
        <f t="shared" si="329"/>
        <v>0.2</v>
      </c>
    </row>
    <row r="3505" spans="1:15">
      <c r="A3505" s="10" t="s">
        <v>68</v>
      </c>
      <c r="B3505" s="10">
        <v>1920</v>
      </c>
      <c r="C3505" s="60">
        <v>2.9885551559999999</v>
      </c>
      <c r="D3505" s="11">
        <v>0.193</v>
      </c>
      <c r="E3505" s="11">
        <v>48.29</v>
      </c>
      <c r="F3505" s="11">
        <v>1.2</v>
      </c>
      <c r="G3505" s="11">
        <v>7.5999999999999998E-2</v>
      </c>
      <c r="H3505" s="10">
        <v>0</v>
      </c>
      <c r="I3505" s="11">
        <f t="shared" si="330"/>
        <v>0.84</v>
      </c>
      <c r="J3505" s="11">
        <f t="shared" si="331"/>
        <v>3.7999999999999999E-2</v>
      </c>
      <c r="K3505" s="11">
        <v>2277.5</v>
      </c>
      <c r="L3505" s="10">
        <f t="shared" si="326"/>
        <v>2.32110369977211</v>
      </c>
      <c r="M3505">
        <f t="shared" si="327"/>
        <v>2863</v>
      </c>
      <c r="N3505">
        <f t="shared" si="328"/>
        <v>5</v>
      </c>
      <c r="O3505">
        <f t="shared" si="329"/>
        <v>0.2</v>
      </c>
    </row>
    <row r="3506" spans="1:15">
      <c r="A3506" s="10" t="s">
        <v>68</v>
      </c>
      <c r="B3506" s="10">
        <v>1920</v>
      </c>
      <c r="C3506" s="60">
        <v>0.13919120300000001</v>
      </c>
      <c r="D3506" s="11">
        <v>0.193</v>
      </c>
      <c r="E3506" s="11">
        <v>48.29</v>
      </c>
      <c r="F3506" s="11">
        <v>1.2</v>
      </c>
      <c r="G3506" s="11">
        <v>7.5999999999999998E-2</v>
      </c>
      <c r="H3506" s="10">
        <v>0</v>
      </c>
      <c r="I3506" s="11">
        <f t="shared" si="330"/>
        <v>0.84</v>
      </c>
      <c r="J3506" s="11">
        <f t="shared" si="331"/>
        <v>3.7999999999999999E-2</v>
      </c>
      <c r="K3506" s="11">
        <v>106.1</v>
      </c>
      <c r="L3506" s="10">
        <f t="shared" si="326"/>
        <v>0.10810481968532583</v>
      </c>
      <c r="M3506">
        <f t="shared" si="327"/>
        <v>133</v>
      </c>
      <c r="N3506">
        <f t="shared" si="328"/>
        <v>0</v>
      </c>
      <c r="O3506">
        <f t="shared" si="329"/>
        <v>0</v>
      </c>
    </row>
    <row r="3507" spans="1:15">
      <c r="A3507" s="10" t="s">
        <v>68</v>
      </c>
      <c r="B3507" s="10">
        <v>1180</v>
      </c>
      <c r="C3507" s="60">
        <v>28.706968238999998</v>
      </c>
      <c r="D3507" s="11">
        <v>0.39</v>
      </c>
      <c r="E3507" s="11">
        <v>48.29</v>
      </c>
      <c r="F3507" s="11">
        <v>1.05</v>
      </c>
      <c r="G3507" s="11">
        <v>0.22</v>
      </c>
      <c r="H3507" s="10">
        <v>0</v>
      </c>
      <c r="I3507" s="11">
        <f t="shared" si="330"/>
        <v>0.73499999999999999</v>
      </c>
      <c r="J3507" s="11">
        <f t="shared" si="331"/>
        <v>0.11</v>
      </c>
      <c r="K3507" s="11">
        <v>46791.199999999997</v>
      </c>
      <c r="L3507" s="10">
        <f t="shared" si="326"/>
        <v>45.053433628492577</v>
      </c>
      <c r="M3507">
        <f t="shared" si="327"/>
        <v>55573</v>
      </c>
      <c r="N3507">
        <f t="shared" si="328"/>
        <v>90</v>
      </c>
      <c r="O3507">
        <f t="shared" si="329"/>
        <v>13.5</v>
      </c>
    </row>
    <row r="3508" spans="1:15">
      <c r="A3508" s="10" t="s">
        <v>68</v>
      </c>
      <c r="B3508" s="10">
        <v>1920</v>
      </c>
      <c r="C3508" s="60">
        <v>1.965278136</v>
      </c>
      <c r="D3508" s="11">
        <v>0.193</v>
      </c>
      <c r="E3508" s="11">
        <v>48.29</v>
      </c>
      <c r="F3508" s="11">
        <v>1.2</v>
      </c>
      <c r="G3508" s="11">
        <v>7.5999999999999998E-2</v>
      </c>
      <c r="H3508" s="10">
        <v>0</v>
      </c>
      <c r="I3508" s="11">
        <f t="shared" si="330"/>
        <v>0.84</v>
      </c>
      <c r="J3508" s="11">
        <f t="shared" si="331"/>
        <v>3.7999999999999999E-2</v>
      </c>
      <c r="K3508" s="11">
        <v>1497.7</v>
      </c>
      <c r="L3508" s="10">
        <f t="shared" si="326"/>
        <v>1.52636110576466</v>
      </c>
      <c r="M3508">
        <f t="shared" si="327"/>
        <v>1883</v>
      </c>
      <c r="N3508">
        <f t="shared" si="328"/>
        <v>3</v>
      </c>
      <c r="O3508">
        <f t="shared" si="329"/>
        <v>0.2</v>
      </c>
    </row>
    <row r="3509" spans="1:15">
      <c r="A3509" s="10" t="s">
        <v>68</v>
      </c>
      <c r="B3509" s="10">
        <v>1100</v>
      </c>
      <c r="C3509" s="60">
        <v>0.42153622000000002</v>
      </c>
      <c r="D3509" s="11">
        <v>0.34200000000000003</v>
      </c>
      <c r="E3509" s="11">
        <v>48.29</v>
      </c>
      <c r="F3509" s="11">
        <v>1.85</v>
      </c>
      <c r="G3509" s="11">
        <v>0.22</v>
      </c>
      <c r="H3509" s="10">
        <v>0</v>
      </c>
      <c r="I3509" s="11">
        <f t="shared" si="330"/>
        <v>1.2949999999999999</v>
      </c>
      <c r="J3509" s="11">
        <f t="shared" si="331"/>
        <v>0.11</v>
      </c>
      <c r="K3509" s="11">
        <v>569.29999999999995</v>
      </c>
      <c r="L3509" s="10">
        <f t="shared" si="326"/>
        <v>0.58014554581830002</v>
      </c>
      <c r="M3509">
        <f t="shared" si="327"/>
        <v>716</v>
      </c>
      <c r="N3509">
        <f t="shared" si="328"/>
        <v>2</v>
      </c>
      <c r="O3509">
        <f t="shared" si="329"/>
        <v>0.2</v>
      </c>
    </row>
    <row r="3510" spans="1:15">
      <c r="A3510" s="10" t="s">
        <v>68</v>
      </c>
      <c r="B3510" s="10">
        <v>1100</v>
      </c>
      <c r="C3510" s="60">
        <v>1.379019247</v>
      </c>
      <c r="D3510" s="11">
        <v>0.34200000000000003</v>
      </c>
      <c r="E3510" s="11">
        <v>48.29</v>
      </c>
      <c r="F3510" s="11">
        <v>1.85</v>
      </c>
      <c r="G3510" s="11">
        <v>0.22</v>
      </c>
      <c r="H3510" s="10">
        <v>0</v>
      </c>
      <c r="I3510" s="11">
        <f t="shared" si="330"/>
        <v>1.2949999999999999</v>
      </c>
      <c r="J3510" s="11">
        <f t="shared" si="331"/>
        <v>0.11</v>
      </c>
      <c r="K3510" s="11">
        <v>1862.3</v>
      </c>
      <c r="L3510" s="10">
        <f t="shared" si="326"/>
        <v>1.8978959239724551</v>
      </c>
      <c r="M3510">
        <f t="shared" si="327"/>
        <v>2341</v>
      </c>
      <c r="N3510">
        <f t="shared" si="328"/>
        <v>7</v>
      </c>
      <c r="O3510">
        <f t="shared" si="329"/>
        <v>0.6</v>
      </c>
    </row>
    <row r="3511" spans="1:15">
      <c r="A3511" s="10" t="s">
        <v>68</v>
      </c>
      <c r="B3511" s="10">
        <v>1920</v>
      </c>
      <c r="C3511" s="60">
        <v>8.0352290709999998</v>
      </c>
      <c r="D3511" s="11">
        <v>0.23400000000000001</v>
      </c>
      <c r="E3511" s="11">
        <v>48.29</v>
      </c>
      <c r="F3511" s="11">
        <v>1.2</v>
      </c>
      <c r="G3511" s="11">
        <v>7.5999999999999998E-2</v>
      </c>
      <c r="H3511" s="10">
        <v>0</v>
      </c>
      <c r="I3511" s="11">
        <f t="shared" si="330"/>
        <v>0.84</v>
      </c>
      <c r="J3511" s="11">
        <f t="shared" si="331"/>
        <v>3.7999999999999999E-2</v>
      </c>
      <c r="K3511" s="11">
        <v>9252.2999999999993</v>
      </c>
      <c r="L3511" s="10">
        <f t="shared" si="326"/>
        <v>7.5664136308525052</v>
      </c>
      <c r="M3511">
        <f t="shared" si="327"/>
        <v>9333</v>
      </c>
      <c r="N3511">
        <f t="shared" si="328"/>
        <v>17</v>
      </c>
      <c r="O3511">
        <f t="shared" si="329"/>
        <v>0.8</v>
      </c>
    </row>
    <row r="3512" spans="1:15">
      <c r="A3512" s="10" t="s">
        <v>68</v>
      </c>
      <c r="B3512" s="10">
        <v>1100</v>
      </c>
      <c r="C3512" s="60">
        <v>8.8804693000000004E-2</v>
      </c>
      <c r="D3512" s="11">
        <v>0.34200000000000003</v>
      </c>
      <c r="E3512" s="11">
        <v>48.29</v>
      </c>
      <c r="F3512" s="11">
        <v>1.85</v>
      </c>
      <c r="G3512" s="11">
        <v>0.22</v>
      </c>
      <c r="H3512" s="10">
        <v>0</v>
      </c>
      <c r="I3512" s="11">
        <f t="shared" si="330"/>
        <v>1.2949999999999999</v>
      </c>
      <c r="J3512" s="11">
        <f t="shared" si="331"/>
        <v>0.11</v>
      </c>
      <c r="K3512" s="11">
        <v>119.9</v>
      </c>
      <c r="L3512" s="10">
        <f t="shared" si="326"/>
        <v>0.12221879081164501</v>
      </c>
      <c r="M3512">
        <f t="shared" si="327"/>
        <v>151</v>
      </c>
      <c r="N3512">
        <f t="shared" si="328"/>
        <v>0</v>
      </c>
      <c r="O3512">
        <f t="shared" si="329"/>
        <v>0</v>
      </c>
    </row>
    <row r="3513" spans="1:15">
      <c r="A3513" s="10" t="s">
        <v>68</v>
      </c>
      <c r="B3513" s="10">
        <v>1180</v>
      </c>
      <c r="C3513" s="60">
        <v>4.7740313150000002</v>
      </c>
      <c r="D3513" s="11">
        <v>0.39</v>
      </c>
      <c r="E3513" s="11">
        <v>48.29</v>
      </c>
      <c r="F3513" s="11">
        <v>1.05</v>
      </c>
      <c r="G3513" s="11">
        <v>0.22</v>
      </c>
      <c r="H3513" s="10">
        <v>0</v>
      </c>
      <c r="I3513" s="11">
        <f t="shared" si="330"/>
        <v>0.73499999999999999</v>
      </c>
      <c r="J3513" s="11">
        <f t="shared" si="331"/>
        <v>0.11</v>
      </c>
      <c r="K3513" s="11">
        <v>7351.8</v>
      </c>
      <c r="L3513" s="10">
        <f t="shared" si="326"/>
        <v>7.4924840965438761</v>
      </c>
      <c r="M3513">
        <f t="shared" si="327"/>
        <v>9242</v>
      </c>
      <c r="N3513">
        <f t="shared" si="328"/>
        <v>15</v>
      </c>
      <c r="O3513">
        <f t="shared" si="329"/>
        <v>2.2000000000000002</v>
      </c>
    </row>
    <row r="3514" spans="1:15">
      <c r="A3514" s="10" t="s">
        <v>68</v>
      </c>
      <c r="B3514" s="10">
        <v>1180</v>
      </c>
      <c r="C3514" s="60">
        <v>6.896381656</v>
      </c>
      <c r="D3514" s="11">
        <v>0.39</v>
      </c>
      <c r="E3514" s="11">
        <v>48.29</v>
      </c>
      <c r="F3514" s="11">
        <v>1.05</v>
      </c>
      <c r="G3514" s="11">
        <v>0.22</v>
      </c>
      <c r="H3514" s="10">
        <v>0</v>
      </c>
      <c r="I3514" s="11">
        <f t="shared" si="330"/>
        <v>0.73499999999999999</v>
      </c>
      <c r="J3514" s="11">
        <f t="shared" si="331"/>
        <v>0.11</v>
      </c>
      <c r="K3514" s="11">
        <v>10620.1</v>
      </c>
      <c r="L3514" s="10">
        <f t="shared" si="326"/>
        <v>10.8233537804678</v>
      </c>
      <c r="M3514">
        <f t="shared" si="327"/>
        <v>13350</v>
      </c>
      <c r="N3514">
        <f t="shared" si="328"/>
        <v>22</v>
      </c>
      <c r="O3514">
        <f t="shared" si="329"/>
        <v>3.2</v>
      </c>
    </row>
    <row r="3515" spans="1:15">
      <c r="A3515" s="10" t="s">
        <v>68</v>
      </c>
      <c r="B3515" s="10">
        <v>5300</v>
      </c>
      <c r="C3515" s="60">
        <v>1.302513754</v>
      </c>
      <c r="D3515" s="11">
        <v>0.5</v>
      </c>
      <c r="E3515" s="11">
        <v>48.29</v>
      </c>
      <c r="F3515" s="11">
        <v>0.6</v>
      </c>
      <c r="G3515" s="11">
        <v>0.13500000000000001</v>
      </c>
      <c r="H3515" s="10">
        <v>0</v>
      </c>
      <c r="I3515" s="11">
        <f t="shared" si="330"/>
        <v>0.42</v>
      </c>
      <c r="J3515" s="11">
        <f t="shared" si="331"/>
        <v>6.7500000000000004E-2</v>
      </c>
      <c r="K3515" s="11">
        <v>841</v>
      </c>
      <c r="L3515" s="10">
        <f t="shared" si="326"/>
        <v>2.6207662158608334</v>
      </c>
      <c r="M3515">
        <f t="shared" si="327"/>
        <v>3233</v>
      </c>
      <c r="N3515">
        <f t="shared" si="328"/>
        <v>3</v>
      </c>
      <c r="O3515">
        <f t="shared" si="329"/>
        <v>0.5</v>
      </c>
    </row>
    <row r="3516" spans="1:15">
      <c r="A3516" s="10" t="s">
        <v>68</v>
      </c>
      <c r="B3516" s="10">
        <v>1920</v>
      </c>
      <c r="C3516" s="60">
        <v>0.76052789099999996</v>
      </c>
      <c r="D3516" s="11">
        <v>0.193</v>
      </c>
      <c r="E3516" s="11">
        <v>48.29</v>
      </c>
      <c r="F3516" s="11">
        <v>1.2</v>
      </c>
      <c r="G3516" s="11">
        <v>7.5999999999999998E-2</v>
      </c>
      <c r="H3516" s="10">
        <v>0</v>
      </c>
      <c r="I3516" s="11">
        <f t="shared" si="330"/>
        <v>0.84</v>
      </c>
      <c r="J3516" s="11">
        <f t="shared" si="331"/>
        <v>3.7999999999999999E-2</v>
      </c>
      <c r="K3516" s="11">
        <v>579.6</v>
      </c>
      <c r="L3516" s="10">
        <f t="shared" si="326"/>
        <v>0.59067476069027247</v>
      </c>
      <c r="M3516">
        <f t="shared" si="327"/>
        <v>729</v>
      </c>
      <c r="N3516">
        <f t="shared" si="328"/>
        <v>1</v>
      </c>
      <c r="O3516">
        <f t="shared" si="329"/>
        <v>0.1</v>
      </c>
    </row>
    <row r="3517" spans="1:15">
      <c r="A3517" s="10" t="s">
        <v>68</v>
      </c>
      <c r="B3517" s="10">
        <v>1920</v>
      </c>
      <c r="C3517" s="60">
        <v>5.9208769999999997E-3</v>
      </c>
      <c r="D3517" s="11">
        <v>0.193</v>
      </c>
      <c r="E3517" s="11">
        <v>48.29</v>
      </c>
      <c r="F3517" s="11">
        <v>1.2</v>
      </c>
      <c r="G3517" s="11">
        <v>7.5999999999999998E-2</v>
      </c>
      <c r="H3517" s="10">
        <v>0</v>
      </c>
      <c r="I3517" s="11">
        <f t="shared" si="330"/>
        <v>0.84</v>
      </c>
      <c r="J3517" s="11">
        <f t="shared" si="331"/>
        <v>3.7999999999999999E-2</v>
      </c>
      <c r="K3517" s="11">
        <v>4.5</v>
      </c>
      <c r="L3517" s="10">
        <f t="shared" si="326"/>
        <v>4.5985330011408332E-3</v>
      </c>
      <c r="M3517">
        <f t="shared" si="327"/>
        <v>6</v>
      </c>
      <c r="N3517">
        <f t="shared" si="328"/>
        <v>0</v>
      </c>
      <c r="O3517">
        <f t="shared" si="329"/>
        <v>0</v>
      </c>
    </row>
    <row r="3518" spans="1:15">
      <c r="A3518" s="10" t="s">
        <v>68</v>
      </c>
      <c r="B3518" s="10">
        <v>1180</v>
      </c>
      <c r="C3518" s="60">
        <v>4.3668221640000002</v>
      </c>
      <c r="D3518" s="11">
        <v>0.39</v>
      </c>
      <c r="E3518" s="11">
        <v>48.29</v>
      </c>
      <c r="F3518" s="11">
        <v>1.05</v>
      </c>
      <c r="G3518" s="11">
        <v>0.22</v>
      </c>
      <c r="H3518" s="10">
        <v>0</v>
      </c>
      <c r="I3518" s="11">
        <f t="shared" si="330"/>
        <v>0.73499999999999999</v>
      </c>
      <c r="J3518" s="11">
        <f t="shared" si="331"/>
        <v>0.11</v>
      </c>
      <c r="K3518" s="11">
        <v>6724.8</v>
      </c>
      <c r="L3518" s="10">
        <f t="shared" si="326"/>
        <v>6.8533998747357012</v>
      </c>
      <c r="M3518">
        <f t="shared" si="327"/>
        <v>8454</v>
      </c>
      <c r="N3518">
        <f t="shared" si="328"/>
        <v>14</v>
      </c>
      <c r="O3518">
        <f t="shared" si="329"/>
        <v>2.1</v>
      </c>
    </row>
    <row r="3519" spans="1:15">
      <c r="A3519" s="10" t="s">
        <v>68</v>
      </c>
      <c r="B3519" s="10">
        <v>1180</v>
      </c>
      <c r="C3519" s="60">
        <v>5.5878788090000002</v>
      </c>
      <c r="D3519" s="11">
        <v>0.39</v>
      </c>
      <c r="E3519" s="11">
        <v>48.29</v>
      </c>
      <c r="F3519" s="11">
        <v>1.05</v>
      </c>
      <c r="G3519" s="11">
        <v>0.22</v>
      </c>
      <c r="H3519" s="10">
        <v>0</v>
      </c>
      <c r="I3519" s="11">
        <f t="shared" si="330"/>
        <v>0.73499999999999999</v>
      </c>
      <c r="J3519" s="11">
        <f t="shared" si="331"/>
        <v>0.11</v>
      </c>
      <c r="K3519" s="11">
        <v>9653.9</v>
      </c>
      <c r="L3519" s="10">
        <f t="shared" si="326"/>
        <v>8.7697566998148258</v>
      </c>
      <c r="M3519">
        <f t="shared" si="327"/>
        <v>10817</v>
      </c>
      <c r="N3519">
        <f t="shared" si="328"/>
        <v>18</v>
      </c>
      <c r="O3519">
        <f t="shared" si="329"/>
        <v>2.6</v>
      </c>
    </row>
    <row r="3520" spans="1:15">
      <c r="A3520" s="10" t="s">
        <v>68</v>
      </c>
      <c r="B3520" s="10">
        <v>8140</v>
      </c>
      <c r="C3520" s="60">
        <v>2.6149174000000001E-2</v>
      </c>
      <c r="D3520" s="11">
        <v>0.70299999999999996</v>
      </c>
      <c r="E3520" s="11">
        <v>48.29</v>
      </c>
      <c r="F3520" s="11">
        <v>1.2</v>
      </c>
      <c r="G3520" s="11">
        <v>0.48</v>
      </c>
      <c r="H3520" s="10">
        <v>0</v>
      </c>
      <c r="I3520" s="11">
        <f t="shared" si="330"/>
        <v>0.84</v>
      </c>
      <c r="J3520" s="11">
        <f t="shared" si="331"/>
        <v>0.24</v>
      </c>
      <c r="K3520" s="11">
        <v>23.7</v>
      </c>
      <c r="L3520" s="10">
        <f t="shared" si="326"/>
        <v>7.3975729963281653E-2</v>
      </c>
      <c r="M3520">
        <f t="shared" si="327"/>
        <v>91</v>
      </c>
      <c r="N3520">
        <f t="shared" si="328"/>
        <v>0</v>
      </c>
      <c r="O3520">
        <f t="shared" si="329"/>
        <v>0</v>
      </c>
    </row>
    <row r="3521" spans="1:15">
      <c r="A3521" s="10" t="s">
        <v>68</v>
      </c>
      <c r="B3521" s="10">
        <v>1180</v>
      </c>
      <c r="C3521" s="60">
        <v>0.207662176</v>
      </c>
      <c r="D3521" s="11">
        <v>0.39</v>
      </c>
      <c r="E3521" s="11">
        <v>48.29</v>
      </c>
      <c r="F3521" s="11">
        <v>1.05</v>
      </c>
      <c r="G3521" s="11">
        <v>0.22</v>
      </c>
      <c r="H3521" s="10">
        <v>0</v>
      </c>
      <c r="I3521" s="11">
        <f t="shared" si="330"/>
        <v>0.73499999999999999</v>
      </c>
      <c r="J3521" s="11">
        <f t="shared" si="331"/>
        <v>0.11</v>
      </c>
      <c r="K3521" s="11">
        <v>319.8</v>
      </c>
      <c r="L3521" s="10">
        <f t="shared" si="326"/>
        <v>0.32591021056880004</v>
      </c>
      <c r="M3521">
        <f t="shared" si="327"/>
        <v>402</v>
      </c>
      <c r="N3521">
        <f t="shared" si="328"/>
        <v>1</v>
      </c>
      <c r="O3521">
        <f t="shared" si="329"/>
        <v>0.1</v>
      </c>
    </row>
    <row r="3522" spans="1:15">
      <c r="A3522" s="10" t="s">
        <v>68</v>
      </c>
      <c r="B3522" s="10">
        <v>1920</v>
      </c>
      <c r="C3522" s="60">
        <v>1.0454411690000001</v>
      </c>
      <c r="D3522" s="11">
        <v>0.193</v>
      </c>
      <c r="E3522" s="11">
        <v>48.29</v>
      </c>
      <c r="F3522" s="11">
        <v>1.2</v>
      </c>
      <c r="G3522" s="11">
        <v>7.5999999999999998E-2</v>
      </c>
      <c r="H3522" s="10">
        <v>0</v>
      </c>
      <c r="I3522" s="11">
        <f t="shared" si="330"/>
        <v>0.84</v>
      </c>
      <c r="J3522" s="11">
        <f t="shared" si="331"/>
        <v>3.7999999999999999E-2</v>
      </c>
      <c r="K3522" s="11">
        <v>796.7</v>
      </c>
      <c r="L3522" s="10">
        <f t="shared" si="326"/>
        <v>0.81195669432041084</v>
      </c>
      <c r="M3522">
        <f t="shared" si="327"/>
        <v>1002</v>
      </c>
      <c r="N3522">
        <f t="shared" si="328"/>
        <v>2</v>
      </c>
      <c r="O3522">
        <f t="shared" si="329"/>
        <v>0.1</v>
      </c>
    </row>
    <row r="3523" spans="1:15">
      <c r="A3523" s="10" t="s">
        <v>68</v>
      </c>
      <c r="B3523" s="10">
        <v>1920</v>
      </c>
      <c r="C3523" s="60">
        <v>0.154427128</v>
      </c>
      <c r="D3523" s="11">
        <v>0.193</v>
      </c>
      <c r="E3523" s="11">
        <v>48.29</v>
      </c>
      <c r="F3523" s="11">
        <v>1.2</v>
      </c>
      <c r="G3523" s="11">
        <v>7.5999999999999998E-2</v>
      </c>
      <c r="H3523" s="10">
        <v>0</v>
      </c>
      <c r="I3523" s="11">
        <f t="shared" si="330"/>
        <v>0.84</v>
      </c>
      <c r="J3523" s="11">
        <f t="shared" si="331"/>
        <v>3.7999999999999999E-2</v>
      </c>
      <c r="K3523" s="11">
        <v>117.7</v>
      </c>
      <c r="L3523" s="10">
        <f t="shared" ref="L3523:L3536" si="332">E3523*D3523*C3523/12</f>
        <v>0.11993801667884667</v>
      </c>
      <c r="M3523">
        <f t="shared" ref="M3523:M3536" si="333">ROUND(E3523*D3523*C3523*102.79,0)</f>
        <v>148</v>
      </c>
      <c r="N3523">
        <f t="shared" ref="N3523:N3536" si="334">ROUND(I3523*M3523*0.002205,0)</f>
        <v>0</v>
      </c>
      <c r="O3523">
        <f t="shared" ref="O3523:O3536" si="335">ROUND(J3523*M3523*0.002205,1)</f>
        <v>0</v>
      </c>
    </row>
    <row r="3524" spans="1:15">
      <c r="A3524" s="10" t="s">
        <v>68</v>
      </c>
      <c r="B3524" s="10">
        <v>8140</v>
      </c>
      <c r="C3524" s="60">
        <v>6.9883666999999997E-2</v>
      </c>
      <c r="D3524" s="11">
        <v>0.70299999999999996</v>
      </c>
      <c r="E3524" s="11">
        <v>48.29</v>
      </c>
      <c r="F3524" s="11">
        <v>1.2</v>
      </c>
      <c r="G3524" s="11">
        <v>0.48</v>
      </c>
      <c r="H3524" s="10">
        <v>0</v>
      </c>
      <c r="I3524" s="11">
        <f t="shared" si="330"/>
        <v>0.84</v>
      </c>
      <c r="J3524" s="11">
        <f t="shared" si="331"/>
        <v>0.24</v>
      </c>
      <c r="K3524" s="11">
        <v>63.4</v>
      </c>
      <c r="L3524" s="10">
        <f t="shared" si="332"/>
        <v>0.19770013686994078</v>
      </c>
      <c r="M3524">
        <f t="shared" si="333"/>
        <v>244</v>
      </c>
      <c r="N3524">
        <f t="shared" si="334"/>
        <v>0</v>
      </c>
      <c r="O3524">
        <f t="shared" si="335"/>
        <v>0.1</v>
      </c>
    </row>
    <row r="3525" spans="1:15">
      <c r="A3525" s="10" t="s">
        <v>68</v>
      </c>
      <c r="B3525" s="10">
        <v>1100</v>
      </c>
      <c r="C3525" s="60">
        <v>0.15462599299999999</v>
      </c>
      <c r="D3525" s="11">
        <v>0.34200000000000003</v>
      </c>
      <c r="E3525" s="11">
        <v>56.5</v>
      </c>
      <c r="F3525" s="11">
        <v>1.85</v>
      </c>
      <c r="G3525" s="11">
        <v>0.22</v>
      </c>
      <c r="H3525" s="10">
        <v>0</v>
      </c>
      <c r="I3525" s="11">
        <f t="shared" si="330"/>
        <v>1.2949999999999999</v>
      </c>
      <c r="J3525" s="11">
        <f t="shared" si="331"/>
        <v>0.11</v>
      </c>
      <c r="K3525" s="11">
        <v>71.7</v>
      </c>
      <c r="L3525" s="10">
        <f t="shared" si="332"/>
        <v>0.24898650522824997</v>
      </c>
      <c r="M3525">
        <f t="shared" si="333"/>
        <v>307</v>
      </c>
      <c r="N3525">
        <f t="shared" si="334"/>
        <v>1</v>
      </c>
      <c r="O3525">
        <f t="shared" si="335"/>
        <v>0.1</v>
      </c>
    </row>
    <row r="3526" spans="1:15">
      <c r="A3526" s="10" t="s">
        <v>68</v>
      </c>
      <c r="B3526" s="10">
        <v>1920</v>
      </c>
      <c r="C3526" s="60">
        <v>6.1740577310000004</v>
      </c>
      <c r="D3526" s="11">
        <v>0.193</v>
      </c>
      <c r="E3526" s="11">
        <v>48.29</v>
      </c>
      <c r="F3526" s="11">
        <v>1.2</v>
      </c>
      <c r="G3526" s="11">
        <v>7.5999999999999998E-2</v>
      </c>
      <c r="H3526" s="10">
        <v>0</v>
      </c>
      <c r="I3526" s="11">
        <f t="shared" si="330"/>
        <v>0.84</v>
      </c>
      <c r="J3526" s="11">
        <f t="shared" si="331"/>
        <v>3.7999999999999999E-2</v>
      </c>
      <c r="K3526" s="11">
        <v>6659.6</v>
      </c>
      <c r="L3526" s="10">
        <f t="shared" si="332"/>
        <v>4.7951694025990061</v>
      </c>
      <c r="M3526">
        <f t="shared" si="333"/>
        <v>5915</v>
      </c>
      <c r="N3526">
        <f t="shared" si="334"/>
        <v>11</v>
      </c>
      <c r="O3526">
        <f t="shared" si="335"/>
        <v>0.5</v>
      </c>
    </row>
    <row r="3527" spans="1:15">
      <c r="A3527" s="10" t="s">
        <v>68</v>
      </c>
      <c r="B3527" s="10">
        <v>1100</v>
      </c>
      <c r="C3527" s="60">
        <v>0.20751899600000001</v>
      </c>
      <c r="D3527" s="11">
        <v>0.34200000000000003</v>
      </c>
      <c r="E3527" s="11">
        <v>56.5</v>
      </c>
      <c r="F3527" s="11">
        <v>1.85</v>
      </c>
      <c r="G3527" s="11">
        <v>0.22</v>
      </c>
      <c r="H3527" s="10">
        <v>0</v>
      </c>
      <c r="I3527" s="11">
        <f t="shared" si="330"/>
        <v>1.2949999999999999</v>
      </c>
      <c r="J3527" s="11">
        <f t="shared" si="331"/>
        <v>0.11</v>
      </c>
      <c r="K3527" s="11">
        <v>224.8</v>
      </c>
      <c r="L3527" s="10">
        <f t="shared" si="332"/>
        <v>0.33415746330900004</v>
      </c>
      <c r="M3527">
        <f t="shared" si="333"/>
        <v>412</v>
      </c>
      <c r="N3527">
        <f t="shared" si="334"/>
        <v>1</v>
      </c>
      <c r="O3527">
        <f t="shared" si="335"/>
        <v>0.1</v>
      </c>
    </row>
    <row r="3528" spans="1:15">
      <c r="A3528" s="10" t="s">
        <v>68</v>
      </c>
      <c r="B3528" s="10">
        <v>1920</v>
      </c>
      <c r="C3528" s="60">
        <v>1.1403540089999999</v>
      </c>
      <c r="D3528" s="11">
        <v>0.193</v>
      </c>
      <c r="E3528" s="11">
        <v>48.29</v>
      </c>
      <c r="F3528" s="11">
        <v>1.2</v>
      </c>
      <c r="G3528" s="11">
        <v>7.5999999999999998E-2</v>
      </c>
      <c r="H3528" s="10">
        <v>0</v>
      </c>
      <c r="I3528" s="11">
        <f t="shared" si="330"/>
        <v>0.84</v>
      </c>
      <c r="J3528" s="11">
        <f t="shared" si="331"/>
        <v>3.7999999999999999E-2</v>
      </c>
      <c r="K3528" s="11">
        <v>1588.1</v>
      </c>
      <c r="L3528" s="10">
        <f t="shared" si="332"/>
        <v>0.88567209610497744</v>
      </c>
      <c r="M3528">
        <f t="shared" si="333"/>
        <v>1092</v>
      </c>
      <c r="N3528">
        <f t="shared" si="334"/>
        <v>2</v>
      </c>
      <c r="O3528">
        <f t="shared" si="335"/>
        <v>0.1</v>
      </c>
    </row>
    <row r="3529" spans="1:15">
      <c r="A3529" s="10" t="s">
        <v>68</v>
      </c>
      <c r="B3529" s="10">
        <v>1920</v>
      </c>
      <c r="C3529" s="60">
        <v>0.53846632900000002</v>
      </c>
      <c r="D3529" s="11">
        <v>0.193</v>
      </c>
      <c r="E3529" s="11">
        <v>48.29</v>
      </c>
      <c r="F3529" s="11">
        <v>1.2</v>
      </c>
      <c r="G3529" s="11">
        <v>7.5999999999999998E-2</v>
      </c>
      <c r="H3529" s="10">
        <v>0</v>
      </c>
      <c r="I3529" s="11">
        <f t="shared" si="330"/>
        <v>0.84</v>
      </c>
      <c r="J3529" s="11">
        <f t="shared" si="331"/>
        <v>3.7999999999999999E-2</v>
      </c>
      <c r="K3529" s="11">
        <v>479.9</v>
      </c>
      <c r="L3529" s="10">
        <f t="shared" si="332"/>
        <v>0.41820750269084411</v>
      </c>
      <c r="M3529">
        <f t="shared" si="333"/>
        <v>516</v>
      </c>
      <c r="N3529">
        <f t="shared" si="334"/>
        <v>1</v>
      </c>
      <c r="O3529">
        <f t="shared" si="335"/>
        <v>0</v>
      </c>
    </row>
    <row r="3530" spans="1:15">
      <c r="A3530" s="10" t="s">
        <v>68</v>
      </c>
      <c r="B3530" s="10">
        <v>1920</v>
      </c>
      <c r="C3530" s="60">
        <v>2.5424815110000001</v>
      </c>
      <c r="D3530" s="11">
        <v>0.193</v>
      </c>
      <c r="E3530" s="11">
        <v>48.29</v>
      </c>
      <c r="F3530" s="11">
        <v>1.2</v>
      </c>
      <c r="G3530" s="11">
        <v>7.5999999999999998E-2</v>
      </c>
      <c r="H3530" s="10">
        <v>0</v>
      </c>
      <c r="I3530" s="11">
        <f t="shared" si="330"/>
        <v>0.84</v>
      </c>
      <c r="J3530" s="11">
        <f t="shared" si="331"/>
        <v>3.7999999999999999E-2</v>
      </c>
      <c r="K3530" s="11">
        <v>2572.8000000000002</v>
      </c>
      <c r="L3530" s="10">
        <f t="shared" si="332"/>
        <v>1.9746542840062224</v>
      </c>
      <c r="M3530">
        <f t="shared" si="333"/>
        <v>2436</v>
      </c>
      <c r="N3530">
        <f t="shared" si="334"/>
        <v>5</v>
      </c>
      <c r="O3530">
        <f t="shared" si="335"/>
        <v>0.2</v>
      </c>
    </row>
    <row r="3531" spans="1:15">
      <c r="A3531" s="10" t="s">
        <v>68</v>
      </c>
      <c r="B3531" s="10">
        <v>1180</v>
      </c>
      <c r="C3531" s="60">
        <v>1.1247069000000001</v>
      </c>
      <c r="D3531" s="11">
        <v>0.39</v>
      </c>
      <c r="E3531" s="11">
        <v>48.29</v>
      </c>
      <c r="F3531" s="11">
        <v>1.05</v>
      </c>
      <c r="G3531" s="11">
        <v>0.22</v>
      </c>
      <c r="H3531" s="10">
        <v>0</v>
      </c>
      <c r="I3531" s="11">
        <f t="shared" si="330"/>
        <v>0.73499999999999999</v>
      </c>
      <c r="J3531" s="11">
        <f t="shared" si="331"/>
        <v>0.11</v>
      </c>
      <c r="K3531" s="11">
        <v>2222.1999999999998</v>
      </c>
      <c r="L3531" s="10">
        <f t="shared" si="332"/>
        <v>1.7651431265325002</v>
      </c>
      <c r="M3531">
        <f t="shared" si="333"/>
        <v>2177</v>
      </c>
      <c r="N3531">
        <f t="shared" si="334"/>
        <v>4</v>
      </c>
      <c r="O3531">
        <f t="shared" si="335"/>
        <v>0.5</v>
      </c>
    </row>
    <row r="3532" spans="1:15">
      <c r="A3532" s="10" t="s">
        <v>68</v>
      </c>
      <c r="B3532" s="10">
        <v>1920</v>
      </c>
      <c r="C3532" s="60">
        <v>2.9378360000000001E-3</v>
      </c>
      <c r="D3532" s="11">
        <v>0.27600000000000002</v>
      </c>
      <c r="E3532" s="11">
        <v>48.29</v>
      </c>
      <c r="F3532" s="11">
        <v>1.2</v>
      </c>
      <c r="G3532" s="11">
        <v>7.5999999999999998E-2</v>
      </c>
      <c r="H3532" s="10">
        <v>0</v>
      </c>
      <c r="I3532" s="11">
        <f t="shared" si="330"/>
        <v>0.84</v>
      </c>
      <c r="J3532" s="11">
        <f t="shared" si="331"/>
        <v>3.7999999999999999E-2</v>
      </c>
      <c r="K3532" s="11">
        <v>3.2</v>
      </c>
      <c r="L3532" s="10">
        <f t="shared" si="332"/>
        <v>3.2629663101200004E-3</v>
      </c>
      <c r="M3532">
        <f t="shared" si="333"/>
        <v>4</v>
      </c>
      <c r="N3532">
        <f t="shared" si="334"/>
        <v>0</v>
      </c>
      <c r="O3532">
        <f t="shared" si="335"/>
        <v>0</v>
      </c>
    </row>
    <row r="3533" spans="1:15">
      <c r="A3533" s="10" t="s">
        <v>68</v>
      </c>
      <c r="B3533" s="10">
        <v>1180</v>
      </c>
      <c r="C3533" s="60">
        <v>3.9645274000000001E-2</v>
      </c>
      <c r="D3533" s="11">
        <v>0.39</v>
      </c>
      <c r="E3533" s="11">
        <v>48.29</v>
      </c>
      <c r="F3533" s="11">
        <v>1.05</v>
      </c>
      <c r="G3533" s="11">
        <v>0.22</v>
      </c>
      <c r="H3533" s="10">
        <v>0</v>
      </c>
      <c r="I3533" s="11">
        <f t="shared" si="330"/>
        <v>0.73499999999999999</v>
      </c>
      <c r="J3533" s="11">
        <f t="shared" si="331"/>
        <v>0.11</v>
      </c>
      <c r="K3533" s="11">
        <v>107.5</v>
      </c>
      <c r="L3533" s="10">
        <f t="shared" si="332"/>
        <v>6.2220284147450011E-2</v>
      </c>
      <c r="M3533">
        <f t="shared" si="333"/>
        <v>77</v>
      </c>
      <c r="N3533">
        <f t="shared" si="334"/>
        <v>0</v>
      </c>
      <c r="O3533">
        <f t="shared" si="335"/>
        <v>0</v>
      </c>
    </row>
    <row r="3534" spans="1:15">
      <c r="A3534" s="10" t="s">
        <v>68</v>
      </c>
      <c r="B3534" s="10">
        <v>8140</v>
      </c>
      <c r="C3534" s="60">
        <v>4.5772984000000003E-2</v>
      </c>
      <c r="D3534" s="11">
        <v>0.77700000000000002</v>
      </c>
      <c r="E3534" s="11">
        <v>48.29</v>
      </c>
      <c r="F3534" s="11">
        <v>1.2</v>
      </c>
      <c r="G3534" s="11">
        <v>0.48</v>
      </c>
      <c r="H3534" s="10">
        <v>0</v>
      </c>
      <c r="I3534" s="11">
        <f t="shared" si="330"/>
        <v>0.84</v>
      </c>
      <c r="J3534" s="11">
        <f t="shared" si="331"/>
        <v>0.24</v>
      </c>
      <c r="K3534" s="11">
        <v>75.8</v>
      </c>
      <c r="L3534" s="10">
        <f t="shared" si="332"/>
        <v>0.14312193647905999</v>
      </c>
      <c r="M3534">
        <f t="shared" si="333"/>
        <v>177</v>
      </c>
      <c r="N3534">
        <f t="shared" si="334"/>
        <v>0</v>
      </c>
      <c r="O3534">
        <f t="shared" si="335"/>
        <v>0.1</v>
      </c>
    </row>
    <row r="3535" spans="1:15">
      <c r="A3535" s="10" t="s">
        <v>68</v>
      </c>
      <c r="B3535" s="10">
        <v>1100</v>
      </c>
      <c r="C3535" s="60">
        <v>0.162367435</v>
      </c>
      <c r="D3535" s="11">
        <v>0.34200000000000003</v>
      </c>
      <c r="E3535" s="11">
        <v>56.5</v>
      </c>
      <c r="F3535" s="11">
        <v>1.85</v>
      </c>
      <c r="G3535" s="11">
        <v>0.22</v>
      </c>
      <c r="H3535" s="10">
        <v>0</v>
      </c>
      <c r="I3535" s="11">
        <f t="shared" si="330"/>
        <v>1.2949999999999999</v>
      </c>
      <c r="J3535" s="11">
        <f t="shared" si="331"/>
        <v>0.11</v>
      </c>
      <c r="K3535" s="11">
        <v>61.9</v>
      </c>
      <c r="L3535" s="10">
        <f t="shared" si="332"/>
        <v>0.26145216220875001</v>
      </c>
      <c r="M3535">
        <f t="shared" si="333"/>
        <v>322</v>
      </c>
      <c r="N3535">
        <f t="shared" si="334"/>
        <v>1</v>
      </c>
      <c r="O3535">
        <f t="shared" si="335"/>
        <v>0.1</v>
      </c>
    </row>
    <row r="3536" spans="1:15">
      <c r="A3536" s="10" t="s">
        <v>68</v>
      </c>
      <c r="B3536" s="10">
        <v>1100</v>
      </c>
      <c r="C3536" s="60">
        <v>0.99443318599999997</v>
      </c>
      <c r="D3536" s="11">
        <v>0.34200000000000003</v>
      </c>
      <c r="E3536" s="11">
        <v>56.5</v>
      </c>
      <c r="F3536" s="11">
        <v>1.85</v>
      </c>
      <c r="G3536" s="11">
        <v>0.22</v>
      </c>
      <c r="H3536" s="10">
        <v>0</v>
      </c>
      <c r="I3536" s="11">
        <f t="shared" si="330"/>
        <v>1.2949999999999999</v>
      </c>
      <c r="J3536" s="11">
        <f t="shared" si="331"/>
        <v>0.11</v>
      </c>
      <c r="K3536" s="11">
        <v>520.9</v>
      </c>
      <c r="L3536" s="10">
        <f t="shared" si="332"/>
        <v>1.6012860377564999</v>
      </c>
      <c r="M3536">
        <f t="shared" si="333"/>
        <v>1975</v>
      </c>
      <c r="N3536">
        <f t="shared" si="334"/>
        <v>6</v>
      </c>
      <c r="O3536">
        <f t="shared" si="335"/>
        <v>0.5</v>
      </c>
    </row>
    <row r="3537" spans="3:15">
      <c r="C3537" s="60">
        <f>SUM(C2:C3536)</f>
        <v>16403.527034504012</v>
      </c>
      <c r="N3537">
        <f>SUM(N2:N3536)</f>
        <v>86365</v>
      </c>
      <c r="O3537">
        <f>SUM(O2:O3536)</f>
        <v>14983.200000000126</v>
      </c>
    </row>
  </sheetData>
  <sortState ref="A2:L3537">
    <sortCondition descending="1" ref="L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2.75"/>
  <cols>
    <col min="1" max="1" width="13.7109375" style="10" bestFit="1" customWidth="1"/>
    <col min="2" max="2" width="8.5703125" style="10" bestFit="1" customWidth="1"/>
    <col min="3" max="3" width="11.5703125" style="60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7.85546875" style="11" bestFit="1" customWidth="1"/>
    <col min="12" max="12" width="12.140625" customWidth="1"/>
    <col min="13" max="13" width="13.140625" customWidth="1"/>
  </cols>
  <sheetData>
    <row r="1" spans="1:15" ht="25.5">
      <c r="A1" s="10" t="s">
        <v>149</v>
      </c>
      <c r="B1" s="10" t="s">
        <v>50</v>
      </c>
      <c r="C1" s="60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11" t="s">
        <v>147</v>
      </c>
      <c r="J1" s="11" t="s">
        <v>148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10" t="s">
        <v>68</v>
      </c>
      <c r="B2" s="10">
        <v>1200</v>
      </c>
      <c r="C2" s="60">
        <v>7.6166653880000004</v>
      </c>
      <c r="D2" s="11">
        <v>0.22</v>
      </c>
      <c r="E2" s="11">
        <v>56.5</v>
      </c>
      <c r="F2" s="11">
        <v>2.23</v>
      </c>
      <c r="G2" s="11">
        <v>0.316</v>
      </c>
      <c r="H2" s="10">
        <v>1</v>
      </c>
      <c r="I2" s="11">
        <f>F2</f>
        <v>2.23</v>
      </c>
      <c r="J2" s="11">
        <f>G2</f>
        <v>0.316</v>
      </c>
      <c r="K2" s="11">
        <v>24952.3</v>
      </c>
      <c r="L2" s="10">
        <f>E2*D2*C2/12</f>
        <v>7.8895958977366663</v>
      </c>
      <c r="M2">
        <f>ROUND(E2*D2*C2*102.79,0)</f>
        <v>9732</v>
      </c>
      <c r="N2">
        <f>ROUND(I2*M2*0.002205,0)</f>
        <v>48</v>
      </c>
      <c r="O2">
        <f>ROUND(J2*M2*0.002205,1)</f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4"/>
  <sheetViews>
    <sheetView workbookViewId="0">
      <pane ySplit="1" topLeftCell="A90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8.5703125" style="10" bestFit="1" customWidth="1"/>
    <col min="3" max="3" width="12.5703125" style="60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6.7109375" style="11" bestFit="1" customWidth="1"/>
    <col min="12" max="13" width="13" customWidth="1"/>
  </cols>
  <sheetData>
    <row r="1" spans="1:15" ht="25.5">
      <c r="A1" s="21" t="s">
        <v>67</v>
      </c>
      <c r="B1" s="10" t="s">
        <v>50</v>
      </c>
      <c r="C1" s="60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5" t="s">
        <v>147</v>
      </c>
      <c r="J1" s="25" t="s">
        <v>148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4340</v>
      </c>
      <c r="C2" s="60">
        <v>1.45816E-4</v>
      </c>
      <c r="D2" s="11">
        <v>0.10199999999999999</v>
      </c>
      <c r="E2" s="11">
        <v>56.5</v>
      </c>
      <c r="F2" s="11">
        <v>0.7</v>
      </c>
      <c r="G2" s="11">
        <v>0.09</v>
      </c>
      <c r="H2" s="10">
        <v>1</v>
      </c>
      <c r="I2" s="11">
        <f>F2</f>
        <v>0.7</v>
      </c>
      <c r="J2" s="11">
        <f>G2</f>
        <v>0.09</v>
      </c>
      <c r="K2" s="11">
        <v>1</v>
      </c>
      <c r="L2" s="10">
        <f>E2*D2*C2/12</f>
        <v>7.0028133999999994E-5</v>
      </c>
      <c r="M2">
        <f>ROUND(E2*D2*C2*102.79,0)</f>
        <v>0</v>
      </c>
      <c r="N2">
        <f>ROUND(I2*M2*0.002205,0)</f>
        <v>0</v>
      </c>
      <c r="O2">
        <f>ROUND(J2*M2*0.002205,1)</f>
        <v>0</v>
      </c>
    </row>
    <row r="3" spans="1:15">
      <c r="A3" s="21" t="s">
        <v>68</v>
      </c>
      <c r="B3" s="10">
        <v>8140</v>
      </c>
      <c r="C3" s="60">
        <v>1.201266554</v>
      </c>
      <c r="D3" s="11">
        <v>0.63</v>
      </c>
      <c r="E3" s="11">
        <v>56.5</v>
      </c>
      <c r="F3" s="11">
        <v>1.2</v>
      </c>
      <c r="G3" s="11">
        <v>0.48</v>
      </c>
      <c r="H3" s="10">
        <v>1</v>
      </c>
      <c r="I3" s="11">
        <f t="shared" ref="I3:I66" si="0">F3</f>
        <v>1.2</v>
      </c>
      <c r="J3" s="11">
        <f t="shared" ref="J3:J66" si="1">G3</f>
        <v>0.48</v>
      </c>
      <c r="K3" s="11">
        <v>6982.9</v>
      </c>
      <c r="L3" s="10">
        <f t="shared" ref="L3:L66" si="2">E3*D3*C3/12</f>
        <v>3.5632569158025</v>
      </c>
      <c r="M3">
        <f t="shared" ref="M3:M66" si="3">ROUND(E3*D3*C3*102.79,0)</f>
        <v>4395</v>
      </c>
      <c r="N3">
        <f t="shared" ref="N3:N66" si="4">ROUND(I3*M3*0.002205,0)</f>
        <v>12</v>
      </c>
      <c r="O3">
        <f t="shared" ref="O3:O66" si="5">ROUND(J3*M3*0.002205,1)</f>
        <v>4.7</v>
      </c>
    </row>
    <row r="4" spans="1:15">
      <c r="A4" s="21" t="s">
        <v>68</v>
      </c>
      <c r="B4" s="10">
        <v>1200</v>
      </c>
      <c r="C4" s="60">
        <v>13.360695247000001</v>
      </c>
      <c r="D4" s="11">
        <v>0.22</v>
      </c>
      <c r="E4" s="11">
        <v>56.5</v>
      </c>
      <c r="F4" s="11">
        <v>2.23</v>
      </c>
      <c r="G4" s="11">
        <v>0.316</v>
      </c>
      <c r="H4" s="10">
        <v>1</v>
      </c>
      <c r="I4" s="11">
        <f t="shared" si="0"/>
        <v>2.23</v>
      </c>
      <c r="J4" s="11">
        <f t="shared" si="1"/>
        <v>0.316</v>
      </c>
      <c r="K4" s="11">
        <v>3705.8</v>
      </c>
      <c r="L4" s="10">
        <f t="shared" si="2"/>
        <v>13.839453493350833</v>
      </c>
      <c r="M4">
        <f t="shared" si="3"/>
        <v>17071</v>
      </c>
      <c r="N4">
        <f t="shared" si="4"/>
        <v>84</v>
      </c>
      <c r="O4">
        <f t="shared" si="5"/>
        <v>11.9</v>
      </c>
    </row>
    <row r="5" spans="1:15">
      <c r="A5" s="21" t="s">
        <v>68</v>
      </c>
      <c r="B5" s="10">
        <v>4340</v>
      </c>
      <c r="C5" s="60">
        <v>1.3923900000000001E-4</v>
      </c>
      <c r="D5" s="11">
        <v>0.10199999999999999</v>
      </c>
      <c r="E5" s="11">
        <v>56.5</v>
      </c>
      <c r="F5" s="11">
        <v>0.7</v>
      </c>
      <c r="G5" s="11">
        <v>0.09</v>
      </c>
      <c r="H5" s="10">
        <v>1</v>
      </c>
      <c r="I5" s="11">
        <f t="shared" si="0"/>
        <v>0.7</v>
      </c>
      <c r="J5" s="11">
        <f t="shared" si="1"/>
        <v>0.09</v>
      </c>
      <c r="K5" s="11">
        <v>34.6</v>
      </c>
      <c r="L5" s="10">
        <f t="shared" si="2"/>
        <v>6.6869529750000011E-5</v>
      </c>
      <c r="M5">
        <f t="shared" si="3"/>
        <v>0</v>
      </c>
      <c r="N5">
        <f t="shared" si="4"/>
        <v>0</v>
      </c>
      <c r="O5">
        <f t="shared" si="5"/>
        <v>0</v>
      </c>
    </row>
    <row r="6" spans="1:15">
      <c r="A6" s="21" t="s">
        <v>68</v>
      </c>
      <c r="B6" s="10">
        <v>4340</v>
      </c>
      <c r="C6" s="60">
        <v>0.46313844500000001</v>
      </c>
      <c r="D6" s="11">
        <v>0.10199999999999999</v>
      </c>
      <c r="E6" s="11">
        <v>56.5</v>
      </c>
      <c r="F6" s="11">
        <v>0.7</v>
      </c>
      <c r="G6" s="11">
        <v>0.09</v>
      </c>
      <c r="H6" s="10">
        <v>1</v>
      </c>
      <c r="I6" s="11">
        <f t="shared" si="0"/>
        <v>0.7</v>
      </c>
      <c r="J6" s="11">
        <f t="shared" si="1"/>
        <v>0.09</v>
      </c>
      <c r="K6" s="11">
        <v>67.599999999999994</v>
      </c>
      <c r="L6" s="10">
        <f t="shared" si="2"/>
        <v>0.22242223821124998</v>
      </c>
      <c r="M6">
        <f t="shared" si="3"/>
        <v>274</v>
      </c>
      <c r="N6">
        <f t="shared" si="4"/>
        <v>0</v>
      </c>
      <c r="O6">
        <f t="shared" si="5"/>
        <v>0.1</v>
      </c>
    </row>
    <row r="7" spans="1:15">
      <c r="A7" s="21" t="s">
        <v>68</v>
      </c>
      <c r="B7" s="10">
        <v>4340</v>
      </c>
      <c r="C7" s="60">
        <v>1.5778028900000001</v>
      </c>
      <c r="D7" s="11">
        <v>0.10199999999999999</v>
      </c>
      <c r="E7" s="11">
        <v>56.5</v>
      </c>
      <c r="F7" s="11">
        <v>0.7</v>
      </c>
      <c r="G7" s="11">
        <v>0.09</v>
      </c>
      <c r="H7" s="10">
        <v>1</v>
      </c>
      <c r="I7" s="11">
        <f t="shared" si="0"/>
        <v>0.7</v>
      </c>
      <c r="J7" s="11">
        <f t="shared" si="1"/>
        <v>0.09</v>
      </c>
      <c r="K7" s="11">
        <v>185.4</v>
      </c>
      <c r="L7" s="10">
        <f t="shared" si="2"/>
        <v>0.7577398379225001</v>
      </c>
      <c r="M7">
        <f t="shared" si="3"/>
        <v>935</v>
      </c>
      <c r="N7">
        <f t="shared" si="4"/>
        <v>1</v>
      </c>
      <c r="O7">
        <f t="shared" si="5"/>
        <v>0.2</v>
      </c>
    </row>
    <row r="8" spans="1:15">
      <c r="A8" s="21" t="s">
        <v>68</v>
      </c>
      <c r="B8" s="10">
        <v>4340</v>
      </c>
      <c r="C8" s="60">
        <v>0.194268525</v>
      </c>
      <c r="D8" s="11">
        <v>0.10199999999999999</v>
      </c>
      <c r="E8" s="11">
        <v>56.5</v>
      </c>
      <c r="F8" s="11">
        <v>0.7</v>
      </c>
      <c r="G8" s="11">
        <v>0.09</v>
      </c>
      <c r="H8" s="10">
        <v>1</v>
      </c>
      <c r="I8" s="11">
        <f t="shared" si="0"/>
        <v>0.7</v>
      </c>
      <c r="J8" s="11">
        <f t="shared" si="1"/>
        <v>0.09</v>
      </c>
      <c r="K8" s="11">
        <v>22.5</v>
      </c>
      <c r="L8" s="10">
        <f t="shared" si="2"/>
        <v>9.3297459131249996E-2</v>
      </c>
      <c r="M8">
        <f t="shared" si="3"/>
        <v>115</v>
      </c>
      <c r="N8">
        <f t="shared" si="4"/>
        <v>0</v>
      </c>
      <c r="O8">
        <f t="shared" si="5"/>
        <v>0</v>
      </c>
    </row>
    <row r="9" spans="1:15">
      <c r="A9" s="21" t="s">
        <v>68</v>
      </c>
      <c r="B9" s="10">
        <v>1200</v>
      </c>
      <c r="C9" s="60">
        <v>0.20776911100000001</v>
      </c>
      <c r="D9" s="11">
        <v>0.22</v>
      </c>
      <c r="E9" s="11">
        <v>56.5</v>
      </c>
      <c r="F9" s="11">
        <v>2.23</v>
      </c>
      <c r="G9" s="11">
        <v>0.316</v>
      </c>
      <c r="H9" s="10">
        <v>1</v>
      </c>
      <c r="I9" s="11">
        <f t="shared" si="0"/>
        <v>2.23</v>
      </c>
      <c r="J9" s="11">
        <f t="shared" si="1"/>
        <v>0.316</v>
      </c>
      <c r="K9" s="11">
        <v>73.900000000000006</v>
      </c>
      <c r="L9" s="10">
        <f t="shared" si="2"/>
        <v>0.21521417081083336</v>
      </c>
      <c r="M9">
        <f t="shared" si="3"/>
        <v>265</v>
      </c>
      <c r="N9">
        <f t="shared" si="4"/>
        <v>1</v>
      </c>
      <c r="O9">
        <f t="shared" si="5"/>
        <v>0.2</v>
      </c>
    </row>
    <row r="10" spans="1:15">
      <c r="A10" s="21" t="s">
        <v>68</v>
      </c>
      <c r="B10" s="10">
        <v>1200</v>
      </c>
      <c r="C10" s="60">
        <v>2.5136037E-2</v>
      </c>
      <c r="D10" s="11">
        <v>0.22</v>
      </c>
      <c r="E10" s="11">
        <v>56.5</v>
      </c>
      <c r="F10" s="11">
        <v>2.23</v>
      </c>
      <c r="G10" s="11">
        <v>0.316</v>
      </c>
      <c r="H10" s="10">
        <v>1</v>
      </c>
      <c r="I10" s="11">
        <f t="shared" si="0"/>
        <v>2.23</v>
      </c>
      <c r="J10" s="11">
        <f t="shared" si="1"/>
        <v>0.316</v>
      </c>
      <c r="K10" s="11">
        <v>6.1</v>
      </c>
      <c r="L10" s="10">
        <f t="shared" si="2"/>
        <v>2.6036744992499999E-2</v>
      </c>
      <c r="M10">
        <f t="shared" si="3"/>
        <v>32</v>
      </c>
      <c r="N10">
        <f t="shared" si="4"/>
        <v>0</v>
      </c>
      <c r="O10">
        <f t="shared" si="5"/>
        <v>0</v>
      </c>
    </row>
    <row r="11" spans="1:15">
      <c r="A11" s="21" t="s">
        <v>68</v>
      </c>
      <c r="B11" s="10">
        <v>4340</v>
      </c>
      <c r="C11" s="60">
        <v>1.043649367</v>
      </c>
      <c r="D11" s="11">
        <v>0.10199999999999999</v>
      </c>
      <c r="E11" s="11">
        <v>56.5</v>
      </c>
      <c r="F11" s="11">
        <v>0.7</v>
      </c>
      <c r="G11" s="11">
        <v>0.09</v>
      </c>
      <c r="H11" s="10">
        <v>1</v>
      </c>
      <c r="I11" s="11">
        <f t="shared" si="0"/>
        <v>0.7</v>
      </c>
      <c r="J11" s="11">
        <f t="shared" si="1"/>
        <v>0.09</v>
      </c>
      <c r="K11" s="11">
        <v>117.5</v>
      </c>
      <c r="L11" s="10">
        <f t="shared" si="2"/>
        <v>0.50121260850174998</v>
      </c>
      <c r="M11">
        <f t="shared" si="3"/>
        <v>618</v>
      </c>
      <c r="N11">
        <f t="shared" si="4"/>
        <v>1</v>
      </c>
      <c r="O11">
        <f t="shared" si="5"/>
        <v>0.1</v>
      </c>
    </row>
    <row r="12" spans="1:15">
      <c r="A12" s="21" t="s">
        <v>68</v>
      </c>
      <c r="B12" s="10">
        <v>4340</v>
      </c>
      <c r="C12" s="60">
        <v>1.231759601</v>
      </c>
      <c r="D12" s="11">
        <v>0.10199999999999999</v>
      </c>
      <c r="E12" s="11">
        <v>56.5</v>
      </c>
      <c r="F12" s="11">
        <v>0.7</v>
      </c>
      <c r="G12" s="11">
        <v>0.09</v>
      </c>
      <c r="H12" s="10">
        <v>1</v>
      </c>
      <c r="I12" s="11">
        <f t="shared" si="0"/>
        <v>0.7</v>
      </c>
      <c r="J12" s="11">
        <f t="shared" si="1"/>
        <v>0.09</v>
      </c>
      <c r="K12" s="11">
        <v>146.1</v>
      </c>
      <c r="L12" s="10">
        <f t="shared" si="2"/>
        <v>0.59155254838025007</v>
      </c>
      <c r="M12">
        <f t="shared" si="3"/>
        <v>730</v>
      </c>
      <c r="N12">
        <f t="shared" si="4"/>
        <v>1</v>
      </c>
      <c r="O12">
        <f t="shared" si="5"/>
        <v>0.1</v>
      </c>
    </row>
    <row r="13" spans="1:15">
      <c r="A13" s="21" t="s">
        <v>68</v>
      </c>
      <c r="B13" s="10">
        <v>4340</v>
      </c>
      <c r="C13" s="60">
        <v>3.5411184999999998E-2</v>
      </c>
      <c r="D13" s="11">
        <v>0.10199999999999999</v>
      </c>
      <c r="E13" s="11">
        <v>56.5</v>
      </c>
      <c r="F13" s="11">
        <v>0.7</v>
      </c>
      <c r="G13" s="11">
        <v>0.09</v>
      </c>
      <c r="H13" s="10">
        <v>1</v>
      </c>
      <c r="I13" s="11">
        <f t="shared" si="0"/>
        <v>0.7</v>
      </c>
      <c r="J13" s="11">
        <f t="shared" si="1"/>
        <v>0.09</v>
      </c>
      <c r="K13" s="11">
        <v>5.6</v>
      </c>
      <c r="L13" s="10">
        <f t="shared" si="2"/>
        <v>1.7006221596249999E-2</v>
      </c>
      <c r="M13">
        <f t="shared" si="3"/>
        <v>21</v>
      </c>
      <c r="N13">
        <f t="shared" si="4"/>
        <v>0</v>
      </c>
      <c r="O13">
        <f t="shared" si="5"/>
        <v>0</v>
      </c>
    </row>
    <row r="14" spans="1:15">
      <c r="A14" s="21" t="s">
        <v>68</v>
      </c>
      <c r="B14" s="10">
        <v>4340</v>
      </c>
      <c r="C14" s="60">
        <v>0.13938218399999999</v>
      </c>
      <c r="D14" s="11">
        <v>0.10199999999999999</v>
      </c>
      <c r="E14" s="11">
        <v>56.5</v>
      </c>
      <c r="F14" s="11">
        <v>0.7</v>
      </c>
      <c r="G14" s="11">
        <v>0.09</v>
      </c>
      <c r="H14" s="10">
        <v>1</v>
      </c>
      <c r="I14" s="11">
        <f t="shared" si="0"/>
        <v>0.7</v>
      </c>
      <c r="J14" s="11">
        <f t="shared" si="1"/>
        <v>0.09</v>
      </c>
      <c r="K14" s="11">
        <v>79.400000000000006</v>
      </c>
      <c r="L14" s="10">
        <f t="shared" si="2"/>
        <v>6.693829386599999E-2</v>
      </c>
      <c r="M14">
        <f t="shared" si="3"/>
        <v>83</v>
      </c>
      <c r="N14">
        <f t="shared" si="4"/>
        <v>0</v>
      </c>
      <c r="O14">
        <f t="shared" si="5"/>
        <v>0</v>
      </c>
    </row>
    <row r="15" spans="1:15">
      <c r="A15" s="21" t="s">
        <v>68</v>
      </c>
      <c r="B15" s="10">
        <v>4340</v>
      </c>
      <c r="C15" s="60">
        <v>0.109401465</v>
      </c>
      <c r="D15" s="11">
        <v>0.10199999999999999</v>
      </c>
      <c r="E15" s="11">
        <v>56.5</v>
      </c>
      <c r="F15" s="11">
        <v>0.7</v>
      </c>
      <c r="G15" s="11">
        <v>0.09</v>
      </c>
      <c r="H15" s="10">
        <v>1</v>
      </c>
      <c r="I15" s="11">
        <f t="shared" si="0"/>
        <v>0.7</v>
      </c>
      <c r="J15" s="11">
        <f t="shared" si="1"/>
        <v>0.09</v>
      </c>
      <c r="K15" s="11">
        <v>30.8</v>
      </c>
      <c r="L15" s="10">
        <f t="shared" si="2"/>
        <v>5.2540053566250002E-2</v>
      </c>
      <c r="M15">
        <f t="shared" si="3"/>
        <v>65</v>
      </c>
      <c r="N15">
        <f t="shared" si="4"/>
        <v>0</v>
      </c>
      <c r="O15">
        <f t="shared" si="5"/>
        <v>0</v>
      </c>
    </row>
    <row r="16" spans="1:15">
      <c r="A16" s="21" t="s">
        <v>68</v>
      </c>
      <c r="B16" s="10">
        <v>4340</v>
      </c>
      <c r="C16" s="60">
        <v>0.33673497400000002</v>
      </c>
      <c r="D16" s="11">
        <v>0.10199999999999999</v>
      </c>
      <c r="E16" s="11">
        <v>56.5</v>
      </c>
      <c r="F16" s="11">
        <v>0.7</v>
      </c>
      <c r="G16" s="11">
        <v>0.09</v>
      </c>
      <c r="H16" s="10">
        <v>1</v>
      </c>
      <c r="I16" s="11">
        <f t="shared" si="0"/>
        <v>0.7</v>
      </c>
      <c r="J16" s="11">
        <f t="shared" si="1"/>
        <v>0.09</v>
      </c>
      <c r="K16" s="11">
        <v>37.9</v>
      </c>
      <c r="L16" s="10">
        <f t="shared" si="2"/>
        <v>0.16171697126350001</v>
      </c>
      <c r="M16">
        <f t="shared" si="3"/>
        <v>199</v>
      </c>
      <c r="N16">
        <f t="shared" si="4"/>
        <v>0</v>
      </c>
      <c r="O16">
        <f t="shared" si="5"/>
        <v>0</v>
      </c>
    </row>
    <row r="17" spans="1:15">
      <c r="A17" s="21" t="s">
        <v>68</v>
      </c>
      <c r="B17" s="10">
        <v>4340</v>
      </c>
      <c r="C17" s="60">
        <v>0.34286476999999999</v>
      </c>
      <c r="D17" s="11">
        <v>0.10199999999999999</v>
      </c>
      <c r="E17" s="11">
        <v>56.5</v>
      </c>
      <c r="F17" s="11">
        <v>0.7</v>
      </c>
      <c r="G17" s="11">
        <v>0.09</v>
      </c>
      <c r="H17" s="10">
        <v>1</v>
      </c>
      <c r="I17" s="11">
        <f t="shared" si="0"/>
        <v>0.7</v>
      </c>
      <c r="J17" s="11">
        <f t="shared" si="1"/>
        <v>0.09</v>
      </c>
      <c r="K17" s="11">
        <v>38.6</v>
      </c>
      <c r="L17" s="10">
        <f t="shared" si="2"/>
        <v>0.1646608057925</v>
      </c>
      <c r="M17">
        <f t="shared" si="3"/>
        <v>203</v>
      </c>
      <c r="N17">
        <f t="shared" si="4"/>
        <v>0</v>
      </c>
      <c r="O17">
        <f t="shared" si="5"/>
        <v>0</v>
      </c>
    </row>
    <row r="18" spans="1:15">
      <c r="A18" s="21" t="s">
        <v>68</v>
      </c>
      <c r="B18" s="10">
        <v>1200</v>
      </c>
      <c r="C18" s="60">
        <v>3.7791099999999998E-4</v>
      </c>
      <c r="D18" s="11">
        <v>0.22</v>
      </c>
      <c r="E18" s="11">
        <v>56.5</v>
      </c>
      <c r="F18" s="11">
        <v>2.23</v>
      </c>
      <c r="G18" s="11">
        <v>0.316</v>
      </c>
      <c r="H18" s="10">
        <v>1</v>
      </c>
      <c r="I18" s="11">
        <f t="shared" si="0"/>
        <v>2.23</v>
      </c>
      <c r="J18" s="11">
        <f t="shared" si="1"/>
        <v>0.316</v>
      </c>
      <c r="K18" s="11">
        <v>0.1</v>
      </c>
      <c r="L18" s="10">
        <f t="shared" si="2"/>
        <v>3.9145281083333329E-4</v>
      </c>
      <c r="M18">
        <f t="shared" si="3"/>
        <v>0</v>
      </c>
      <c r="N18">
        <f t="shared" si="4"/>
        <v>0</v>
      </c>
      <c r="O18">
        <f t="shared" si="5"/>
        <v>0</v>
      </c>
    </row>
    <row r="19" spans="1:15">
      <c r="A19" s="21" t="s">
        <v>68</v>
      </c>
      <c r="B19" s="10">
        <v>4340</v>
      </c>
      <c r="C19" s="60">
        <v>0.15363964499999999</v>
      </c>
      <c r="D19" s="11">
        <v>0.10199999999999999</v>
      </c>
      <c r="E19" s="11">
        <v>56.5</v>
      </c>
      <c r="F19" s="11">
        <v>0.7</v>
      </c>
      <c r="G19" s="11">
        <v>0.09</v>
      </c>
      <c r="H19" s="10">
        <v>1</v>
      </c>
      <c r="I19" s="11">
        <f t="shared" si="0"/>
        <v>0.7</v>
      </c>
      <c r="J19" s="11">
        <f t="shared" si="1"/>
        <v>0.09</v>
      </c>
      <c r="K19" s="11">
        <v>62.3</v>
      </c>
      <c r="L19" s="10">
        <f t="shared" si="2"/>
        <v>7.3785439511249995E-2</v>
      </c>
      <c r="M19">
        <f t="shared" si="3"/>
        <v>91</v>
      </c>
      <c r="N19">
        <f t="shared" si="4"/>
        <v>0</v>
      </c>
      <c r="O19">
        <f t="shared" si="5"/>
        <v>0</v>
      </c>
    </row>
    <row r="20" spans="1:15">
      <c r="A20" s="21" t="s">
        <v>68</v>
      </c>
      <c r="B20" s="10">
        <v>4340</v>
      </c>
      <c r="C20" s="60">
        <v>6.2259569999999998E-3</v>
      </c>
      <c r="D20" s="11">
        <v>0.10199999999999999</v>
      </c>
      <c r="E20" s="11">
        <v>56.5</v>
      </c>
      <c r="F20" s="11">
        <v>0.7</v>
      </c>
      <c r="G20" s="11">
        <v>0.09</v>
      </c>
      <c r="H20" s="10">
        <v>1</v>
      </c>
      <c r="I20" s="11">
        <f t="shared" si="0"/>
        <v>0.7</v>
      </c>
      <c r="J20" s="11">
        <f t="shared" si="1"/>
        <v>0.09</v>
      </c>
      <c r="K20" s="11">
        <v>0.7</v>
      </c>
      <c r="L20" s="10">
        <f t="shared" si="2"/>
        <v>2.9900158492500001E-3</v>
      </c>
      <c r="M20">
        <f t="shared" si="3"/>
        <v>4</v>
      </c>
      <c r="N20">
        <f t="shared" si="4"/>
        <v>0</v>
      </c>
      <c r="O20">
        <f t="shared" si="5"/>
        <v>0</v>
      </c>
    </row>
    <row r="21" spans="1:15">
      <c r="A21" s="21" t="s">
        <v>68</v>
      </c>
      <c r="B21" s="10">
        <v>1200</v>
      </c>
      <c r="C21" s="60">
        <v>0.29904743299999997</v>
      </c>
      <c r="D21" s="11">
        <v>0.22</v>
      </c>
      <c r="E21" s="11">
        <v>56.5</v>
      </c>
      <c r="F21" s="11">
        <v>2.23</v>
      </c>
      <c r="G21" s="11">
        <v>0.316</v>
      </c>
      <c r="H21" s="10">
        <v>1</v>
      </c>
      <c r="I21" s="11">
        <f t="shared" si="0"/>
        <v>2.23</v>
      </c>
      <c r="J21" s="11">
        <f t="shared" si="1"/>
        <v>0.316</v>
      </c>
      <c r="K21" s="11">
        <v>121.9</v>
      </c>
      <c r="L21" s="10">
        <f t="shared" si="2"/>
        <v>0.30976329934916663</v>
      </c>
      <c r="M21">
        <f t="shared" si="3"/>
        <v>382</v>
      </c>
      <c r="N21">
        <f t="shared" si="4"/>
        <v>2</v>
      </c>
      <c r="O21">
        <f t="shared" si="5"/>
        <v>0.3</v>
      </c>
    </row>
    <row r="22" spans="1:15">
      <c r="A22" s="21" t="s">
        <v>68</v>
      </c>
      <c r="B22" s="10">
        <v>1200</v>
      </c>
      <c r="C22" s="60">
        <v>0.71190595999999995</v>
      </c>
      <c r="D22" s="11">
        <v>0.22</v>
      </c>
      <c r="E22" s="11">
        <v>56.5</v>
      </c>
      <c r="F22" s="11">
        <v>2.23</v>
      </c>
      <c r="G22" s="11">
        <v>0.316</v>
      </c>
      <c r="H22" s="10">
        <v>1</v>
      </c>
      <c r="I22" s="11">
        <f t="shared" si="0"/>
        <v>2.23</v>
      </c>
      <c r="J22" s="11">
        <f t="shared" si="1"/>
        <v>0.316</v>
      </c>
      <c r="K22" s="11">
        <v>172.9</v>
      </c>
      <c r="L22" s="10">
        <f t="shared" si="2"/>
        <v>0.73741592356666663</v>
      </c>
      <c r="M22">
        <f t="shared" si="3"/>
        <v>910</v>
      </c>
      <c r="N22">
        <f t="shared" si="4"/>
        <v>4</v>
      </c>
      <c r="O22">
        <f t="shared" si="5"/>
        <v>0.6</v>
      </c>
    </row>
    <row r="23" spans="1:15">
      <c r="A23" s="21" t="s">
        <v>68</v>
      </c>
      <c r="B23" s="10">
        <v>4340</v>
      </c>
      <c r="C23" s="60">
        <v>0.24603860699999999</v>
      </c>
      <c r="D23" s="11">
        <v>0.10199999999999999</v>
      </c>
      <c r="E23" s="11">
        <v>56.5</v>
      </c>
      <c r="F23" s="11">
        <v>0.7</v>
      </c>
      <c r="G23" s="11">
        <v>0.09</v>
      </c>
      <c r="H23" s="10">
        <v>1</v>
      </c>
      <c r="I23" s="11">
        <f t="shared" si="0"/>
        <v>0.7</v>
      </c>
      <c r="J23" s="11">
        <f t="shared" si="1"/>
        <v>0.09</v>
      </c>
      <c r="K23" s="11">
        <v>27.7</v>
      </c>
      <c r="L23" s="10">
        <f t="shared" si="2"/>
        <v>0.11816004101175</v>
      </c>
      <c r="M23">
        <f t="shared" si="3"/>
        <v>146</v>
      </c>
      <c r="N23">
        <f t="shared" si="4"/>
        <v>0</v>
      </c>
      <c r="O23">
        <f t="shared" si="5"/>
        <v>0</v>
      </c>
    </row>
    <row r="24" spans="1:15">
      <c r="A24" s="21" t="s">
        <v>68</v>
      </c>
      <c r="B24" s="10">
        <v>4340</v>
      </c>
      <c r="C24" s="60">
        <v>0.78077748999999996</v>
      </c>
      <c r="D24" s="11">
        <v>0.10199999999999999</v>
      </c>
      <c r="E24" s="11">
        <v>56.5</v>
      </c>
      <c r="F24" s="11">
        <v>0.7</v>
      </c>
      <c r="G24" s="11">
        <v>0.09</v>
      </c>
      <c r="H24" s="10">
        <v>1</v>
      </c>
      <c r="I24" s="11">
        <f t="shared" si="0"/>
        <v>0.7</v>
      </c>
      <c r="J24" s="11">
        <f t="shared" si="1"/>
        <v>0.09</v>
      </c>
      <c r="K24" s="11">
        <v>87.9</v>
      </c>
      <c r="L24" s="10">
        <f t="shared" si="2"/>
        <v>0.3749683895725</v>
      </c>
      <c r="M24">
        <f t="shared" si="3"/>
        <v>463</v>
      </c>
      <c r="N24">
        <f t="shared" si="4"/>
        <v>1</v>
      </c>
      <c r="O24">
        <f t="shared" si="5"/>
        <v>0.1</v>
      </c>
    </row>
    <row r="25" spans="1:15">
      <c r="A25" s="21" t="s">
        <v>68</v>
      </c>
      <c r="B25" s="10">
        <v>4340</v>
      </c>
      <c r="C25" s="60">
        <v>5.0122211E-2</v>
      </c>
      <c r="D25" s="11">
        <v>0.10199999999999999</v>
      </c>
      <c r="E25" s="11">
        <v>56.5</v>
      </c>
      <c r="F25" s="11">
        <v>0.7</v>
      </c>
      <c r="G25" s="11">
        <v>0.09</v>
      </c>
      <c r="H25" s="10">
        <v>1</v>
      </c>
      <c r="I25" s="11">
        <f t="shared" si="0"/>
        <v>0.7</v>
      </c>
      <c r="J25" s="11">
        <f t="shared" si="1"/>
        <v>0.09</v>
      </c>
      <c r="K25" s="11">
        <v>5.6</v>
      </c>
      <c r="L25" s="10">
        <f t="shared" si="2"/>
        <v>2.407119183275E-2</v>
      </c>
      <c r="M25">
        <f t="shared" si="3"/>
        <v>30</v>
      </c>
      <c r="N25">
        <f t="shared" si="4"/>
        <v>0</v>
      </c>
      <c r="O25">
        <f t="shared" si="5"/>
        <v>0</v>
      </c>
    </row>
    <row r="26" spans="1:15">
      <c r="A26" s="21" t="s">
        <v>68</v>
      </c>
      <c r="B26" s="10">
        <v>4340</v>
      </c>
      <c r="C26" s="60">
        <v>0.43867996999999997</v>
      </c>
      <c r="D26" s="11">
        <v>0.10199999999999999</v>
      </c>
      <c r="E26" s="11">
        <v>56.5</v>
      </c>
      <c r="F26" s="11">
        <v>0.7</v>
      </c>
      <c r="G26" s="11">
        <v>0.09</v>
      </c>
      <c r="H26" s="10">
        <v>1</v>
      </c>
      <c r="I26" s="11">
        <f t="shared" si="0"/>
        <v>0.7</v>
      </c>
      <c r="J26" s="11">
        <f t="shared" si="1"/>
        <v>0.09</v>
      </c>
      <c r="K26" s="11">
        <v>49.4</v>
      </c>
      <c r="L26" s="10">
        <f t="shared" si="2"/>
        <v>0.21067605559249999</v>
      </c>
      <c r="M26">
        <f t="shared" si="3"/>
        <v>260</v>
      </c>
      <c r="N26">
        <f t="shared" si="4"/>
        <v>0</v>
      </c>
      <c r="O26">
        <f t="shared" si="5"/>
        <v>0.1</v>
      </c>
    </row>
    <row r="27" spans="1:15">
      <c r="A27" s="21" t="s">
        <v>68</v>
      </c>
      <c r="B27" s="10">
        <v>4340</v>
      </c>
      <c r="C27" s="60">
        <v>0.181863212</v>
      </c>
      <c r="D27" s="11">
        <v>0.10199999999999999</v>
      </c>
      <c r="E27" s="11">
        <v>56.5</v>
      </c>
      <c r="F27" s="11">
        <v>0.7</v>
      </c>
      <c r="G27" s="11">
        <v>0.09</v>
      </c>
      <c r="H27" s="10">
        <v>1</v>
      </c>
      <c r="I27" s="11">
        <f t="shared" si="0"/>
        <v>0.7</v>
      </c>
      <c r="J27" s="11">
        <f t="shared" si="1"/>
        <v>0.09</v>
      </c>
      <c r="K27" s="11">
        <v>20.5</v>
      </c>
      <c r="L27" s="10">
        <f t="shared" si="2"/>
        <v>8.7339807562999985E-2</v>
      </c>
      <c r="M27">
        <f t="shared" si="3"/>
        <v>108</v>
      </c>
      <c r="N27">
        <f t="shared" si="4"/>
        <v>0</v>
      </c>
      <c r="O27">
        <f t="shared" si="5"/>
        <v>0</v>
      </c>
    </row>
    <row r="28" spans="1:15">
      <c r="A28" s="21" t="s">
        <v>68</v>
      </c>
      <c r="B28" s="10">
        <v>4340</v>
      </c>
      <c r="C28" s="60">
        <v>0.15601931199999999</v>
      </c>
      <c r="D28" s="11">
        <v>0.10199999999999999</v>
      </c>
      <c r="E28" s="11">
        <v>56.5</v>
      </c>
      <c r="F28" s="11">
        <v>0.7</v>
      </c>
      <c r="G28" s="11">
        <v>0.09</v>
      </c>
      <c r="H28" s="10">
        <v>1</v>
      </c>
      <c r="I28" s="11">
        <f t="shared" si="0"/>
        <v>0.7</v>
      </c>
      <c r="J28" s="11">
        <f t="shared" si="1"/>
        <v>0.09</v>
      </c>
      <c r="K28" s="11">
        <v>17.600000000000001</v>
      </c>
      <c r="L28" s="10">
        <f t="shared" si="2"/>
        <v>7.4928274587999999E-2</v>
      </c>
      <c r="M28">
        <f t="shared" si="3"/>
        <v>92</v>
      </c>
      <c r="N28">
        <f t="shared" si="4"/>
        <v>0</v>
      </c>
      <c r="O28">
        <f t="shared" si="5"/>
        <v>0</v>
      </c>
    </row>
    <row r="29" spans="1:15">
      <c r="A29" s="21" t="s">
        <v>68</v>
      </c>
      <c r="B29" s="10">
        <v>4130</v>
      </c>
      <c r="C29" s="60">
        <v>1.9170010000000001E-2</v>
      </c>
      <c r="D29" s="11">
        <v>0.10199999999999999</v>
      </c>
      <c r="E29" s="11">
        <v>56.5</v>
      </c>
      <c r="F29" s="11">
        <v>0.7</v>
      </c>
      <c r="G29" s="11">
        <v>0.09</v>
      </c>
      <c r="H29" s="10">
        <v>1</v>
      </c>
      <c r="I29" s="11">
        <f t="shared" si="0"/>
        <v>0.7</v>
      </c>
      <c r="J29" s="11">
        <f t="shared" si="1"/>
        <v>0.09</v>
      </c>
      <c r="K29" s="11">
        <v>9.8000000000000007</v>
      </c>
      <c r="L29" s="10">
        <f t="shared" si="2"/>
        <v>9.2063973025000006E-3</v>
      </c>
      <c r="M29">
        <f t="shared" si="3"/>
        <v>11</v>
      </c>
      <c r="N29">
        <f t="shared" si="4"/>
        <v>0</v>
      </c>
      <c r="O29">
        <f t="shared" si="5"/>
        <v>0</v>
      </c>
    </row>
    <row r="30" spans="1:15">
      <c r="A30" s="21" t="s">
        <v>68</v>
      </c>
      <c r="B30" s="10">
        <v>1200</v>
      </c>
      <c r="C30" s="60">
        <v>0.42064232800000001</v>
      </c>
      <c r="D30" s="11">
        <v>0.22</v>
      </c>
      <c r="E30" s="11">
        <v>56.5</v>
      </c>
      <c r="F30" s="11">
        <v>2.23</v>
      </c>
      <c r="G30" s="11">
        <v>0.316</v>
      </c>
      <c r="H30" s="10">
        <v>1</v>
      </c>
      <c r="I30" s="11">
        <f t="shared" si="0"/>
        <v>2.23</v>
      </c>
      <c r="J30" s="11">
        <f t="shared" si="1"/>
        <v>0.316</v>
      </c>
      <c r="K30" s="11">
        <v>102.1</v>
      </c>
      <c r="L30" s="10">
        <f t="shared" si="2"/>
        <v>0.43571534475333334</v>
      </c>
      <c r="M30">
        <f t="shared" si="3"/>
        <v>537</v>
      </c>
      <c r="N30">
        <f t="shared" si="4"/>
        <v>3</v>
      </c>
      <c r="O30">
        <f t="shared" si="5"/>
        <v>0.4</v>
      </c>
    </row>
    <row r="31" spans="1:15">
      <c r="A31" s="21" t="s">
        <v>68</v>
      </c>
      <c r="B31" s="10">
        <v>1200</v>
      </c>
      <c r="C31" s="60">
        <v>0.60896060500000004</v>
      </c>
      <c r="D31" s="11">
        <v>0.22</v>
      </c>
      <c r="E31" s="11">
        <v>56.5</v>
      </c>
      <c r="F31" s="11">
        <v>2.23</v>
      </c>
      <c r="G31" s="11">
        <v>0.316</v>
      </c>
      <c r="H31" s="10">
        <v>1</v>
      </c>
      <c r="I31" s="11">
        <f t="shared" si="0"/>
        <v>2.23</v>
      </c>
      <c r="J31" s="11">
        <f t="shared" si="1"/>
        <v>0.316</v>
      </c>
      <c r="K31" s="11">
        <v>184.4</v>
      </c>
      <c r="L31" s="10">
        <f t="shared" si="2"/>
        <v>0.63078169334583334</v>
      </c>
      <c r="M31">
        <f t="shared" si="3"/>
        <v>778</v>
      </c>
      <c r="N31">
        <f t="shared" si="4"/>
        <v>4</v>
      </c>
      <c r="O31">
        <f t="shared" si="5"/>
        <v>0.5</v>
      </c>
    </row>
    <row r="32" spans="1:15">
      <c r="A32" s="21" t="s">
        <v>68</v>
      </c>
      <c r="B32" s="10">
        <v>4340</v>
      </c>
      <c r="C32" s="60">
        <v>3.9698299999999997E-3</v>
      </c>
      <c r="D32" s="11">
        <v>0.10199999999999999</v>
      </c>
      <c r="E32" s="11">
        <v>56.5</v>
      </c>
      <c r="F32" s="11">
        <v>0.7</v>
      </c>
      <c r="G32" s="11">
        <v>0.09</v>
      </c>
      <c r="H32" s="10">
        <v>1</v>
      </c>
      <c r="I32" s="11">
        <f t="shared" si="0"/>
        <v>0.7</v>
      </c>
      <c r="J32" s="11">
        <f t="shared" si="1"/>
        <v>0.09</v>
      </c>
      <c r="K32" s="11">
        <v>0.4</v>
      </c>
      <c r="L32" s="10">
        <f t="shared" si="2"/>
        <v>1.9065108574999998E-3</v>
      </c>
      <c r="M32">
        <f t="shared" si="3"/>
        <v>2</v>
      </c>
      <c r="N32">
        <f t="shared" si="4"/>
        <v>0</v>
      </c>
      <c r="O32">
        <f t="shared" si="5"/>
        <v>0</v>
      </c>
    </row>
    <row r="33" spans="1:15">
      <c r="A33" s="21" t="s">
        <v>68</v>
      </c>
      <c r="B33" s="10">
        <v>4340</v>
      </c>
      <c r="C33" s="60">
        <v>5.1681310000000003E-3</v>
      </c>
      <c r="D33" s="11">
        <v>0.10199999999999999</v>
      </c>
      <c r="E33" s="11">
        <v>56.5</v>
      </c>
      <c r="F33" s="11">
        <v>0.7</v>
      </c>
      <c r="G33" s="11">
        <v>0.09</v>
      </c>
      <c r="H33" s="10">
        <v>1</v>
      </c>
      <c r="I33" s="11">
        <f t="shared" si="0"/>
        <v>0.7</v>
      </c>
      <c r="J33" s="11">
        <f t="shared" si="1"/>
        <v>0.09</v>
      </c>
      <c r="K33" s="11">
        <v>0.6</v>
      </c>
      <c r="L33" s="10">
        <f t="shared" si="2"/>
        <v>2.4819949127500001E-3</v>
      </c>
      <c r="M33">
        <f t="shared" si="3"/>
        <v>3</v>
      </c>
      <c r="N33">
        <f t="shared" si="4"/>
        <v>0</v>
      </c>
      <c r="O33">
        <f t="shared" si="5"/>
        <v>0</v>
      </c>
    </row>
    <row r="34" spans="1:15">
      <c r="A34" s="21" t="s">
        <v>68</v>
      </c>
      <c r="B34" s="10">
        <v>4340</v>
      </c>
      <c r="C34" s="60">
        <v>1.2806339999999999E-3</v>
      </c>
      <c r="D34" s="11">
        <v>0.10199999999999999</v>
      </c>
      <c r="E34" s="11">
        <v>56.5</v>
      </c>
      <c r="F34" s="11">
        <v>0.7</v>
      </c>
      <c r="G34" s="11">
        <v>0.09</v>
      </c>
      <c r="H34" s="10">
        <v>1</v>
      </c>
      <c r="I34" s="11">
        <f t="shared" si="0"/>
        <v>0.7</v>
      </c>
      <c r="J34" s="11">
        <f t="shared" si="1"/>
        <v>0.09</v>
      </c>
      <c r="K34" s="11">
        <v>0.1</v>
      </c>
      <c r="L34" s="10">
        <f t="shared" si="2"/>
        <v>6.1502447849999997E-4</v>
      </c>
      <c r="M34">
        <f t="shared" si="3"/>
        <v>1</v>
      </c>
      <c r="N34">
        <f t="shared" si="4"/>
        <v>0</v>
      </c>
      <c r="O34">
        <f t="shared" si="5"/>
        <v>0</v>
      </c>
    </row>
    <row r="35" spans="1:15">
      <c r="A35" s="21" t="s">
        <v>68</v>
      </c>
      <c r="B35" s="10">
        <v>4130</v>
      </c>
      <c r="C35" s="60">
        <v>0.116861698</v>
      </c>
      <c r="D35" s="11">
        <v>0.10199999999999999</v>
      </c>
      <c r="E35" s="11">
        <v>56.5</v>
      </c>
      <c r="F35" s="11">
        <v>0.7</v>
      </c>
      <c r="G35" s="11">
        <v>0.09</v>
      </c>
      <c r="H35" s="10">
        <v>1</v>
      </c>
      <c r="I35" s="11">
        <f t="shared" si="0"/>
        <v>0.7</v>
      </c>
      <c r="J35" s="11">
        <f t="shared" si="1"/>
        <v>0.09</v>
      </c>
      <c r="K35" s="11">
        <v>60.4</v>
      </c>
      <c r="L35" s="10">
        <f t="shared" si="2"/>
        <v>5.61228304645E-2</v>
      </c>
      <c r="M35">
        <f t="shared" si="3"/>
        <v>69</v>
      </c>
      <c r="N35">
        <f t="shared" si="4"/>
        <v>0</v>
      </c>
      <c r="O35">
        <f t="shared" si="5"/>
        <v>0</v>
      </c>
    </row>
    <row r="36" spans="1:15">
      <c r="A36" s="21" t="s">
        <v>68</v>
      </c>
      <c r="B36" s="10">
        <v>4340</v>
      </c>
      <c r="C36" s="60">
        <v>1.271008774</v>
      </c>
      <c r="D36" s="11">
        <v>0.10199999999999999</v>
      </c>
      <c r="E36" s="11">
        <v>56.5</v>
      </c>
      <c r="F36" s="11">
        <v>0.7</v>
      </c>
      <c r="G36" s="11">
        <v>0.09</v>
      </c>
      <c r="H36" s="10">
        <v>1</v>
      </c>
      <c r="I36" s="11">
        <f t="shared" si="0"/>
        <v>0.7</v>
      </c>
      <c r="J36" s="11">
        <f t="shared" si="1"/>
        <v>0.09</v>
      </c>
      <c r="K36" s="11">
        <v>143.1</v>
      </c>
      <c r="L36" s="10">
        <f t="shared" si="2"/>
        <v>0.61040196371349997</v>
      </c>
      <c r="M36">
        <f t="shared" si="3"/>
        <v>753</v>
      </c>
      <c r="N36">
        <f t="shared" si="4"/>
        <v>1</v>
      </c>
      <c r="O36">
        <f t="shared" si="5"/>
        <v>0.1</v>
      </c>
    </row>
    <row r="37" spans="1:15">
      <c r="A37" s="21" t="s">
        <v>68</v>
      </c>
      <c r="B37" s="10">
        <v>4340</v>
      </c>
      <c r="C37" s="60">
        <v>0.47143249399999998</v>
      </c>
      <c r="D37" s="11">
        <v>0.10199999999999999</v>
      </c>
      <c r="E37" s="11">
        <v>56.5</v>
      </c>
      <c r="F37" s="11">
        <v>0.7</v>
      </c>
      <c r="G37" s="11">
        <v>0.09</v>
      </c>
      <c r="H37" s="10">
        <v>1</v>
      </c>
      <c r="I37" s="11">
        <f t="shared" si="0"/>
        <v>0.7</v>
      </c>
      <c r="J37" s="11">
        <f t="shared" si="1"/>
        <v>0.09</v>
      </c>
      <c r="K37" s="11">
        <v>53.1</v>
      </c>
      <c r="L37" s="10">
        <f t="shared" si="2"/>
        <v>0.22640545524349998</v>
      </c>
      <c r="M37">
        <f t="shared" si="3"/>
        <v>279</v>
      </c>
      <c r="N37">
        <f t="shared" si="4"/>
        <v>0</v>
      </c>
      <c r="O37">
        <f t="shared" si="5"/>
        <v>0.1</v>
      </c>
    </row>
    <row r="38" spans="1:15">
      <c r="A38" s="21" t="s">
        <v>68</v>
      </c>
      <c r="B38" s="10">
        <v>4340</v>
      </c>
      <c r="C38" s="60">
        <v>4.4075448000000003E-2</v>
      </c>
      <c r="D38" s="11">
        <v>0.10199999999999999</v>
      </c>
      <c r="E38" s="11">
        <v>56.5</v>
      </c>
      <c r="F38" s="11">
        <v>0.7</v>
      </c>
      <c r="G38" s="11">
        <v>0.09</v>
      </c>
      <c r="H38" s="10">
        <v>1</v>
      </c>
      <c r="I38" s="11">
        <f t="shared" si="0"/>
        <v>0.7</v>
      </c>
      <c r="J38" s="11">
        <f t="shared" si="1"/>
        <v>0.09</v>
      </c>
      <c r="K38" s="11">
        <v>5</v>
      </c>
      <c r="L38" s="10">
        <f t="shared" si="2"/>
        <v>2.1167233902E-2</v>
      </c>
      <c r="M38">
        <f t="shared" si="3"/>
        <v>26</v>
      </c>
      <c r="N38">
        <f t="shared" si="4"/>
        <v>0</v>
      </c>
      <c r="O38">
        <f t="shared" si="5"/>
        <v>0</v>
      </c>
    </row>
    <row r="39" spans="1:15">
      <c r="A39" s="21" t="s">
        <v>68</v>
      </c>
      <c r="B39" s="10">
        <v>4340</v>
      </c>
      <c r="C39" s="60">
        <v>0.112835203</v>
      </c>
      <c r="D39" s="11">
        <v>0.10199999999999999</v>
      </c>
      <c r="E39" s="11">
        <v>56.5</v>
      </c>
      <c r="F39" s="11">
        <v>0.7</v>
      </c>
      <c r="G39" s="11">
        <v>0.09</v>
      </c>
      <c r="H39" s="10">
        <v>1</v>
      </c>
      <c r="I39" s="11">
        <f t="shared" si="0"/>
        <v>0.7</v>
      </c>
      <c r="J39" s="11">
        <f t="shared" si="1"/>
        <v>0.09</v>
      </c>
      <c r="K39" s="11">
        <v>12.7</v>
      </c>
      <c r="L39" s="10">
        <f t="shared" si="2"/>
        <v>5.4189106240749997E-2</v>
      </c>
      <c r="M39">
        <f t="shared" si="3"/>
        <v>67</v>
      </c>
      <c r="N39">
        <f t="shared" si="4"/>
        <v>0</v>
      </c>
      <c r="O39">
        <f t="shared" si="5"/>
        <v>0</v>
      </c>
    </row>
    <row r="40" spans="1:15">
      <c r="A40" s="21" t="s">
        <v>68</v>
      </c>
      <c r="B40" s="10">
        <v>1200</v>
      </c>
      <c r="C40" s="60">
        <v>2.2818352E-2</v>
      </c>
      <c r="D40" s="11">
        <v>0.22</v>
      </c>
      <c r="E40" s="11">
        <v>56.5</v>
      </c>
      <c r="F40" s="11">
        <v>2.23</v>
      </c>
      <c r="G40" s="11">
        <v>0.316</v>
      </c>
      <c r="H40" s="10">
        <v>1</v>
      </c>
      <c r="I40" s="11">
        <f t="shared" si="0"/>
        <v>2.23</v>
      </c>
      <c r="J40" s="11">
        <f t="shared" si="1"/>
        <v>0.316</v>
      </c>
      <c r="K40" s="11">
        <v>19.7</v>
      </c>
      <c r="L40" s="10">
        <f t="shared" si="2"/>
        <v>2.3636009613333332E-2</v>
      </c>
      <c r="M40">
        <f t="shared" si="3"/>
        <v>29</v>
      </c>
      <c r="N40">
        <f t="shared" si="4"/>
        <v>0</v>
      </c>
      <c r="O40">
        <f t="shared" si="5"/>
        <v>0</v>
      </c>
    </row>
    <row r="41" spans="1:15">
      <c r="A41" s="21" t="s">
        <v>68</v>
      </c>
      <c r="B41" s="10">
        <v>4130</v>
      </c>
      <c r="C41" s="60">
        <v>0.52229478600000001</v>
      </c>
      <c r="D41" s="11">
        <v>0.10199999999999999</v>
      </c>
      <c r="E41" s="11">
        <v>56.5</v>
      </c>
      <c r="F41" s="11">
        <v>0.7</v>
      </c>
      <c r="G41" s="11">
        <v>0.09</v>
      </c>
      <c r="H41" s="10">
        <v>1</v>
      </c>
      <c r="I41" s="11">
        <f t="shared" si="0"/>
        <v>0.7</v>
      </c>
      <c r="J41" s="11">
        <f t="shared" si="1"/>
        <v>0.09</v>
      </c>
      <c r="K41" s="11">
        <v>58.8</v>
      </c>
      <c r="L41" s="10">
        <f t="shared" si="2"/>
        <v>0.25083207097650001</v>
      </c>
      <c r="M41">
        <f t="shared" si="3"/>
        <v>309</v>
      </c>
      <c r="N41">
        <f t="shared" si="4"/>
        <v>0</v>
      </c>
      <c r="O41">
        <f t="shared" si="5"/>
        <v>0.1</v>
      </c>
    </row>
    <row r="42" spans="1:15">
      <c r="A42" s="21" t="s">
        <v>68</v>
      </c>
      <c r="B42" s="10">
        <v>4340</v>
      </c>
      <c r="C42" s="60">
        <v>7.5226823999999998E-2</v>
      </c>
      <c r="D42" s="11">
        <v>0.10199999999999999</v>
      </c>
      <c r="E42" s="11">
        <v>56.5</v>
      </c>
      <c r="F42" s="11">
        <v>0.7</v>
      </c>
      <c r="G42" s="11">
        <v>0.09</v>
      </c>
      <c r="H42" s="10">
        <v>1</v>
      </c>
      <c r="I42" s="11">
        <f t="shared" si="0"/>
        <v>0.7</v>
      </c>
      <c r="J42" s="11">
        <f t="shared" si="1"/>
        <v>0.09</v>
      </c>
      <c r="K42" s="11">
        <v>8.5</v>
      </c>
      <c r="L42" s="10">
        <f t="shared" si="2"/>
        <v>3.6127682225999998E-2</v>
      </c>
      <c r="M42">
        <f t="shared" si="3"/>
        <v>45</v>
      </c>
      <c r="N42">
        <f t="shared" si="4"/>
        <v>0</v>
      </c>
      <c r="O42">
        <f t="shared" si="5"/>
        <v>0</v>
      </c>
    </row>
    <row r="43" spans="1:15">
      <c r="A43" s="21" t="s">
        <v>68</v>
      </c>
      <c r="B43" s="10">
        <v>4340</v>
      </c>
      <c r="C43" s="60">
        <v>1.2921317999999999E-2</v>
      </c>
      <c r="D43" s="11">
        <v>0.10199999999999999</v>
      </c>
      <c r="E43" s="11">
        <v>56.5</v>
      </c>
      <c r="F43" s="11">
        <v>0.7</v>
      </c>
      <c r="G43" s="11">
        <v>0.09</v>
      </c>
      <c r="H43" s="10">
        <v>1</v>
      </c>
      <c r="I43" s="11">
        <f t="shared" si="0"/>
        <v>0.7</v>
      </c>
      <c r="J43" s="11">
        <f t="shared" si="1"/>
        <v>0.09</v>
      </c>
      <c r="K43" s="11">
        <v>1.5</v>
      </c>
      <c r="L43" s="10">
        <f t="shared" si="2"/>
        <v>6.2054629694999995E-3</v>
      </c>
      <c r="M43">
        <f t="shared" si="3"/>
        <v>8</v>
      </c>
      <c r="N43">
        <f t="shared" si="4"/>
        <v>0</v>
      </c>
      <c r="O43">
        <f t="shared" si="5"/>
        <v>0</v>
      </c>
    </row>
    <row r="44" spans="1:15">
      <c r="A44" s="21" t="s">
        <v>68</v>
      </c>
      <c r="B44" s="10">
        <v>4340</v>
      </c>
      <c r="C44" s="60">
        <v>2.7139698E-2</v>
      </c>
      <c r="D44" s="11">
        <v>0.10199999999999999</v>
      </c>
      <c r="E44" s="11">
        <v>56.5</v>
      </c>
      <c r="F44" s="11">
        <v>0.7</v>
      </c>
      <c r="G44" s="11">
        <v>0.09</v>
      </c>
      <c r="H44" s="10">
        <v>1</v>
      </c>
      <c r="I44" s="11">
        <f t="shared" si="0"/>
        <v>0.7</v>
      </c>
      <c r="J44" s="11">
        <f t="shared" si="1"/>
        <v>0.09</v>
      </c>
      <c r="K44" s="11">
        <v>3.1</v>
      </c>
      <c r="L44" s="10">
        <f t="shared" si="2"/>
        <v>1.3033839964499999E-2</v>
      </c>
      <c r="M44">
        <f t="shared" si="3"/>
        <v>16</v>
      </c>
      <c r="N44">
        <f t="shared" si="4"/>
        <v>0</v>
      </c>
      <c r="O44">
        <f t="shared" si="5"/>
        <v>0</v>
      </c>
    </row>
    <row r="45" spans="1:15">
      <c r="A45" s="21" t="s">
        <v>68</v>
      </c>
      <c r="B45" s="10">
        <v>4130</v>
      </c>
      <c r="C45" s="60">
        <v>0.50884972799999995</v>
      </c>
      <c r="D45" s="11">
        <v>0.10199999999999999</v>
      </c>
      <c r="E45" s="11">
        <v>56.5</v>
      </c>
      <c r="F45" s="11">
        <v>0.7</v>
      </c>
      <c r="G45" s="11">
        <v>0.09</v>
      </c>
      <c r="H45" s="10">
        <v>1</v>
      </c>
      <c r="I45" s="11">
        <f t="shared" si="0"/>
        <v>0.7</v>
      </c>
      <c r="J45" s="11">
        <f t="shared" si="1"/>
        <v>0.09</v>
      </c>
      <c r="K45" s="11">
        <v>57.3</v>
      </c>
      <c r="L45" s="10">
        <f t="shared" si="2"/>
        <v>0.24437508187199997</v>
      </c>
      <c r="M45">
        <f t="shared" si="3"/>
        <v>301</v>
      </c>
      <c r="N45">
        <f t="shared" si="4"/>
        <v>0</v>
      </c>
      <c r="O45">
        <f t="shared" si="5"/>
        <v>0.1</v>
      </c>
    </row>
    <row r="46" spans="1:15">
      <c r="A46" s="21" t="s">
        <v>68</v>
      </c>
      <c r="B46" s="10">
        <v>4340</v>
      </c>
      <c r="C46" s="60">
        <v>7.4821398999999997E-2</v>
      </c>
      <c r="D46" s="11">
        <v>0.10199999999999999</v>
      </c>
      <c r="E46" s="11">
        <v>56.5</v>
      </c>
      <c r="F46" s="11">
        <v>0.7</v>
      </c>
      <c r="G46" s="11">
        <v>0.09</v>
      </c>
      <c r="H46" s="10">
        <v>1</v>
      </c>
      <c r="I46" s="11">
        <f t="shared" si="0"/>
        <v>0.7</v>
      </c>
      <c r="J46" s="11">
        <f t="shared" si="1"/>
        <v>0.09</v>
      </c>
      <c r="K46" s="11">
        <v>8.4</v>
      </c>
      <c r="L46" s="10">
        <f t="shared" si="2"/>
        <v>3.593297686975E-2</v>
      </c>
      <c r="M46">
        <f t="shared" si="3"/>
        <v>44</v>
      </c>
      <c r="N46">
        <f t="shared" si="4"/>
        <v>0</v>
      </c>
      <c r="O46">
        <f t="shared" si="5"/>
        <v>0</v>
      </c>
    </row>
    <row r="47" spans="1:15">
      <c r="A47" s="21" t="s">
        <v>68</v>
      </c>
      <c r="B47" s="10">
        <v>4340</v>
      </c>
      <c r="C47" s="60">
        <v>2.8310668000000001E-2</v>
      </c>
      <c r="D47" s="11">
        <v>0.10199999999999999</v>
      </c>
      <c r="E47" s="11">
        <v>56.5</v>
      </c>
      <c r="F47" s="11">
        <v>0.7</v>
      </c>
      <c r="G47" s="11">
        <v>0.09</v>
      </c>
      <c r="H47" s="10">
        <v>1</v>
      </c>
      <c r="I47" s="11">
        <f t="shared" si="0"/>
        <v>0.7</v>
      </c>
      <c r="J47" s="11">
        <f t="shared" si="1"/>
        <v>0.09</v>
      </c>
      <c r="K47" s="11">
        <v>3.2</v>
      </c>
      <c r="L47" s="10">
        <f t="shared" si="2"/>
        <v>1.3596198307E-2</v>
      </c>
      <c r="M47">
        <f t="shared" si="3"/>
        <v>17</v>
      </c>
      <c r="N47">
        <f t="shared" si="4"/>
        <v>0</v>
      </c>
      <c r="O47">
        <f t="shared" si="5"/>
        <v>0</v>
      </c>
    </row>
    <row r="48" spans="1:15">
      <c r="A48" s="21" t="s">
        <v>68</v>
      </c>
      <c r="B48" s="10">
        <v>1200</v>
      </c>
      <c r="C48" s="60">
        <v>2.8994415029999998</v>
      </c>
      <c r="D48" s="11">
        <v>0.22</v>
      </c>
      <c r="E48" s="11">
        <v>56.5</v>
      </c>
      <c r="F48" s="11">
        <v>2.23</v>
      </c>
      <c r="G48" s="11">
        <v>0.316</v>
      </c>
      <c r="H48" s="10">
        <v>1</v>
      </c>
      <c r="I48" s="11">
        <f t="shared" si="0"/>
        <v>2.23</v>
      </c>
      <c r="J48" s="11">
        <f t="shared" si="1"/>
        <v>0.316</v>
      </c>
      <c r="K48" s="11">
        <v>971.4</v>
      </c>
      <c r="L48" s="10">
        <f t="shared" si="2"/>
        <v>3.0033381568575002</v>
      </c>
      <c r="M48">
        <f t="shared" si="3"/>
        <v>3705</v>
      </c>
      <c r="N48">
        <f t="shared" si="4"/>
        <v>18</v>
      </c>
      <c r="O48">
        <f t="shared" si="5"/>
        <v>2.6</v>
      </c>
    </row>
    <row r="49" spans="1:15">
      <c r="A49" s="21" t="s">
        <v>68</v>
      </c>
      <c r="B49" s="10">
        <v>4130</v>
      </c>
      <c r="C49" s="60">
        <v>9.2433600000000008E-3</v>
      </c>
      <c r="D49" s="11">
        <v>0.10199999999999999</v>
      </c>
      <c r="E49" s="11">
        <v>56.5</v>
      </c>
      <c r="F49" s="11">
        <v>0.7</v>
      </c>
      <c r="G49" s="11">
        <v>0.09</v>
      </c>
      <c r="H49" s="10">
        <v>1</v>
      </c>
      <c r="I49" s="11">
        <f t="shared" si="0"/>
        <v>0.7</v>
      </c>
      <c r="J49" s="11">
        <f t="shared" si="1"/>
        <v>0.09</v>
      </c>
      <c r="K49" s="11">
        <v>1</v>
      </c>
      <c r="L49" s="10">
        <f t="shared" si="2"/>
        <v>4.4391236400000006E-3</v>
      </c>
      <c r="M49">
        <f t="shared" si="3"/>
        <v>5</v>
      </c>
      <c r="N49">
        <f t="shared" si="4"/>
        <v>0</v>
      </c>
      <c r="O49">
        <f t="shared" si="5"/>
        <v>0</v>
      </c>
    </row>
    <row r="50" spans="1:15">
      <c r="A50" s="21" t="s">
        <v>68</v>
      </c>
      <c r="B50" s="10">
        <v>4130</v>
      </c>
      <c r="C50" s="60">
        <v>1.4469330000000001E-3</v>
      </c>
      <c r="D50" s="11">
        <v>0.10199999999999999</v>
      </c>
      <c r="E50" s="11">
        <v>56.5</v>
      </c>
      <c r="F50" s="11">
        <v>0.7</v>
      </c>
      <c r="G50" s="11">
        <v>0.09</v>
      </c>
      <c r="H50" s="10">
        <v>1</v>
      </c>
      <c r="I50" s="11">
        <f t="shared" si="0"/>
        <v>0.7</v>
      </c>
      <c r="J50" s="11">
        <f t="shared" si="1"/>
        <v>0.09</v>
      </c>
      <c r="K50" s="11">
        <v>0.2</v>
      </c>
      <c r="L50" s="10">
        <f t="shared" si="2"/>
        <v>6.9488957325000006E-4</v>
      </c>
      <c r="M50">
        <f t="shared" si="3"/>
        <v>1</v>
      </c>
      <c r="N50">
        <f t="shared" si="4"/>
        <v>0</v>
      </c>
      <c r="O50">
        <f t="shared" si="5"/>
        <v>0</v>
      </c>
    </row>
    <row r="51" spans="1:15">
      <c r="A51" s="21" t="s">
        <v>68</v>
      </c>
      <c r="B51" s="10">
        <v>4130</v>
      </c>
      <c r="C51" s="60">
        <v>2.0338541000000002E-2</v>
      </c>
      <c r="D51" s="11">
        <v>0.10199999999999999</v>
      </c>
      <c r="E51" s="11">
        <v>56.5</v>
      </c>
      <c r="F51" s="11">
        <v>0.7</v>
      </c>
      <c r="G51" s="11">
        <v>0.09</v>
      </c>
      <c r="H51" s="10">
        <v>1</v>
      </c>
      <c r="I51" s="11">
        <f t="shared" si="0"/>
        <v>0.7</v>
      </c>
      <c r="J51" s="11">
        <f t="shared" si="1"/>
        <v>0.09</v>
      </c>
      <c r="K51" s="11">
        <v>2.2999999999999998</v>
      </c>
      <c r="L51" s="10">
        <f t="shared" si="2"/>
        <v>9.7675843152500007E-3</v>
      </c>
      <c r="M51">
        <f t="shared" si="3"/>
        <v>12</v>
      </c>
      <c r="N51">
        <f t="shared" si="4"/>
        <v>0</v>
      </c>
      <c r="O51">
        <f t="shared" si="5"/>
        <v>0</v>
      </c>
    </row>
    <row r="52" spans="1:15">
      <c r="A52" s="21" t="s">
        <v>68</v>
      </c>
      <c r="B52" s="10">
        <v>4340</v>
      </c>
      <c r="C52" s="60">
        <v>0.23376648</v>
      </c>
      <c r="D52" s="11">
        <v>0.10199999999999999</v>
      </c>
      <c r="E52" s="11">
        <v>56.5</v>
      </c>
      <c r="F52" s="11">
        <v>0.7</v>
      </c>
      <c r="G52" s="11">
        <v>0.09</v>
      </c>
      <c r="H52" s="10">
        <v>1</v>
      </c>
      <c r="I52" s="11">
        <f t="shared" si="0"/>
        <v>0.7</v>
      </c>
      <c r="J52" s="11">
        <f t="shared" si="1"/>
        <v>0.09</v>
      </c>
      <c r="K52" s="11">
        <v>26.3</v>
      </c>
      <c r="L52" s="10">
        <f t="shared" si="2"/>
        <v>0.11226635202</v>
      </c>
      <c r="M52">
        <f t="shared" si="3"/>
        <v>138</v>
      </c>
      <c r="N52">
        <f t="shared" si="4"/>
        <v>0</v>
      </c>
      <c r="O52">
        <f t="shared" si="5"/>
        <v>0</v>
      </c>
    </row>
    <row r="53" spans="1:15">
      <c r="A53" s="21" t="s">
        <v>68</v>
      </c>
      <c r="B53" s="10">
        <v>1200</v>
      </c>
      <c r="C53" s="60">
        <v>8.3838871999999995E-2</v>
      </c>
      <c r="D53" s="11">
        <v>0.22</v>
      </c>
      <c r="E53" s="11">
        <v>56.5</v>
      </c>
      <c r="F53" s="11">
        <v>2.23</v>
      </c>
      <c r="G53" s="11">
        <v>0.316</v>
      </c>
      <c r="H53" s="10">
        <v>1</v>
      </c>
      <c r="I53" s="11">
        <f t="shared" si="0"/>
        <v>2.23</v>
      </c>
      <c r="J53" s="11">
        <f t="shared" si="1"/>
        <v>0.316</v>
      </c>
      <c r="K53" s="11">
        <v>20.399999999999999</v>
      </c>
      <c r="L53" s="10">
        <f t="shared" si="2"/>
        <v>8.6843098246666653E-2</v>
      </c>
      <c r="M53">
        <f t="shared" si="3"/>
        <v>107</v>
      </c>
      <c r="N53">
        <f t="shared" si="4"/>
        <v>1</v>
      </c>
      <c r="O53">
        <f t="shared" si="5"/>
        <v>0.1</v>
      </c>
    </row>
    <row r="54" spans="1:15">
      <c r="A54" s="21" t="s">
        <v>68</v>
      </c>
      <c r="B54" s="10">
        <v>4340</v>
      </c>
      <c r="C54" s="60">
        <v>0.171112284</v>
      </c>
      <c r="D54" s="11">
        <v>0.10199999999999999</v>
      </c>
      <c r="E54" s="11">
        <v>56.5</v>
      </c>
      <c r="F54" s="11">
        <v>0.7</v>
      </c>
      <c r="G54" s="11">
        <v>0.09</v>
      </c>
      <c r="H54" s="10">
        <v>1</v>
      </c>
      <c r="I54" s="11">
        <f t="shared" si="0"/>
        <v>0.7</v>
      </c>
      <c r="J54" s="11">
        <f t="shared" si="1"/>
        <v>0.09</v>
      </c>
      <c r="K54" s="11">
        <v>19.3</v>
      </c>
      <c r="L54" s="10">
        <f t="shared" si="2"/>
        <v>8.2176674391000001E-2</v>
      </c>
      <c r="M54">
        <f t="shared" si="3"/>
        <v>101</v>
      </c>
      <c r="N54">
        <f t="shared" si="4"/>
        <v>0</v>
      </c>
      <c r="O54">
        <f t="shared" si="5"/>
        <v>0</v>
      </c>
    </row>
    <row r="55" spans="1:15">
      <c r="A55" s="21" t="s">
        <v>68</v>
      </c>
      <c r="B55" s="10">
        <v>1200</v>
      </c>
      <c r="C55" s="60">
        <v>0.34405332100000002</v>
      </c>
      <c r="D55" s="11">
        <v>0.22</v>
      </c>
      <c r="E55" s="11">
        <v>56.5</v>
      </c>
      <c r="F55" s="11">
        <v>2.23</v>
      </c>
      <c r="G55" s="11">
        <v>0.316</v>
      </c>
      <c r="H55" s="10">
        <v>1</v>
      </c>
      <c r="I55" s="11">
        <f t="shared" si="0"/>
        <v>2.23</v>
      </c>
      <c r="J55" s="11">
        <f t="shared" si="1"/>
        <v>0.316</v>
      </c>
      <c r="K55" s="11">
        <v>83.5</v>
      </c>
      <c r="L55" s="10">
        <f t="shared" si="2"/>
        <v>0.35638189833583334</v>
      </c>
      <c r="M55">
        <f t="shared" si="3"/>
        <v>440</v>
      </c>
      <c r="N55">
        <f t="shared" si="4"/>
        <v>2</v>
      </c>
      <c r="O55">
        <f t="shared" si="5"/>
        <v>0.3</v>
      </c>
    </row>
    <row r="56" spans="1:15">
      <c r="A56" s="21" t="s">
        <v>68</v>
      </c>
      <c r="B56" s="10">
        <v>1200</v>
      </c>
      <c r="C56" s="60">
        <v>3.8267296769999999</v>
      </c>
      <c r="D56" s="11">
        <v>0.22</v>
      </c>
      <c r="E56" s="11">
        <v>56.5</v>
      </c>
      <c r="F56" s="11">
        <v>2.23</v>
      </c>
      <c r="G56" s="11">
        <v>0.316</v>
      </c>
      <c r="H56" s="10">
        <v>1</v>
      </c>
      <c r="I56" s="11">
        <f t="shared" si="0"/>
        <v>2.23</v>
      </c>
      <c r="J56" s="11">
        <f t="shared" si="1"/>
        <v>0.316</v>
      </c>
      <c r="K56" s="11">
        <v>1416.9</v>
      </c>
      <c r="L56" s="10">
        <f t="shared" si="2"/>
        <v>3.9638541570924999</v>
      </c>
      <c r="M56">
        <f t="shared" si="3"/>
        <v>4889</v>
      </c>
      <c r="N56">
        <f t="shared" si="4"/>
        <v>24</v>
      </c>
      <c r="O56">
        <f t="shared" si="5"/>
        <v>3.4</v>
      </c>
    </row>
    <row r="57" spans="1:15">
      <c r="A57" s="21" t="s">
        <v>68</v>
      </c>
      <c r="B57" s="10">
        <v>4130</v>
      </c>
      <c r="C57" s="60">
        <v>0.13759892600000001</v>
      </c>
      <c r="D57" s="11">
        <v>0.10199999999999999</v>
      </c>
      <c r="E57" s="11">
        <v>56.5</v>
      </c>
      <c r="F57" s="11">
        <v>0.7</v>
      </c>
      <c r="G57" s="11">
        <v>0.09</v>
      </c>
      <c r="H57" s="10">
        <v>1</v>
      </c>
      <c r="I57" s="11">
        <f t="shared" si="0"/>
        <v>0.7</v>
      </c>
      <c r="J57" s="11">
        <f t="shared" si="1"/>
        <v>0.09</v>
      </c>
      <c r="K57" s="11">
        <v>44.8</v>
      </c>
      <c r="L57" s="10">
        <f t="shared" si="2"/>
        <v>6.6081884211500005E-2</v>
      </c>
      <c r="M57">
        <f t="shared" si="3"/>
        <v>82</v>
      </c>
      <c r="N57">
        <f t="shared" si="4"/>
        <v>0</v>
      </c>
      <c r="O57">
        <f t="shared" si="5"/>
        <v>0</v>
      </c>
    </row>
    <row r="58" spans="1:15">
      <c r="A58" s="21" t="s">
        <v>68</v>
      </c>
      <c r="B58" s="10">
        <v>1200</v>
      </c>
      <c r="C58" s="60">
        <v>0.13020573199999999</v>
      </c>
      <c r="D58" s="11">
        <v>0.22</v>
      </c>
      <c r="E58" s="11">
        <v>56.5</v>
      </c>
      <c r="F58" s="11">
        <v>2.23</v>
      </c>
      <c r="G58" s="11">
        <v>0.316</v>
      </c>
      <c r="H58" s="10">
        <v>1</v>
      </c>
      <c r="I58" s="11">
        <f t="shared" si="0"/>
        <v>2.23</v>
      </c>
      <c r="J58" s="11">
        <f t="shared" si="1"/>
        <v>0.316</v>
      </c>
      <c r="K58" s="11">
        <v>45.5</v>
      </c>
      <c r="L58" s="10">
        <f t="shared" si="2"/>
        <v>0.13487143739666665</v>
      </c>
      <c r="M58">
        <f t="shared" si="3"/>
        <v>166</v>
      </c>
      <c r="N58">
        <f t="shared" si="4"/>
        <v>1</v>
      </c>
      <c r="O58">
        <f t="shared" si="5"/>
        <v>0.1</v>
      </c>
    </row>
    <row r="59" spans="1:15">
      <c r="A59" s="21" t="s">
        <v>68</v>
      </c>
      <c r="B59" s="10">
        <v>4130</v>
      </c>
      <c r="C59" s="60">
        <v>8.9393637999999997E-2</v>
      </c>
      <c r="D59" s="11">
        <v>0.10199999999999999</v>
      </c>
      <c r="E59" s="11">
        <v>56.5</v>
      </c>
      <c r="F59" s="11">
        <v>0.7</v>
      </c>
      <c r="G59" s="11">
        <v>0.09</v>
      </c>
      <c r="H59" s="10">
        <v>1</v>
      </c>
      <c r="I59" s="11">
        <f t="shared" si="0"/>
        <v>0.7</v>
      </c>
      <c r="J59" s="11">
        <f t="shared" si="1"/>
        <v>0.09</v>
      </c>
      <c r="K59" s="11">
        <v>10.1</v>
      </c>
      <c r="L59" s="10">
        <f t="shared" si="2"/>
        <v>4.2931294649499997E-2</v>
      </c>
      <c r="M59">
        <f t="shared" si="3"/>
        <v>53</v>
      </c>
      <c r="N59">
        <f t="shared" si="4"/>
        <v>0</v>
      </c>
      <c r="O59">
        <f t="shared" si="5"/>
        <v>0</v>
      </c>
    </row>
    <row r="60" spans="1:15">
      <c r="A60" s="21" t="s">
        <v>68</v>
      </c>
      <c r="B60" s="10">
        <v>4340</v>
      </c>
      <c r="C60" s="60">
        <v>7.8149310999999999E-2</v>
      </c>
      <c r="D60" s="11">
        <v>0.10199999999999999</v>
      </c>
      <c r="E60" s="11">
        <v>56.5</v>
      </c>
      <c r="F60" s="11">
        <v>0.7</v>
      </c>
      <c r="G60" s="11">
        <v>0.09</v>
      </c>
      <c r="H60" s="10">
        <v>1</v>
      </c>
      <c r="I60" s="11">
        <f t="shared" si="0"/>
        <v>0.7</v>
      </c>
      <c r="J60" s="11">
        <f t="shared" si="1"/>
        <v>0.09</v>
      </c>
      <c r="K60" s="11">
        <v>8.8000000000000007</v>
      </c>
      <c r="L60" s="10">
        <f t="shared" si="2"/>
        <v>3.7531206607750001E-2</v>
      </c>
      <c r="M60">
        <f t="shared" si="3"/>
        <v>46</v>
      </c>
      <c r="N60">
        <f t="shared" si="4"/>
        <v>0</v>
      </c>
      <c r="O60">
        <f t="shared" si="5"/>
        <v>0</v>
      </c>
    </row>
    <row r="61" spans="1:15">
      <c r="A61" s="21" t="s">
        <v>68</v>
      </c>
      <c r="B61" s="10">
        <v>8140</v>
      </c>
      <c r="C61" s="60">
        <v>0.24218690700000001</v>
      </c>
      <c r="D61" s="11">
        <v>0.63</v>
      </c>
      <c r="E61" s="11">
        <v>56.5</v>
      </c>
      <c r="F61" s="11">
        <v>1.2</v>
      </c>
      <c r="G61" s="11">
        <v>0.48</v>
      </c>
      <c r="H61" s="10">
        <v>1</v>
      </c>
      <c r="I61" s="11">
        <f t="shared" si="0"/>
        <v>1.2</v>
      </c>
      <c r="J61" s="11">
        <f t="shared" si="1"/>
        <v>0.48</v>
      </c>
      <c r="K61" s="11">
        <v>1119.9000000000001</v>
      </c>
      <c r="L61" s="10">
        <f t="shared" si="2"/>
        <v>0.71838691288875001</v>
      </c>
      <c r="M61">
        <f t="shared" si="3"/>
        <v>886</v>
      </c>
      <c r="N61">
        <f t="shared" si="4"/>
        <v>2</v>
      </c>
      <c r="O61">
        <f t="shared" si="5"/>
        <v>0.9</v>
      </c>
    </row>
    <row r="62" spans="1:15">
      <c r="A62" s="21" t="s">
        <v>68</v>
      </c>
      <c r="B62" s="10">
        <v>4340</v>
      </c>
      <c r="C62" s="60">
        <v>0.98871415299999998</v>
      </c>
      <c r="D62" s="11">
        <v>0.10199999999999999</v>
      </c>
      <c r="E62" s="11">
        <v>56.5</v>
      </c>
      <c r="F62" s="11">
        <v>0.7</v>
      </c>
      <c r="G62" s="11">
        <v>0.09</v>
      </c>
      <c r="H62" s="10">
        <v>1</v>
      </c>
      <c r="I62" s="11">
        <f t="shared" si="0"/>
        <v>0.7</v>
      </c>
      <c r="J62" s="11">
        <f t="shared" si="1"/>
        <v>0.09</v>
      </c>
      <c r="K62" s="11">
        <v>412.8</v>
      </c>
      <c r="L62" s="10">
        <f t="shared" si="2"/>
        <v>0.47482997197825</v>
      </c>
      <c r="M62">
        <f t="shared" si="3"/>
        <v>586</v>
      </c>
      <c r="N62">
        <f t="shared" si="4"/>
        <v>1</v>
      </c>
      <c r="O62">
        <f t="shared" si="5"/>
        <v>0.1</v>
      </c>
    </row>
    <row r="63" spans="1:15">
      <c r="A63" s="21" t="s">
        <v>68</v>
      </c>
      <c r="B63" s="10">
        <v>4340</v>
      </c>
      <c r="C63" s="60">
        <v>0.115167094</v>
      </c>
      <c r="D63" s="11">
        <v>0.10199999999999999</v>
      </c>
      <c r="E63" s="11">
        <v>56.5</v>
      </c>
      <c r="F63" s="11">
        <v>0.7</v>
      </c>
      <c r="G63" s="11">
        <v>0.09</v>
      </c>
      <c r="H63" s="10">
        <v>1</v>
      </c>
      <c r="I63" s="11">
        <f t="shared" si="0"/>
        <v>0.7</v>
      </c>
      <c r="J63" s="11">
        <f t="shared" si="1"/>
        <v>0.09</v>
      </c>
      <c r="K63" s="11">
        <v>15.1</v>
      </c>
      <c r="L63" s="10">
        <f t="shared" si="2"/>
        <v>5.5308996893499995E-2</v>
      </c>
      <c r="M63">
        <f t="shared" si="3"/>
        <v>68</v>
      </c>
      <c r="N63">
        <f t="shared" si="4"/>
        <v>0</v>
      </c>
      <c r="O63">
        <f t="shared" si="5"/>
        <v>0</v>
      </c>
    </row>
    <row r="64" spans="1:15">
      <c r="A64" s="21" t="s">
        <v>68</v>
      </c>
      <c r="B64" s="10">
        <v>4340</v>
      </c>
      <c r="C64" s="60">
        <v>0.13103858700000001</v>
      </c>
      <c r="D64" s="11">
        <v>0.10199999999999999</v>
      </c>
      <c r="E64" s="11">
        <v>56.5</v>
      </c>
      <c r="F64" s="11">
        <v>0.7</v>
      </c>
      <c r="G64" s="11">
        <v>0.09</v>
      </c>
      <c r="H64" s="10">
        <v>1</v>
      </c>
      <c r="I64" s="11">
        <f t="shared" si="0"/>
        <v>0.7</v>
      </c>
      <c r="J64" s="11">
        <f t="shared" si="1"/>
        <v>0.09</v>
      </c>
      <c r="K64" s="11">
        <v>14.8</v>
      </c>
      <c r="L64" s="10">
        <f t="shared" si="2"/>
        <v>6.293128140675E-2</v>
      </c>
      <c r="M64">
        <f t="shared" si="3"/>
        <v>78</v>
      </c>
      <c r="N64">
        <f t="shared" si="4"/>
        <v>0</v>
      </c>
      <c r="O64">
        <f t="shared" si="5"/>
        <v>0</v>
      </c>
    </row>
    <row r="65" spans="1:15">
      <c r="A65" s="21" t="s">
        <v>68</v>
      </c>
      <c r="B65" s="10">
        <v>1200</v>
      </c>
      <c r="C65" s="60">
        <v>7.7845699999999998E-4</v>
      </c>
      <c r="D65" s="11">
        <v>0.22</v>
      </c>
      <c r="E65" s="11">
        <v>56.5</v>
      </c>
      <c r="F65" s="11">
        <v>2.23</v>
      </c>
      <c r="G65" s="11">
        <v>0.316</v>
      </c>
      <c r="H65" s="10">
        <v>1</v>
      </c>
      <c r="I65" s="11">
        <f t="shared" si="0"/>
        <v>2.23</v>
      </c>
      <c r="J65" s="11">
        <f t="shared" si="1"/>
        <v>0.316</v>
      </c>
      <c r="K65" s="11">
        <v>65</v>
      </c>
      <c r="L65" s="10">
        <f t="shared" si="2"/>
        <v>8.0635170916666665E-4</v>
      </c>
      <c r="M65">
        <f t="shared" si="3"/>
        <v>1</v>
      </c>
      <c r="N65">
        <f t="shared" si="4"/>
        <v>0</v>
      </c>
      <c r="O65">
        <f t="shared" si="5"/>
        <v>0</v>
      </c>
    </row>
    <row r="66" spans="1:15">
      <c r="A66" s="21" t="s">
        <v>68</v>
      </c>
      <c r="B66" s="10">
        <v>8140</v>
      </c>
      <c r="C66" s="60">
        <v>6.9874002000000004E-2</v>
      </c>
      <c r="D66" s="11">
        <v>0.63</v>
      </c>
      <c r="E66" s="11">
        <v>56.5</v>
      </c>
      <c r="F66" s="11">
        <v>1.2</v>
      </c>
      <c r="G66" s="11">
        <v>0.48</v>
      </c>
      <c r="H66" s="10">
        <v>1</v>
      </c>
      <c r="I66" s="11">
        <f t="shared" si="0"/>
        <v>1.2</v>
      </c>
      <c r="J66" s="11">
        <f t="shared" si="1"/>
        <v>0.48</v>
      </c>
      <c r="K66" s="11">
        <v>688.2</v>
      </c>
      <c r="L66" s="10">
        <f t="shared" si="2"/>
        <v>0.2072637584325</v>
      </c>
      <c r="M66">
        <f t="shared" si="3"/>
        <v>256</v>
      </c>
      <c r="N66">
        <f t="shared" si="4"/>
        <v>1</v>
      </c>
      <c r="O66">
        <f t="shared" si="5"/>
        <v>0.3</v>
      </c>
    </row>
    <row r="67" spans="1:15">
      <c r="A67" s="21" t="s">
        <v>68</v>
      </c>
      <c r="B67" s="10">
        <v>1200</v>
      </c>
      <c r="C67" s="60">
        <v>0.435749363</v>
      </c>
      <c r="D67" s="11">
        <v>0.22</v>
      </c>
      <c r="E67" s="11">
        <v>56.5</v>
      </c>
      <c r="F67" s="11">
        <v>2.23</v>
      </c>
      <c r="G67" s="11">
        <v>0.316</v>
      </c>
      <c r="H67" s="10">
        <v>1</v>
      </c>
      <c r="I67" s="11">
        <f t="shared" ref="I67:I80" si="6">F67</f>
        <v>2.23</v>
      </c>
      <c r="J67" s="11">
        <f t="shared" ref="J67:J80" si="7">G67</f>
        <v>0.316</v>
      </c>
      <c r="K67" s="11">
        <v>437.9</v>
      </c>
      <c r="L67" s="10">
        <f t="shared" ref="L67:L113" si="8">E67*D67*C67/12</f>
        <v>0.45136371517416668</v>
      </c>
      <c r="M67">
        <f t="shared" ref="M67:M113" si="9">ROUND(E67*D67*C67*102.79,0)</f>
        <v>557</v>
      </c>
      <c r="N67">
        <f t="shared" ref="N67:N113" si="10">ROUND(I67*M67*0.002205,0)</f>
        <v>3</v>
      </c>
      <c r="O67">
        <f t="shared" ref="O67:O113" si="11">ROUND(J67*M67*0.002205,1)</f>
        <v>0.4</v>
      </c>
    </row>
    <row r="68" spans="1:15">
      <c r="A68" s="21" t="s">
        <v>68</v>
      </c>
      <c r="B68" s="10">
        <v>4340</v>
      </c>
      <c r="C68" s="60">
        <v>0.13828665000000001</v>
      </c>
      <c r="D68" s="11">
        <v>0.10199999999999999</v>
      </c>
      <c r="E68" s="11">
        <v>56.5</v>
      </c>
      <c r="F68" s="11">
        <v>0.7</v>
      </c>
      <c r="G68" s="11">
        <v>0.09</v>
      </c>
      <c r="H68" s="10">
        <v>1</v>
      </c>
      <c r="I68" s="11">
        <f t="shared" si="6"/>
        <v>0.7</v>
      </c>
      <c r="J68" s="11">
        <f t="shared" si="7"/>
        <v>0.09</v>
      </c>
      <c r="K68" s="11">
        <v>15.6</v>
      </c>
      <c r="L68" s="10">
        <f t="shared" si="8"/>
        <v>6.6412163662500009E-2</v>
      </c>
      <c r="M68">
        <f t="shared" si="9"/>
        <v>82</v>
      </c>
      <c r="N68">
        <f t="shared" si="10"/>
        <v>0</v>
      </c>
      <c r="O68">
        <f t="shared" si="11"/>
        <v>0</v>
      </c>
    </row>
    <row r="69" spans="1:15">
      <c r="A69" s="21" t="s">
        <v>68</v>
      </c>
      <c r="B69" s="10">
        <v>4340</v>
      </c>
      <c r="C69" s="60">
        <v>9.9479844999999997E-2</v>
      </c>
      <c r="D69" s="11">
        <v>0.10199999999999999</v>
      </c>
      <c r="E69" s="11">
        <v>56.5</v>
      </c>
      <c r="F69" s="11">
        <v>0.7</v>
      </c>
      <c r="G69" s="11">
        <v>0.09</v>
      </c>
      <c r="H69" s="10">
        <v>1</v>
      </c>
      <c r="I69" s="11">
        <f t="shared" si="6"/>
        <v>0.7</v>
      </c>
      <c r="J69" s="11">
        <f t="shared" si="7"/>
        <v>0.09</v>
      </c>
      <c r="K69" s="11">
        <v>11.2</v>
      </c>
      <c r="L69" s="10">
        <f t="shared" si="8"/>
        <v>4.7775195561250004E-2</v>
      </c>
      <c r="M69">
        <f t="shared" si="9"/>
        <v>59</v>
      </c>
      <c r="N69">
        <f t="shared" si="10"/>
        <v>0</v>
      </c>
      <c r="O69">
        <f t="shared" si="11"/>
        <v>0</v>
      </c>
    </row>
    <row r="70" spans="1:15">
      <c r="A70" s="21" t="s">
        <v>68</v>
      </c>
      <c r="B70" s="10">
        <v>1400</v>
      </c>
      <c r="C70" s="60">
        <v>0.71890307099999995</v>
      </c>
      <c r="D70" s="11">
        <v>0.88600000000000001</v>
      </c>
      <c r="E70" s="11">
        <v>56.5</v>
      </c>
      <c r="F70" s="11">
        <v>1.93</v>
      </c>
      <c r="G70" s="11">
        <v>0.497</v>
      </c>
      <c r="H70" s="10">
        <v>1</v>
      </c>
      <c r="I70" s="11">
        <f t="shared" si="6"/>
        <v>1.93</v>
      </c>
      <c r="J70" s="11">
        <f t="shared" si="7"/>
        <v>0.497</v>
      </c>
      <c r="K70" s="11">
        <v>703</v>
      </c>
      <c r="L70" s="10">
        <f t="shared" si="8"/>
        <v>2.9989640692657495</v>
      </c>
      <c r="M70">
        <f t="shared" si="9"/>
        <v>3699</v>
      </c>
      <c r="N70">
        <f t="shared" si="10"/>
        <v>16</v>
      </c>
      <c r="O70">
        <f t="shared" si="11"/>
        <v>4.0999999999999996</v>
      </c>
    </row>
    <row r="71" spans="1:15">
      <c r="A71" s="21" t="s">
        <v>68</v>
      </c>
      <c r="B71" s="10">
        <v>1400</v>
      </c>
      <c r="C71" s="60">
        <v>9.2978676999999996E-2</v>
      </c>
      <c r="D71" s="11">
        <v>0.88600000000000001</v>
      </c>
      <c r="E71" s="11">
        <v>56.5</v>
      </c>
      <c r="F71" s="11">
        <v>1.93</v>
      </c>
      <c r="G71" s="11">
        <v>0.497</v>
      </c>
      <c r="H71" s="10">
        <v>1</v>
      </c>
      <c r="I71" s="11">
        <f t="shared" si="6"/>
        <v>1.93</v>
      </c>
      <c r="J71" s="11">
        <f t="shared" si="7"/>
        <v>0.497</v>
      </c>
      <c r="K71" s="11">
        <v>90.9</v>
      </c>
      <c r="L71" s="10">
        <f t="shared" si="8"/>
        <v>0.3878682993285833</v>
      </c>
      <c r="M71">
        <f t="shared" si="9"/>
        <v>478</v>
      </c>
      <c r="N71">
        <f t="shared" si="10"/>
        <v>2</v>
      </c>
      <c r="O71">
        <f t="shared" si="11"/>
        <v>0.5</v>
      </c>
    </row>
    <row r="72" spans="1:15">
      <c r="A72" s="21" t="s">
        <v>68</v>
      </c>
      <c r="B72" s="10">
        <v>4340</v>
      </c>
      <c r="C72" s="60">
        <v>2.7151399E-2</v>
      </c>
      <c r="D72" s="11">
        <v>0.10199999999999999</v>
      </c>
      <c r="E72" s="11">
        <v>56.5</v>
      </c>
      <c r="F72" s="11">
        <v>0.7</v>
      </c>
      <c r="G72" s="11">
        <v>0.09</v>
      </c>
      <c r="H72" s="10">
        <v>1</v>
      </c>
      <c r="I72" s="11">
        <f t="shared" si="6"/>
        <v>0.7</v>
      </c>
      <c r="J72" s="11">
        <f t="shared" si="7"/>
        <v>0.09</v>
      </c>
      <c r="K72" s="11">
        <v>37.5</v>
      </c>
      <c r="L72" s="10">
        <f t="shared" si="8"/>
        <v>1.3039459369749999E-2</v>
      </c>
      <c r="M72">
        <f t="shared" si="9"/>
        <v>16</v>
      </c>
      <c r="N72">
        <f t="shared" si="10"/>
        <v>0</v>
      </c>
      <c r="O72">
        <f t="shared" si="11"/>
        <v>0</v>
      </c>
    </row>
    <row r="73" spans="1:15">
      <c r="A73" s="21" t="s">
        <v>68</v>
      </c>
      <c r="B73" s="10">
        <v>4340</v>
      </c>
      <c r="C73" s="60">
        <v>0.193613178</v>
      </c>
      <c r="D73" s="11">
        <v>0.10199999999999999</v>
      </c>
      <c r="E73" s="11">
        <v>56.5</v>
      </c>
      <c r="F73" s="11">
        <v>0.7</v>
      </c>
      <c r="G73" s="11">
        <v>0.09</v>
      </c>
      <c r="H73" s="10">
        <v>1</v>
      </c>
      <c r="I73" s="11">
        <f t="shared" si="6"/>
        <v>0.7</v>
      </c>
      <c r="J73" s="11">
        <f t="shared" si="7"/>
        <v>0.09</v>
      </c>
      <c r="K73" s="11">
        <v>22.8</v>
      </c>
      <c r="L73" s="10">
        <f t="shared" si="8"/>
        <v>9.2982728734499989E-2</v>
      </c>
      <c r="M73">
        <f t="shared" si="9"/>
        <v>115</v>
      </c>
      <c r="N73">
        <f t="shared" si="10"/>
        <v>0</v>
      </c>
      <c r="O73">
        <f t="shared" si="11"/>
        <v>0</v>
      </c>
    </row>
    <row r="74" spans="1:15">
      <c r="A74" s="21" t="s">
        <v>68</v>
      </c>
      <c r="B74" s="10">
        <v>1400</v>
      </c>
      <c r="C74" s="60">
        <v>1.0712065589999999</v>
      </c>
      <c r="D74" s="11">
        <v>0.88600000000000001</v>
      </c>
      <c r="E74" s="11">
        <v>56.5</v>
      </c>
      <c r="F74" s="11">
        <v>1.93</v>
      </c>
      <c r="G74" s="11">
        <v>0.497</v>
      </c>
      <c r="H74" s="10">
        <v>1</v>
      </c>
      <c r="I74" s="11">
        <f t="shared" si="6"/>
        <v>1.93</v>
      </c>
      <c r="J74" s="11">
        <f t="shared" si="7"/>
        <v>0.497</v>
      </c>
      <c r="K74" s="11">
        <v>1047.5</v>
      </c>
      <c r="L74" s="10">
        <f t="shared" si="8"/>
        <v>4.4686274280817493</v>
      </c>
      <c r="M74">
        <f t="shared" si="9"/>
        <v>5512</v>
      </c>
      <c r="N74">
        <f t="shared" si="10"/>
        <v>23</v>
      </c>
      <c r="O74">
        <f t="shared" si="11"/>
        <v>6</v>
      </c>
    </row>
    <row r="75" spans="1:15">
      <c r="A75" s="21" t="s">
        <v>68</v>
      </c>
      <c r="B75" s="10">
        <v>1200</v>
      </c>
      <c r="C75" s="60">
        <v>0.40156323700000002</v>
      </c>
      <c r="D75" s="11">
        <v>0.22</v>
      </c>
      <c r="E75" s="11">
        <v>56.5</v>
      </c>
      <c r="F75" s="11">
        <v>2.23</v>
      </c>
      <c r="G75" s="11">
        <v>0.316</v>
      </c>
      <c r="H75" s="10">
        <v>1</v>
      </c>
      <c r="I75" s="11">
        <f t="shared" si="6"/>
        <v>2.23</v>
      </c>
      <c r="J75" s="11">
        <f t="shared" si="7"/>
        <v>0.316</v>
      </c>
      <c r="K75" s="11">
        <v>231.5</v>
      </c>
      <c r="L75" s="10">
        <f t="shared" si="8"/>
        <v>0.41595258632583332</v>
      </c>
      <c r="M75">
        <f t="shared" si="9"/>
        <v>513</v>
      </c>
      <c r="N75">
        <f t="shared" si="10"/>
        <v>3</v>
      </c>
      <c r="O75">
        <f t="shared" si="11"/>
        <v>0.4</v>
      </c>
    </row>
    <row r="76" spans="1:15">
      <c r="A76" s="21" t="s">
        <v>68</v>
      </c>
      <c r="B76" s="10">
        <v>1200</v>
      </c>
      <c r="C76" s="60">
        <v>1.9572043000000001E-2</v>
      </c>
      <c r="D76" s="11">
        <v>0.22</v>
      </c>
      <c r="E76" s="11">
        <v>56.5</v>
      </c>
      <c r="F76" s="11">
        <v>2.23</v>
      </c>
      <c r="G76" s="11">
        <v>0.316</v>
      </c>
      <c r="H76" s="10">
        <v>1</v>
      </c>
      <c r="I76" s="11">
        <f t="shared" si="6"/>
        <v>2.23</v>
      </c>
      <c r="J76" s="11">
        <f t="shared" si="7"/>
        <v>0.316</v>
      </c>
      <c r="K76" s="11">
        <v>4.8</v>
      </c>
      <c r="L76" s="10">
        <f t="shared" si="8"/>
        <v>2.0273374540833333E-2</v>
      </c>
      <c r="M76">
        <f t="shared" si="9"/>
        <v>25</v>
      </c>
      <c r="N76">
        <f t="shared" si="10"/>
        <v>0</v>
      </c>
      <c r="O76">
        <f t="shared" si="11"/>
        <v>0</v>
      </c>
    </row>
    <row r="77" spans="1:15">
      <c r="A77" s="21" t="s">
        <v>68</v>
      </c>
      <c r="B77" s="10">
        <v>4340</v>
      </c>
      <c r="C77" s="60">
        <v>0.109084825</v>
      </c>
      <c r="D77" s="11">
        <v>0.10199999999999999</v>
      </c>
      <c r="E77" s="11">
        <v>56.5</v>
      </c>
      <c r="F77" s="11">
        <v>0.7</v>
      </c>
      <c r="G77" s="11">
        <v>0.09</v>
      </c>
      <c r="H77" s="10">
        <v>1</v>
      </c>
      <c r="I77" s="11">
        <f t="shared" si="6"/>
        <v>0.7</v>
      </c>
      <c r="J77" s="11">
        <f t="shared" si="7"/>
        <v>0.09</v>
      </c>
      <c r="K77" s="11">
        <v>12.3</v>
      </c>
      <c r="L77" s="10">
        <f t="shared" si="8"/>
        <v>5.2387987206249993E-2</v>
      </c>
      <c r="M77">
        <f t="shared" si="9"/>
        <v>65</v>
      </c>
      <c r="N77">
        <f t="shared" si="10"/>
        <v>0</v>
      </c>
      <c r="O77">
        <f t="shared" si="11"/>
        <v>0</v>
      </c>
    </row>
    <row r="78" spans="1:15">
      <c r="A78" s="21" t="s">
        <v>68</v>
      </c>
      <c r="B78" s="10">
        <v>4340</v>
      </c>
      <c r="C78" s="60">
        <v>1.1261106590000001</v>
      </c>
      <c r="D78" s="11">
        <v>0.10199999999999999</v>
      </c>
      <c r="E78" s="11">
        <v>56.5</v>
      </c>
      <c r="F78" s="11">
        <v>0.7</v>
      </c>
      <c r="G78" s="11">
        <v>0.09</v>
      </c>
      <c r="H78" s="10">
        <v>1</v>
      </c>
      <c r="I78" s="11">
        <f t="shared" si="6"/>
        <v>0.7</v>
      </c>
      <c r="J78" s="11">
        <f t="shared" si="7"/>
        <v>0.09</v>
      </c>
      <c r="K78" s="11">
        <v>275.5</v>
      </c>
      <c r="L78" s="10">
        <f t="shared" si="8"/>
        <v>0.54081464398474999</v>
      </c>
      <c r="M78">
        <f t="shared" si="9"/>
        <v>667</v>
      </c>
      <c r="N78">
        <f t="shared" si="10"/>
        <v>1</v>
      </c>
      <c r="O78">
        <f t="shared" si="11"/>
        <v>0.1</v>
      </c>
    </row>
    <row r="79" spans="1:15">
      <c r="A79" s="21" t="s">
        <v>68</v>
      </c>
      <c r="B79" s="10">
        <v>4340</v>
      </c>
      <c r="C79" s="60">
        <v>5.1951931999999999E-2</v>
      </c>
      <c r="D79" s="11">
        <v>0.10199999999999999</v>
      </c>
      <c r="E79" s="11">
        <v>56.5</v>
      </c>
      <c r="F79" s="11">
        <v>0.7</v>
      </c>
      <c r="G79" s="11">
        <v>0.09</v>
      </c>
      <c r="H79" s="10">
        <v>1</v>
      </c>
      <c r="I79" s="11">
        <f t="shared" si="6"/>
        <v>0.7</v>
      </c>
      <c r="J79" s="11">
        <f t="shared" si="7"/>
        <v>0.09</v>
      </c>
      <c r="K79" s="11">
        <v>16.899999999999999</v>
      </c>
      <c r="L79" s="10">
        <f t="shared" si="8"/>
        <v>2.4949915342999996E-2</v>
      </c>
      <c r="M79">
        <f t="shared" si="9"/>
        <v>31</v>
      </c>
      <c r="N79">
        <f t="shared" si="10"/>
        <v>0</v>
      </c>
      <c r="O79">
        <f t="shared" si="11"/>
        <v>0</v>
      </c>
    </row>
    <row r="80" spans="1:15">
      <c r="A80" s="21" t="s">
        <v>68</v>
      </c>
      <c r="B80" s="10">
        <v>1400</v>
      </c>
      <c r="C80" s="60">
        <v>8.3105838000000001E-2</v>
      </c>
      <c r="D80" s="11">
        <v>0.88600000000000001</v>
      </c>
      <c r="E80" s="11">
        <v>56.5</v>
      </c>
      <c r="F80" s="11">
        <v>1.93</v>
      </c>
      <c r="G80" s="11">
        <v>0.497</v>
      </c>
      <c r="H80" s="10">
        <v>1</v>
      </c>
      <c r="I80" s="11">
        <f t="shared" si="6"/>
        <v>1.93</v>
      </c>
      <c r="J80" s="11">
        <f t="shared" si="7"/>
        <v>0.497</v>
      </c>
      <c r="K80" s="11">
        <v>81.3</v>
      </c>
      <c r="L80" s="10">
        <f t="shared" si="8"/>
        <v>0.34668292870349998</v>
      </c>
      <c r="M80">
        <f t="shared" si="9"/>
        <v>428</v>
      </c>
      <c r="N80">
        <f t="shared" si="10"/>
        <v>2</v>
      </c>
      <c r="O80">
        <f t="shared" si="11"/>
        <v>0.5</v>
      </c>
    </row>
    <row r="81" spans="1:15">
      <c r="A81" s="21" t="s">
        <v>68</v>
      </c>
      <c r="B81" s="10">
        <v>1200</v>
      </c>
      <c r="C81" s="60">
        <v>4.8707502E-2</v>
      </c>
      <c r="D81" s="11">
        <v>0.22</v>
      </c>
      <c r="E81" s="11">
        <v>56.5</v>
      </c>
      <c r="F81" s="11">
        <v>2.23</v>
      </c>
      <c r="G81" s="11">
        <v>0.316</v>
      </c>
      <c r="H81" s="10">
        <v>0</v>
      </c>
      <c r="I81" s="11">
        <f>F81*0.7</f>
        <v>1.5609999999999999</v>
      </c>
      <c r="J81" s="11">
        <f>G81*0.5</f>
        <v>0.158</v>
      </c>
      <c r="K81" s="11">
        <v>12.1</v>
      </c>
      <c r="L81" s="10">
        <f t="shared" si="8"/>
        <v>5.0452854154999997E-2</v>
      </c>
      <c r="M81">
        <f t="shared" si="9"/>
        <v>62</v>
      </c>
      <c r="N81">
        <f t="shared" si="10"/>
        <v>0</v>
      </c>
      <c r="O81">
        <f t="shared" si="11"/>
        <v>0</v>
      </c>
    </row>
    <row r="82" spans="1:15">
      <c r="A82" s="21" t="s">
        <v>68</v>
      </c>
      <c r="B82" s="10">
        <v>1200</v>
      </c>
      <c r="C82" s="60">
        <v>5.1306995000000001E-2</v>
      </c>
      <c r="D82" s="11">
        <v>0.22</v>
      </c>
      <c r="E82" s="11">
        <v>56.5</v>
      </c>
      <c r="F82" s="11">
        <v>2.23</v>
      </c>
      <c r="G82" s="11">
        <v>0.316</v>
      </c>
      <c r="H82" s="10">
        <v>0</v>
      </c>
      <c r="I82" s="11">
        <f t="shared" ref="I82:I113" si="12">F82*0.7</f>
        <v>1.5609999999999999</v>
      </c>
      <c r="J82" s="11">
        <f t="shared" ref="J82:J113" si="13">G82*0.5</f>
        <v>0.158</v>
      </c>
      <c r="K82" s="11">
        <v>12.5</v>
      </c>
      <c r="L82" s="10">
        <f t="shared" si="8"/>
        <v>5.3145495654166673E-2</v>
      </c>
      <c r="M82">
        <f t="shared" si="9"/>
        <v>66</v>
      </c>
      <c r="N82">
        <f t="shared" si="10"/>
        <v>0</v>
      </c>
      <c r="O82">
        <f t="shared" si="11"/>
        <v>0</v>
      </c>
    </row>
    <row r="83" spans="1:15">
      <c r="A83" s="21" t="s">
        <v>68</v>
      </c>
      <c r="B83" s="10">
        <v>1200</v>
      </c>
      <c r="C83" s="60">
        <v>2.6809550000000001E-3</v>
      </c>
      <c r="D83" s="11">
        <v>0.22</v>
      </c>
      <c r="E83" s="11">
        <v>56.5</v>
      </c>
      <c r="F83" s="11">
        <v>2.23</v>
      </c>
      <c r="G83" s="11">
        <v>0.316</v>
      </c>
      <c r="H83" s="10">
        <v>0</v>
      </c>
      <c r="I83" s="11">
        <f t="shared" si="12"/>
        <v>1.5609999999999999</v>
      </c>
      <c r="J83" s="11">
        <f t="shared" si="13"/>
        <v>0.158</v>
      </c>
      <c r="K83" s="11">
        <v>0.7</v>
      </c>
      <c r="L83" s="10">
        <f t="shared" si="8"/>
        <v>2.7770225541666666E-3</v>
      </c>
      <c r="M83">
        <f t="shared" si="9"/>
        <v>3</v>
      </c>
      <c r="N83">
        <f t="shared" si="10"/>
        <v>0</v>
      </c>
      <c r="O83">
        <f t="shared" si="11"/>
        <v>0</v>
      </c>
    </row>
    <row r="84" spans="1:15">
      <c r="A84" s="21" t="s">
        <v>68</v>
      </c>
      <c r="B84" s="10">
        <v>1200</v>
      </c>
      <c r="C84" s="60">
        <v>0.44892717500000001</v>
      </c>
      <c r="D84" s="11">
        <v>0.22</v>
      </c>
      <c r="E84" s="11">
        <v>56.5</v>
      </c>
      <c r="F84" s="11">
        <v>2.23</v>
      </c>
      <c r="G84" s="11">
        <v>0.316</v>
      </c>
      <c r="H84" s="10">
        <v>0</v>
      </c>
      <c r="I84" s="11">
        <f t="shared" si="12"/>
        <v>1.5609999999999999</v>
      </c>
      <c r="J84" s="11">
        <f t="shared" si="13"/>
        <v>0.158</v>
      </c>
      <c r="K84" s="11">
        <v>109</v>
      </c>
      <c r="L84" s="10">
        <f t="shared" si="8"/>
        <v>0.46501373210416669</v>
      </c>
      <c r="M84">
        <f t="shared" si="9"/>
        <v>574</v>
      </c>
      <c r="N84">
        <f t="shared" si="10"/>
        <v>2</v>
      </c>
      <c r="O84">
        <f t="shared" si="11"/>
        <v>0.2</v>
      </c>
    </row>
    <row r="85" spans="1:15">
      <c r="A85" s="21" t="s">
        <v>68</v>
      </c>
      <c r="B85" s="10">
        <v>1200</v>
      </c>
      <c r="C85" s="60">
        <v>3.4136700000000003E-4</v>
      </c>
      <c r="D85" s="11">
        <v>0.22</v>
      </c>
      <c r="E85" s="11">
        <v>56.5</v>
      </c>
      <c r="F85" s="11">
        <v>2.23</v>
      </c>
      <c r="G85" s="11">
        <v>0.316</v>
      </c>
      <c r="H85" s="10">
        <v>0</v>
      </c>
      <c r="I85" s="11">
        <f t="shared" si="12"/>
        <v>1.5609999999999999</v>
      </c>
      <c r="J85" s="11">
        <f t="shared" si="13"/>
        <v>0.158</v>
      </c>
      <c r="K85" s="11">
        <v>49.6</v>
      </c>
      <c r="L85" s="10">
        <f t="shared" si="8"/>
        <v>3.5359931750000005E-4</v>
      </c>
      <c r="M85">
        <f t="shared" si="9"/>
        <v>0</v>
      </c>
      <c r="N85">
        <f t="shared" si="10"/>
        <v>0</v>
      </c>
      <c r="O85">
        <f t="shared" si="11"/>
        <v>0</v>
      </c>
    </row>
    <row r="86" spans="1:15">
      <c r="A86" s="21" t="s">
        <v>68</v>
      </c>
      <c r="B86" s="10">
        <v>1200</v>
      </c>
      <c r="C86" s="60">
        <v>0.30647803400000001</v>
      </c>
      <c r="D86" s="11">
        <v>0.22</v>
      </c>
      <c r="E86" s="11">
        <v>56.5</v>
      </c>
      <c r="F86" s="11">
        <v>2.23</v>
      </c>
      <c r="G86" s="11">
        <v>0.316</v>
      </c>
      <c r="H86" s="10">
        <v>0</v>
      </c>
      <c r="I86" s="11">
        <f t="shared" si="12"/>
        <v>1.5609999999999999</v>
      </c>
      <c r="J86" s="11">
        <f t="shared" si="13"/>
        <v>0.158</v>
      </c>
      <c r="K86" s="11">
        <v>74.400000000000006</v>
      </c>
      <c r="L86" s="10">
        <f t="shared" si="8"/>
        <v>0.31746016355166667</v>
      </c>
      <c r="M86">
        <f t="shared" si="9"/>
        <v>392</v>
      </c>
      <c r="N86">
        <f t="shared" si="10"/>
        <v>1</v>
      </c>
      <c r="O86">
        <f t="shared" si="11"/>
        <v>0.1</v>
      </c>
    </row>
    <row r="87" spans="1:15">
      <c r="A87" s="21" t="s">
        <v>68</v>
      </c>
      <c r="B87" s="10">
        <v>1200</v>
      </c>
      <c r="C87" s="60">
        <v>0.234389656</v>
      </c>
      <c r="D87" s="11">
        <v>0.22</v>
      </c>
      <c r="E87" s="11">
        <v>56.5</v>
      </c>
      <c r="F87" s="11">
        <v>2.23</v>
      </c>
      <c r="G87" s="11">
        <v>0.316</v>
      </c>
      <c r="H87" s="10">
        <v>0</v>
      </c>
      <c r="I87" s="11">
        <f t="shared" si="12"/>
        <v>1.5609999999999999</v>
      </c>
      <c r="J87" s="11">
        <f t="shared" si="13"/>
        <v>0.158</v>
      </c>
      <c r="K87" s="11">
        <v>56.9</v>
      </c>
      <c r="L87" s="10">
        <f t="shared" si="8"/>
        <v>0.24278861867333335</v>
      </c>
      <c r="M87">
        <f t="shared" si="9"/>
        <v>299</v>
      </c>
      <c r="N87">
        <f t="shared" si="10"/>
        <v>1</v>
      </c>
      <c r="O87">
        <f t="shared" si="11"/>
        <v>0.1</v>
      </c>
    </row>
    <row r="88" spans="1:15">
      <c r="A88" s="21" t="s">
        <v>68</v>
      </c>
      <c r="B88" s="10">
        <v>1200</v>
      </c>
      <c r="C88" s="60">
        <v>9.7401673999999994E-2</v>
      </c>
      <c r="D88" s="11">
        <v>0.22</v>
      </c>
      <c r="E88" s="11">
        <v>56.5</v>
      </c>
      <c r="F88" s="11">
        <v>2.23</v>
      </c>
      <c r="G88" s="11">
        <v>0.316</v>
      </c>
      <c r="H88" s="10">
        <v>0</v>
      </c>
      <c r="I88" s="11">
        <f t="shared" si="12"/>
        <v>1.5609999999999999</v>
      </c>
      <c r="J88" s="11">
        <f t="shared" si="13"/>
        <v>0.158</v>
      </c>
      <c r="K88" s="11">
        <v>82.3</v>
      </c>
      <c r="L88" s="10">
        <f t="shared" si="8"/>
        <v>0.10089190065166666</v>
      </c>
      <c r="M88">
        <f t="shared" si="9"/>
        <v>124</v>
      </c>
      <c r="N88">
        <f t="shared" si="10"/>
        <v>0</v>
      </c>
      <c r="O88">
        <f t="shared" si="11"/>
        <v>0</v>
      </c>
    </row>
    <row r="89" spans="1:15">
      <c r="A89" s="21" t="s">
        <v>68</v>
      </c>
      <c r="B89" s="10">
        <v>1200</v>
      </c>
      <c r="C89" s="60">
        <v>4.1864171999999998E-2</v>
      </c>
      <c r="D89" s="11">
        <v>0.22</v>
      </c>
      <c r="E89" s="11">
        <v>56.5</v>
      </c>
      <c r="F89" s="11">
        <v>2.23</v>
      </c>
      <c r="G89" s="11">
        <v>0.316</v>
      </c>
      <c r="H89" s="10">
        <v>0</v>
      </c>
      <c r="I89" s="11">
        <f t="shared" si="12"/>
        <v>1.5609999999999999</v>
      </c>
      <c r="J89" s="11">
        <f t="shared" si="13"/>
        <v>0.158</v>
      </c>
      <c r="K89" s="11">
        <v>10.199999999999999</v>
      </c>
      <c r="L89" s="10">
        <f t="shared" si="8"/>
        <v>4.3364304829999999E-2</v>
      </c>
      <c r="M89">
        <f t="shared" si="9"/>
        <v>53</v>
      </c>
      <c r="N89">
        <f t="shared" si="10"/>
        <v>0</v>
      </c>
      <c r="O89">
        <f t="shared" si="11"/>
        <v>0</v>
      </c>
    </row>
    <row r="90" spans="1:15">
      <c r="A90" s="21" t="s">
        <v>68</v>
      </c>
      <c r="B90" s="10">
        <v>1200</v>
      </c>
      <c r="C90" s="60">
        <v>7.7175229999999996E-3</v>
      </c>
      <c r="D90" s="11">
        <v>0.22</v>
      </c>
      <c r="E90" s="11">
        <v>56.5</v>
      </c>
      <c r="F90" s="11">
        <v>2.23</v>
      </c>
      <c r="G90" s="11">
        <v>0.316</v>
      </c>
      <c r="H90" s="10">
        <v>0</v>
      </c>
      <c r="I90" s="11">
        <f t="shared" si="12"/>
        <v>1.5609999999999999</v>
      </c>
      <c r="J90" s="11">
        <f t="shared" si="13"/>
        <v>0.158</v>
      </c>
      <c r="K90" s="11">
        <v>1.9</v>
      </c>
      <c r="L90" s="10">
        <f t="shared" si="8"/>
        <v>7.9940675741666661E-3</v>
      </c>
      <c r="M90">
        <f t="shared" si="9"/>
        <v>10</v>
      </c>
      <c r="N90">
        <f t="shared" si="10"/>
        <v>0</v>
      </c>
      <c r="O90">
        <f t="shared" si="11"/>
        <v>0</v>
      </c>
    </row>
    <row r="91" spans="1:15">
      <c r="A91" s="21" t="s">
        <v>68</v>
      </c>
      <c r="B91" s="10">
        <v>1200</v>
      </c>
      <c r="C91" s="60">
        <v>1.6868878E-2</v>
      </c>
      <c r="D91" s="11">
        <v>0.22</v>
      </c>
      <c r="E91" s="11">
        <v>56.5</v>
      </c>
      <c r="F91" s="11">
        <v>2.23</v>
      </c>
      <c r="G91" s="11">
        <v>0.316</v>
      </c>
      <c r="H91" s="10">
        <v>0</v>
      </c>
      <c r="I91" s="11">
        <f t="shared" si="12"/>
        <v>1.5609999999999999</v>
      </c>
      <c r="J91" s="11">
        <f t="shared" si="13"/>
        <v>0.158</v>
      </c>
      <c r="K91" s="11">
        <v>4.0999999999999996</v>
      </c>
      <c r="L91" s="10">
        <f t="shared" si="8"/>
        <v>1.7473346128333334E-2</v>
      </c>
      <c r="M91">
        <f t="shared" si="9"/>
        <v>22</v>
      </c>
      <c r="N91">
        <f t="shared" si="10"/>
        <v>0</v>
      </c>
      <c r="O91">
        <f t="shared" si="11"/>
        <v>0</v>
      </c>
    </row>
    <row r="92" spans="1:15">
      <c r="A92" s="21" t="s">
        <v>68</v>
      </c>
      <c r="B92" s="10">
        <v>1200</v>
      </c>
      <c r="C92" s="60">
        <v>7.1090170999999994E-2</v>
      </c>
      <c r="D92" s="11">
        <v>0.22</v>
      </c>
      <c r="E92" s="11">
        <v>56.5</v>
      </c>
      <c r="F92" s="11">
        <v>2.23</v>
      </c>
      <c r="G92" s="11">
        <v>0.316</v>
      </c>
      <c r="H92" s="10">
        <v>0</v>
      </c>
      <c r="I92" s="11">
        <f t="shared" si="12"/>
        <v>1.5609999999999999</v>
      </c>
      <c r="J92" s="11">
        <f t="shared" si="13"/>
        <v>0.158</v>
      </c>
      <c r="K92" s="11">
        <v>17.3</v>
      </c>
      <c r="L92" s="10">
        <f t="shared" si="8"/>
        <v>7.363756879416665E-2</v>
      </c>
      <c r="M92">
        <f t="shared" si="9"/>
        <v>91</v>
      </c>
      <c r="N92">
        <f t="shared" si="10"/>
        <v>0</v>
      </c>
      <c r="O92">
        <f t="shared" si="11"/>
        <v>0</v>
      </c>
    </row>
    <row r="93" spans="1:15">
      <c r="A93" s="21" t="s">
        <v>68</v>
      </c>
      <c r="B93" s="10">
        <v>1200</v>
      </c>
      <c r="C93" s="60">
        <v>1.5321130000000001E-3</v>
      </c>
      <c r="D93" s="11">
        <v>0.22</v>
      </c>
      <c r="E93" s="11">
        <v>56.5</v>
      </c>
      <c r="F93" s="11">
        <v>2.23</v>
      </c>
      <c r="G93" s="11">
        <v>0.316</v>
      </c>
      <c r="H93" s="10">
        <v>0</v>
      </c>
      <c r="I93" s="11">
        <f t="shared" si="12"/>
        <v>1.5609999999999999</v>
      </c>
      <c r="J93" s="11">
        <f t="shared" si="13"/>
        <v>0.158</v>
      </c>
      <c r="K93" s="11">
        <v>0.4</v>
      </c>
      <c r="L93" s="10">
        <f t="shared" si="8"/>
        <v>1.5870137158333333E-3</v>
      </c>
      <c r="M93">
        <f t="shared" si="9"/>
        <v>2</v>
      </c>
      <c r="N93">
        <f t="shared" si="10"/>
        <v>0</v>
      </c>
      <c r="O93">
        <f t="shared" si="11"/>
        <v>0</v>
      </c>
    </row>
    <row r="94" spans="1:15">
      <c r="A94" s="21" t="s">
        <v>68</v>
      </c>
      <c r="B94" s="10">
        <v>1200</v>
      </c>
      <c r="C94" s="60">
        <v>0.15906086699999999</v>
      </c>
      <c r="D94" s="11">
        <v>0.22</v>
      </c>
      <c r="E94" s="11">
        <v>56.5</v>
      </c>
      <c r="F94" s="11">
        <v>2.23</v>
      </c>
      <c r="G94" s="11">
        <v>0.316</v>
      </c>
      <c r="H94" s="10">
        <v>0</v>
      </c>
      <c r="I94" s="11">
        <f t="shared" si="12"/>
        <v>1.5609999999999999</v>
      </c>
      <c r="J94" s="11">
        <f t="shared" si="13"/>
        <v>0.158</v>
      </c>
      <c r="K94" s="11">
        <v>38.6</v>
      </c>
      <c r="L94" s="10">
        <f t="shared" si="8"/>
        <v>0.16476054806749998</v>
      </c>
      <c r="M94">
        <f t="shared" si="9"/>
        <v>203</v>
      </c>
      <c r="N94">
        <f t="shared" si="10"/>
        <v>1</v>
      </c>
      <c r="O94">
        <f t="shared" si="11"/>
        <v>0.1</v>
      </c>
    </row>
    <row r="95" spans="1:15">
      <c r="A95" s="21" t="s">
        <v>68</v>
      </c>
      <c r="B95" s="10">
        <v>1200</v>
      </c>
      <c r="C95" s="60">
        <v>0.111994569</v>
      </c>
      <c r="D95" s="11">
        <v>0.22</v>
      </c>
      <c r="E95" s="11">
        <v>56.5</v>
      </c>
      <c r="F95" s="11">
        <v>2.23</v>
      </c>
      <c r="G95" s="11">
        <v>0.316</v>
      </c>
      <c r="H95" s="10">
        <v>0</v>
      </c>
      <c r="I95" s="11">
        <f t="shared" si="12"/>
        <v>1.5609999999999999</v>
      </c>
      <c r="J95" s="11">
        <f t="shared" si="13"/>
        <v>0.158</v>
      </c>
      <c r="K95" s="11">
        <v>27.2</v>
      </c>
      <c r="L95" s="10">
        <f t="shared" si="8"/>
        <v>0.11600770772250001</v>
      </c>
      <c r="M95">
        <f t="shared" si="9"/>
        <v>143</v>
      </c>
      <c r="N95">
        <f t="shared" si="10"/>
        <v>0</v>
      </c>
      <c r="O95">
        <f t="shared" si="11"/>
        <v>0</v>
      </c>
    </row>
    <row r="96" spans="1:15">
      <c r="A96" s="21" t="s">
        <v>68</v>
      </c>
      <c r="B96" s="10">
        <v>1200</v>
      </c>
      <c r="C96" s="60">
        <v>1.5332251999999999E-2</v>
      </c>
      <c r="D96" s="11">
        <v>0.22</v>
      </c>
      <c r="E96" s="11">
        <v>56.5</v>
      </c>
      <c r="F96" s="11">
        <v>2.23</v>
      </c>
      <c r="G96" s="11">
        <v>0.316</v>
      </c>
      <c r="H96" s="10">
        <v>0</v>
      </c>
      <c r="I96" s="11">
        <f t="shared" si="12"/>
        <v>1.5609999999999999</v>
      </c>
      <c r="J96" s="11">
        <f t="shared" si="13"/>
        <v>0.158</v>
      </c>
      <c r="K96" s="11">
        <v>3.7</v>
      </c>
      <c r="L96" s="10">
        <f t="shared" si="8"/>
        <v>1.5881657696666666E-2</v>
      </c>
      <c r="M96">
        <f t="shared" si="9"/>
        <v>20</v>
      </c>
      <c r="N96">
        <f t="shared" si="10"/>
        <v>0</v>
      </c>
      <c r="O96">
        <f t="shared" si="11"/>
        <v>0</v>
      </c>
    </row>
    <row r="97" spans="1:15">
      <c r="A97" s="21" t="s">
        <v>68</v>
      </c>
      <c r="B97" s="10">
        <v>1200</v>
      </c>
      <c r="C97" s="60">
        <v>2.0276137E-2</v>
      </c>
      <c r="D97" s="11">
        <v>0.22</v>
      </c>
      <c r="E97" s="11">
        <v>56.5</v>
      </c>
      <c r="F97" s="11">
        <v>2.23</v>
      </c>
      <c r="G97" s="11">
        <v>0.316</v>
      </c>
      <c r="H97" s="10">
        <v>0</v>
      </c>
      <c r="I97" s="11">
        <f t="shared" si="12"/>
        <v>1.5609999999999999</v>
      </c>
      <c r="J97" s="11">
        <f t="shared" si="13"/>
        <v>0.158</v>
      </c>
      <c r="K97" s="11">
        <v>4.9000000000000004</v>
      </c>
      <c r="L97" s="10">
        <f t="shared" si="8"/>
        <v>2.1002698575833329E-2</v>
      </c>
      <c r="M97">
        <f t="shared" si="9"/>
        <v>26</v>
      </c>
      <c r="N97">
        <f t="shared" si="10"/>
        <v>0</v>
      </c>
      <c r="O97">
        <f t="shared" si="11"/>
        <v>0</v>
      </c>
    </row>
    <row r="98" spans="1:15">
      <c r="A98" s="21" t="s">
        <v>68</v>
      </c>
      <c r="B98" s="10">
        <v>1200</v>
      </c>
      <c r="C98" s="60">
        <v>2.4602101000000001E-2</v>
      </c>
      <c r="D98" s="11">
        <v>0.22</v>
      </c>
      <c r="E98" s="11">
        <v>56.5</v>
      </c>
      <c r="F98" s="11">
        <v>2.23</v>
      </c>
      <c r="G98" s="11">
        <v>0.316</v>
      </c>
      <c r="H98" s="10">
        <v>0</v>
      </c>
      <c r="I98" s="11">
        <f t="shared" si="12"/>
        <v>1.5609999999999999</v>
      </c>
      <c r="J98" s="11">
        <f t="shared" si="13"/>
        <v>0.158</v>
      </c>
      <c r="K98" s="11">
        <v>6</v>
      </c>
      <c r="L98" s="10">
        <f t="shared" si="8"/>
        <v>2.5483676285833336E-2</v>
      </c>
      <c r="M98">
        <f t="shared" si="9"/>
        <v>31</v>
      </c>
      <c r="N98">
        <f t="shared" si="10"/>
        <v>0</v>
      </c>
      <c r="O98">
        <f t="shared" si="11"/>
        <v>0</v>
      </c>
    </row>
    <row r="99" spans="1:15">
      <c r="A99" s="21" t="s">
        <v>68</v>
      </c>
      <c r="B99" s="10">
        <v>1200</v>
      </c>
      <c r="C99" s="60">
        <v>1.5595419999999999E-3</v>
      </c>
      <c r="D99" s="11">
        <v>0.22</v>
      </c>
      <c r="E99" s="11">
        <v>56.5</v>
      </c>
      <c r="F99" s="11">
        <v>2.23</v>
      </c>
      <c r="G99" s="11">
        <v>0.316</v>
      </c>
      <c r="H99" s="10">
        <v>0</v>
      </c>
      <c r="I99" s="11">
        <f t="shared" si="12"/>
        <v>1.5609999999999999</v>
      </c>
      <c r="J99" s="11">
        <f t="shared" si="13"/>
        <v>0.158</v>
      </c>
      <c r="K99" s="11">
        <v>0.4</v>
      </c>
      <c r="L99" s="10">
        <f t="shared" si="8"/>
        <v>1.6154255883333334E-3</v>
      </c>
      <c r="M99">
        <f t="shared" si="9"/>
        <v>2</v>
      </c>
      <c r="N99">
        <f t="shared" si="10"/>
        <v>0</v>
      </c>
      <c r="O99">
        <f t="shared" si="11"/>
        <v>0</v>
      </c>
    </row>
    <row r="100" spans="1:15">
      <c r="A100" s="21" t="s">
        <v>68</v>
      </c>
      <c r="B100" s="10">
        <v>1200</v>
      </c>
      <c r="C100" s="60">
        <v>8.7206320000000007E-3</v>
      </c>
      <c r="D100" s="11">
        <v>0.22</v>
      </c>
      <c r="E100" s="11">
        <v>56.5</v>
      </c>
      <c r="F100" s="11">
        <v>2.23</v>
      </c>
      <c r="G100" s="11">
        <v>0.316</v>
      </c>
      <c r="H100" s="10">
        <v>0</v>
      </c>
      <c r="I100" s="11">
        <f t="shared" si="12"/>
        <v>1.5609999999999999</v>
      </c>
      <c r="J100" s="11">
        <f t="shared" si="13"/>
        <v>0.158</v>
      </c>
      <c r="K100" s="11">
        <v>5.8</v>
      </c>
      <c r="L100" s="10">
        <f t="shared" si="8"/>
        <v>9.0331213133333348E-3</v>
      </c>
      <c r="M100">
        <f t="shared" si="9"/>
        <v>11</v>
      </c>
      <c r="N100">
        <f t="shared" si="10"/>
        <v>0</v>
      </c>
      <c r="O100">
        <f t="shared" si="11"/>
        <v>0</v>
      </c>
    </row>
    <row r="101" spans="1:15">
      <c r="A101" s="21" t="s">
        <v>68</v>
      </c>
      <c r="B101" s="10">
        <v>1200</v>
      </c>
      <c r="C101" s="60">
        <v>7.8428273000000007E-2</v>
      </c>
      <c r="D101" s="11">
        <v>0.22</v>
      </c>
      <c r="E101" s="11">
        <v>56.5</v>
      </c>
      <c r="F101" s="11">
        <v>2.23</v>
      </c>
      <c r="G101" s="11">
        <v>0.316</v>
      </c>
      <c r="H101" s="10">
        <v>0</v>
      </c>
      <c r="I101" s="11">
        <f t="shared" si="12"/>
        <v>1.5609999999999999</v>
      </c>
      <c r="J101" s="11">
        <f t="shared" si="13"/>
        <v>0.158</v>
      </c>
      <c r="K101" s="11">
        <v>19</v>
      </c>
      <c r="L101" s="10">
        <f t="shared" si="8"/>
        <v>8.1238619449166674E-2</v>
      </c>
      <c r="M101">
        <f t="shared" si="9"/>
        <v>100</v>
      </c>
      <c r="N101">
        <f t="shared" si="10"/>
        <v>0</v>
      </c>
      <c r="O101">
        <f t="shared" si="11"/>
        <v>0</v>
      </c>
    </row>
    <row r="102" spans="1:15">
      <c r="A102" s="21" t="s">
        <v>68</v>
      </c>
      <c r="B102" s="10">
        <v>1200</v>
      </c>
      <c r="C102" s="60">
        <v>5.4514924999999999E-2</v>
      </c>
      <c r="D102" s="11">
        <v>0.22</v>
      </c>
      <c r="E102" s="11">
        <v>56.5</v>
      </c>
      <c r="F102" s="11">
        <v>2.23</v>
      </c>
      <c r="G102" s="11">
        <v>0.316</v>
      </c>
      <c r="H102" s="10">
        <v>0</v>
      </c>
      <c r="I102" s="11">
        <f t="shared" si="12"/>
        <v>1.5609999999999999</v>
      </c>
      <c r="J102" s="11">
        <f t="shared" si="13"/>
        <v>0.158</v>
      </c>
      <c r="K102" s="11">
        <v>13.2</v>
      </c>
      <c r="L102" s="10">
        <f t="shared" si="8"/>
        <v>5.6468376479166665E-2</v>
      </c>
      <c r="M102">
        <f t="shared" si="9"/>
        <v>70</v>
      </c>
      <c r="N102">
        <f t="shared" si="10"/>
        <v>0</v>
      </c>
      <c r="O102">
        <f t="shared" si="11"/>
        <v>0</v>
      </c>
    </row>
    <row r="103" spans="1:15">
      <c r="A103" s="21" t="s">
        <v>68</v>
      </c>
      <c r="B103" s="10">
        <v>1200</v>
      </c>
      <c r="C103" s="60">
        <v>9.3745273000000004E-2</v>
      </c>
      <c r="D103" s="11">
        <v>0.22</v>
      </c>
      <c r="E103" s="11">
        <v>56.5</v>
      </c>
      <c r="F103" s="11">
        <v>2.23</v>
      </c>
      <c r="G103" s="11">
        <v>0.316</v>
      </c>
      <c r="H103" s="10">
        <v>0</v>
      </c>
      <c r="I103" s="11">
        <f t="shared" si="12"/>
        <v>1.5609999999999999</v>
      </c>
      <c r="J103" s="11">
        <f t="shared" si="13"/>
        <v>0.158</v>
      </c>
      <c r="K103" s="11">
        <v>84</v>
      </c>
      <c r="L103" s="10">
        <f t="shared" si="8"/>
        <v>9.7104478615833337E-2</v>
      </c>
      <c r="M103">
        <f t="shared" si="9"/>
        <v>120</v>
      </c>
      <c r="N103">
        <f t="shared" si="10"/>
        <v>0</v>
      </c>
      <c r="O103">
        <f t="shared" si="11"/>
        <v>0</v>
      </c>
    </row>
    <row r="104" spans="1:15">
      <c r="A104" s="21" t="s">
        <v>68</v>
      </c>
      <c r="B104" s="10">
        <v>1200</v>
      </c>
      <c r="C104" s="60">
        <v>3.9450127000000001E-2</v>
      </c>
      <c r="D104" s="11">
        <v>0.22</v>
      </c>
      <c r="E104" s="11">
        <v>56.5</v>
      </c>
      <c r="F104" s="11">
        <v>2.23</v>
      </c>
      <c r="G104" s="11">
        <v>0.316</v>
      </c>
      <c r="H104" s="10">
        <v>0</v>
      </c>
      <c r="I104" s="11">
        <f t="shared" si="12"/>
        <v>1.5609999999999999</v>
      </c>
      <c r="J104" s="11">
        <f t="shared" si="13"/>
        <v>0.158</v>
      </c>
      <c r="K104" s="11">
        <v>9.6</v>
      </c>
      <c r="L104" s="10">
        <f t="shared" si="8"/>
        <v>4.0863756550833331E-2</v>
      </c>
      <c r="M104">
        <f t="shared" si="9"/>
        <v>50</v>
      </c>
      <c r="N104">
        <f t="shared" si="10"/>
        <v>0</v>
      </c>
      <c r="O104">
        <f t="shared" si="11"/>
        <v>0</v>
      </c>
    </row>
    <row r="105" spans="1:15">
      <c r="A105" s="21" t="s">
        <v>68</v>
      </c>
      <c r="B105" s="10">
        <v>1200</v>
      </c>
      <c r="C105" s="60">
        <v>3.2142709999999999E-3</v>
      </c>
      <c r="D105" s="11">
        <v>0.22</v>
      </c>
      <c r="E105" s="11">
        <v>56.5</v>
      </c>
      <c r="F105" s="11">
        <v>2.23</v>
      </c>
      <c r="G105" s="11">
        <v>0.316</v>
      </c>
      <c r="H105" s="10">
        <v>0</v>
      </c>
      <c r="I105" s="11">
        <f t="shared" si="12"/>
        <v>1.5609999999999999</v>
      </c>
      <c r="J105" s="11">
        <f t="shared" si="13"/>
        <v>0.158</v>
      </c>
      <c r="K105" s="11">
        <v>0.8</v>
      </c>
      <c r="L105" s="10">
        <f t="shared" si="8"/>
        <v>3.3294490441666664E-3</v>
      </c>
      <c r="M105">
        <f t="shared" si="9"/>
        <v>4</v>
      </c>
      <c r="N105">
        <f t="shared" si="10"/>
        <v>0</v>
      </c>
      <c r="O105">
        <f t="shared" si="11"/>
        <v>0</v>
      </c>
    </row>
    <row r="106" spans="1:15">
      <c r="A106" s="21" t="s">
        <v>68</v>
      </c>
      <c r="B106" s="10">
        <v>1200</v>
      </c>
      <c r="C106" s="60">
        <v>0.16757186499999999</v>
      </c>
      <c r="D106" s="11">
        <v>0.22</v>
      </c>
      <c r="E106" s="11">
        <v>56.5</v>
      </c>
      <c r="F106" s="11">
        <v>2.23</v>
      </c>
      <c r="G106" s="11">
        <v>0.316</v>
      </c>
      <c r="H106" s="10">
        <v>0</v>
      </c>
      <c r="I106" s="11">
        <f t="shared" si="12"/>
        <v>1.5609999999999999</v>
      </c>
      <c r="J106" s="11">
        <f t="shared" si="13"/>
        <v>0.158</v>
      </c>
      <c r="K106" s="11">
        <v>40.700000000000003</v>
      </c>
      <c r="L106" s="10">
        <f t="shared" si="8"/>
        <v>0.1735765234958333</v>
      </c>
      <c r="M106">
        <f t="shared" si="9"/>
        <v>214</v>
      </c>
      <c r="N106">
        <f t="shared" si="10"/>
        <v>1</v>
      </c>
      <c r="O106">
        <f t="shared" si="11"/>
        <v>0.1</v>
      </c>
    </row>
    <row r="107" spans="1:15">
      <c r="A107" s="21" t="s">
        <v>68</v>
      </c>
      <c r="B107" s="10">
        <v>1200</v>
      </c>
      <c r="C107" s="60">
        <v>1.5028330000000001E-3</v>
      </c>
      <c r="D107" s="11">
        <v>0.22</v>
      </c>
      <c r="E107" s="11">
        <v>56.5</v>
      </c>
      <c r="F107" s="11">
        <v>2.23</v>
      </c>
      <c r="G107" s="11">
        <v>0.316</v>
      </c>
      <c r="H107" s="10">
        <v>0</v>
      </c>
      <c r="I107" s="11">
        <f t="shared" si="12"/>
        <v>1.5609999999999999</v>
      </c>
      <c r="J107" s="11">
        <f t="shared" si="13"/>
        <v>0.158</v>
      </c>
      <c r="K107" s="11">
        <v>0.4</v>
      </c>
      <c r="L107" s="10">
        <f t="shared" si="8"/>
        <v>1.5566845158333333E-3</v>
      </c>
      <c r="M107">
        <f t="shared" si="9"/>
        <v>2</v>
      </c>
      <c r="N107">
        <f t="shared" si="10"/>
        <v>0</v>
      </c>
      <c r="O107">
        <f t="shared" si="11"/>
        <v>0</v>
      </c>
    </row>
    <row r="108" spans="1:15">
      <c r="A108" s="21" t="s">
        <v>68</v>
      </c>
      <c r="B108" s="10">
        <v>8140</v>
      </c>
      <c r="C108" s="60">
        <v>6.246264E-2</v>
      </c>
      <c r="D108" s="11">
        <v>0.63</v>
      </c>
      <c r="E108" s="11">
        <v>56.5</v>
      </c>
      <c r="F108" s="11">
        <v>1.2</v>
      </c>
      <c r="G108" s="11">
        <v>0.48</v>
      </c>
      <c r="H108" s="10">
        <v>0</v>
      </c>
      <c r="I108" s="11">
        <f t="shared" si="12"/>
        <v>0.84</v>
      </c>
      <c r="J108" s="11">
        <f t="shared" si="13"/>
        <v>0.24</v>
      </c>
      <c r="K108" s="11">
        <v>141.69999999999999</v>
      </c>
      <c r="L108" s="10">
        <f t="shared" si="8"/>
        <v>0.18527980590000001</v>
      </c>
      <c r="M108">
        <f t="shared" si="9"/>
        <v>229</v>
      </c>
      <c r="N108">
        <f t="shared" si="10"/>
        <v>0</v>
      </c>
      <c r="O108">
        <f t="shared" si="11"/>
        <v>0.1</v>
      </c>
    </row>
    <row r="109" spans="1:15">
      <c r="A109" s="21" t="s">
        <v>68</v>
      </c>
      <c r="B109" s="10">
        <v>1200</v>
      </c>
      <c r="C109" s="60">
        <v>1.1612219999999999E-2</v>
      </c>
      <c r="D109" s="11">
        <v>0.22</v>
      </c>
      <c r="E109" s="11">
        <v>56.5</v>
      </c>
      <c r="F109" s="11">
        <v>2.23</v>
      </c>
      <c r="G109" s="11">
        <v>0.316</v>
      </c>
      <c r="H109" s="10">
        <v>0</v>
      </c>
      <c r="I109" s="11">
        <f t="shared" si="12"/>
        <v>1.5609999999999999</v>
      </c>
      <c r="J109" s="11">
        <f t="shared" si="13"/>
        <v>0.158</v>
      </c>
      <c r="K109" s="11">
        <v>16.100000000000001</v>
      </c>
      <c r="L109" s="10">
        <f t="shared" si="8"/>
        <v>1.2028324549999999E-2</v>
      </c>
      <c r="M109">
        <f t="shared" si="9"/>
        <v>15</v>
      </c>
      <c r="N109">
        <f t="shared" si="10"/>
        <v>0</v>
      </c>
      <c r="O109">
        <f t="shared" si="11"/>
        <v>0</v>
      </c>
    </row>
    <row r="110" spans="1:15">
      <c r="A110" s="21" t="s">
        <v>68</v>
      </c>
      <c r="B110" s="10">
        <v>1200</v>
      </c>
      <c r="C110" s="60">
        <v>9.3103140000000001E-3</v>
      </c>
      <c r="D110" s="11">
        <v>0.22</v>
      </c>
      <c r="E110" s="11">
        <v>56.5</v>
      </c>
      <c r="F110" s="11">
        <v>2.23</v>
      </c>
      <c r="G110" s="11">
        <v>0.316</v>
      </c>
      <c r="H110" s="10">
        <v>0</v>
      </c>
      <c r="I110" s="11">
        <f t="shared" si="12"/>
        <v>1.5609999999999999</v>
      </c>
      <c r="J110" s="11">
        <f t="shared" si="13"/>
        <v>0.158</v>
      </c>
      <c r="K110" s="11">
        <v>2.6</v>
      </c>
      <c r="L110" s="10">
        <f t="shared" si="8"/>
        <v>9.6439335850000002E-3</v>
      </c>
      <c r="M110">
        <f t="shared" si="9"/>
        <v>12</v>
      </c>
      <c r="N110">
        <f t="shared" si="10"/>
        <v>0</v>
      </c>
      <c r="O110">
        <f t="shared" si="11"/>
        <v>0</v>
      </c>
    </row>
    <row r="111" spans="1:15">
      <c r="A111" s="21" t="s">
        <v>68</v>
      </c>
      <c r="B111" s="10">
        <v>1400</v>
      </c>
      <c r="C111" s="60">
        <v>8.2362999999999997E-5</v>
      </c>
      <c r="D111" s="11">
        <v>0.88600000000000001</v>
      </c>
      <c r="E111" s="11">
        <v>56.5</v>
      </c>
      <c r="F111" s="11">
        <v>1.93</v>
      </c>
      <c r="G111" s="11">
        <v>0.497</v>
      </c>
      <c r="H111" s="10">
        <v>0</v>
      </c>
      <c r="I111" s="11">
        <f t="shared" si="12"/>
        <v>1.351</v>
      </c>
      <c r="J111" s="11">
        <f t="shared" si="13"/>
        <v>0.2485</v>
      </c>
      <c r="K111" s="11">
        <v>0.1</v>
      </c>
      <c r="L111" s="10">
        <f t="shared" si="8"/>
        <v>3.4358411808333334E-4</v>
      </c>
      <c r="M111">
        <f t="shared" si="9"/>
        <v>0</v>
      </c>
      <c r="N111">
        <f t="shared" si="10"/>
        <v>0</v>
      </c>
      <c r="O111">
        <f t="shared" si="11"/>
        <v>0</v>
      </c>
    </row>
    <row r="112" spans="1:15">
      <c r="A112" s="21" t="s">
        <v>68</v>
      </c>
      <c r="B112" s="10">
        <v>8140</v>
      </c>
      <c r="C112" s="60">
        <v>0.13922684599999999</v>
      </c>
      <c r="D112" s="11">
        <v>0.63</v>
      </c>
      <c r="E112" s="11">
        <v>56.5</v>
      </c>
      <c r="F112" s="11">
        <v>1.2</v>
      </c>
      <c r="G112" s="11">
        <v>0.48</v>
      </c>
      <c r="H112" s="10">
        <v>0</v>
      </c>
      <c r="I112" s="11">
        <f t="shared" si="12"/>
        <v>0.84</v>
      </c>
      <c r="J112" s="11">
        <f t="shared" si="13"/>
        <v>0.24</v>
      </c>
      <c r="K112" s="11">
        <v>539.79999999999995</v>
      </c>
      <c r="L112" s="10">
        <f t="shared" si="8"/>
        <v>0.41298163194749993</v>
      </c>
      <c r="M112">
        <f t="shared" si="9"/>
        <v>509</v>
      </c>
      <c r="N112">
        <f t="shared" si="10"/>
        <v>1</v>
      </c>
      <c r="O112">
        <f t="shared" si="11"/>
        <v>0.3</v>
      </c>
    </row>
    <row r="113" spans="1:15">
      <c r="A113" s="21" t="s">
        <v>68</v>
      </c>
      <c r="B113" s="10">
        <v>1400</v>
      </c>
      <c r="C113" s="60">
        <v>0.60033341100000004</v>
      </c>
      <c r="D113" s="11">
        <v>0.88600000000000001</v>
      </c>
      <c r="E113" s="11">
        <v>56.5</v>
      </c>
      <c r="F113" s="11">
        <v>1.93</v>
      </c>
      <c r="G113" s="11">
        <v>0.497</v>
      </c>
      <c r="H113" s="10">
        <v>0</v>
      </c>
      <c r="I113" s="11">
        <f t="shared" si="12"/>
        <v>1.351</v>
      </c>
      <c r="J113" s="11">
        <f t="shared" si="13"/>
        <v>0.2485</v>
      </c>
      <c r="K113" s="11">
        <v>783.1</v>
      </c>
      <c r="L113" s="10">
        <f t="shared" si="8"/>
        <v>2.5043408517707499</v>
      </c>
      <c r="M113">
        <f t="shared" si="9"/>
        <v>3089</v>
      </c>
      <c r="N113">
        <f t="shared" si="10"/>
        <v>9</v>
      </c>
      <c r="O113">
        <f t="shared" si="11"/>
        <v>1.7</v>
      </c>
    </row>
    <row r="114" spans="1:15">
      <c r="N114">
        <f>SUM(N2:N113)</f>
        <v>231</v>
      </c>
      <c r="O114">
        <f>SUM(O2:O113)</f>
        <v>42.200000000000024</v>
      </c>
    </row>
  </sheetData>
  <sortState ref="A2:L113">
    <sortCondition descending="1" ref="L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L1" sqref="L1:O2"/>
    </sheetView>
  </sheetViews>
  <sheetFormatPr defaultRowHeight="12.75"/>
  <cols>
    <col min="1" max="1" width="13.7109375" style="10" bestFit="1" customWidth="1"/>
    <col min="2" max="2" width="8.5703125" style="10" bestFit="1" customWidth="1"/>
    <col min="3" max="3" width="11.5703125" style="60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7.85546875" style="11" bestFit="1" customWidth="1"/>
    <col min="12" max="12" width="12.28515625" customWidth="1"/>
    <col min="13" max="13" width="13.5703125" customWidth="1"/>
  </cols>
  <sheetData>
    <row r="1" spans="1:15" ht="25.5">
      <c r="A1" s="21" t="s">
        <v>67</v>
      </c>
      <c r="B1" s="10" t="s">
        <v>50</v>
      </c>
      <c r="C1" s="60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5" t="s">
        <v>69</v>
      </c>
      <c r="J1" s="25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1100</v>
      </c>
      <c r="C2" s="60">
        <v>0.36308449700000001</v>
      </c>
      <c r="D2" s="11">
        <v>0.34200000000000003</v>
      </c>
      <c r="E2" s="11">
        <v>56.5</v>
      </c>
      <c r="F2" s="11">
        <v>1.85</v>
      </c>
      <c r="G2" s="11">
        <v>0.22</v>
      </c>
      <c r="H2" s="10">
        <v>1</v>
      </c>
      <c r="I2" s="11">
        <f>F2</f>
        <v>1.85</v>
      </c>
      <c r="J2" s="11">
        <f>G2</f>
        <v>0.22</v>
      </c>
      <c r="K2" s="11">
        <v>2582.1</v>
      </c>
      <c r="L2" s="10">
        <f>E2*D2*C2/12</f>
        <v>0.58465681129424996</v>
      </c>
      <c r="M2">
        <f>ROUND(E2*D2*C2*102.79,0)</f>
        <v>721</v>
      </c>
      <c r="N2">
        <f>ROUND(I2*M2*0.002205,0)</f>
        <v>3</v>
      </c>
      <c r="O2">
        <f>ROUND(J2*M2*0.002205,1)</f>
        <v>0.3</v>
      </c>
    </row>
    <row r="3" spans="1:15">
      <c r="A3" s="21" t="s">
        <v>68</v>
      </c>
      <c r="B3" s="10">
        <v>3200</v>
      </c>
      <c r="C3" s="60">
        <v>0.51543827799999997</v>
      </c>
      <c r="D3" s="11">
        <v>0.28699999999999998</v>
      </c>
      <c r="E3" s="11">
        <v>56.5</v>
      </c>
      <c r="F3" s="11">
        <v>1.2</v>
      </c>
      <c r="G3" s="11">
        <v>6.4000000000000001E-2</v>
      </c>
      <c r="H3" s="10">
        <v>1</v>
      </c>
      <c r="I3" s="11">
        <f t="shared" ref="I3:I27" si="0">F3</f>
        <v>1.2</v>
      </c>
      <c r="J3" s="11">
        <f t="shared" ref="J3:J27" si="1">G3</f>
        <v>6.4000000000000001E-2</v>
      </c>
      <c r="K3" s="11">
        <v>17995.400000000001</v>
      </c>
      <c r="L3" s="10">
        <f t="shared" ref="L3:L32" si="2">E3*D3*C3/12</f>
        <v>0.69650744974241663</v>
      </c>
      <c r="M3">
        <f t="shared" ref="M3:M32" si="3">ROUND(E3*D3*C3*102.79,0)</f>
        <v>859</v>
      </c>
      <c r="N3">
        <f t="shared" ref="N3:N32" si="4">ROUND(I3*M3*0.002205,0)</f>
        <v>2</v>
      </c>
      <c r="O3">
        <f t="shared" ref="O3:O32" si="5">ROUND(J3*M3*0.002205,1)</f>
        <v>0.1</v>
      </c>
    </row>
    <row r="4" spans="1:15">
      <c r="A4" s="21" t="s">
        <v>68</v>
      </c>
      <c r="B4" s="10">
        <v>3200</v>
      </c>
      <c r="C4" s="60">
        <v>1.3453912E-2</v>
      </c>
      <c r="D4" s="11">
        <v>0.4</v>
      </c>
      <c r="E4" s="11">
        <v>56.5</v>
      </c>
      <c r="F4" s="11">
        <v>1.2</v>
      </c>
      <c r="G4" s="11">
        <v>6.4000000000000001E-2</v>
      </c>
      <c r="H4" s="10">
        <v>1</v>
      </c>
      <c r="I4" s="11">
        <f t="shared" si="0"/>
        <v>1.2</v>
      </c>
      <c r="J4" s="11">
        <f t="shared" si="1"/>
        <v>6.4000000000000001E-2</v>
      </c>
      <c r="K4" s="11">
        <v>22445.599999999999</v>
      </c>
      <c r="L4" s="10">
        <f t="shared" si="2"/>
        <v>2.5338200933333336E-2</v>
      </c>
      <c r="M4">
        <f t="shared" si="3"/>
        <v>31</v>
      </c>
      <c r="N4">
        <f t="shared" si="4"/>
        <v>0</v>
      </c>
      <c r="O4">
        <f t="shared" si="5"/>
        <v>0</v>
      </c>
    </row>
    <row r="5" spans="1:15">
      <c r="A5" s="21" t="s">
        <v>68</v>
      </c>
      <c r="B5" s="10">
        <v>3200</v>
      </c>
      <c r="C5" s="60">
        <v>8.9240000000000006E-5</v>
      </c>
      <c r="D5" s="11">
        <v>0.4</v>
      </c>
      <c r="E5" s="11">
        <v>56.5</v>
      </c>
      <c r="F5" s="11">
        <v>1.2</v>
      </c>
      <c r="G5" s="11">
        <v>6.4000000000000001E-2</v>
      </c>
      <c r="H5" s="10">
        <v>1</v>
      </c>
      <c r="I5" s="11">
        <f t="shared" si="0"/>
        <v>1.2</v>
      </c>
      <c r="J5" s="11">
        <f t="shared" si="1"/>
        <v>6.4000000000000001E-2</v>
      </c>
      <c r="K5" s="11">
        <v>29475.3</v>
      </c>
      <c r="L5" s="10">
        <f t="shared" si="2"/>
        <v>1.680686666666667E-4</v>
      </c>
      <c r="M5">
        <f t="shared" si="3"/>
        <v>0</v>
      </c>
      <c r="N5">
        <f t="shared" si="4"/>
        <v>0</v>
      </c>
      <c r="O5">
        <f t="shared" si="5"/>
        <v>0</v>
      </c>
    </row>
    <row r="6" spans="1:15">
      <c r="A6" s="21" t="s">
        <v>68</v>
      </c>
      <c r="B6" s="10">
        <v>4200</v>
      </c>
      <c r="C6" s="60">
        <v>7.2942234069999996</v>
      </c>
      <c r="D6" s="11">
        <v>0.41299999999999998</v>
      </c>
      <c r="E6" s="11">
        <v>56.5</v>
      </c>
      <c r="F6" s="11">
        <v>0.7</v>
      </c>
      <c r="G6" s="11">
        <v>0.09</v>
      </c>
      <c r="H6" s="10">
        <v>1</v>
      </c>
      <c r="I6" s="11">
        <f t="shared" si="0"/>
        <v>0.7</v>
      </c>
      <c r="J6" s="11">
        <f t="shared" si="1"/>
        <v>0.09</v>
      </c>
      <c r="K6" s="11">
        <v>24677.1</v>
      </c>
      <c r="L6" s="10">
        <f t="shared" si="2"/>
        <v>14.183921340886791</v>
      </c>
      <c r="M6">
        <f t="shared" si="3"/>
        <v>17496</v>
      </c>
      <c r="N6">
        <f t="shared" si="4"/>
        <v>27</v>
      </c>
      <c r="O6">
        <f t="shared" si="5"/>
        <v>3.5</v>
      </c>
    </row>
    <row r="7" spans="1:15">
      <c r="A7" s="21" t="s">
        <v>68</v>
      </c>
      <c r="B7" s="10">
        <v>2210</v>
      </c>
      <c r="C7" s="60">
        <v>2.463546376</v>
      </c>
      <c r="D7" s="11">
        <v>0.26800000000000002</v>
      </c>
      <c r="E7" s="11">
        <v>56.5</v>
      </c>
      <c r="F7" s="11">
        <v>1.92</v>
      </c>
      <c r="G7" s="11">
        <v>0.50600000000000001</v>
      </c>
      <c r="H7" s="10">
        <v>1</v>
      </c>
      <c r="I7" s="11">
        <f t="shared" si="0"/>
        <v>1.92</v>
      </c>
      <c r="J7" s="11">
        <f t="shared" si="1"/>
        <v>0.50600000000000001</v>
      </c>
      <c r="K7" s="11">
        <v>13340.8</v>
      </c>
      <c r="L7" s="10">
        <f t="shared" si="2"/>
        <v>3.108584935449334</v>
      </c>
      <c r="M7">
        <f t="shared" si="3"/>
        <v>3834</v>
      </c>
      <c r="N7">
        <f t="shared" si="4"/>
        <v>16</v>
      </c>
      <c r="O7">
        <f t="shared" si="5"/>
        <v>4.3</v>
      </c>
    </row>
    <row r="8" spans="1:15">
      <c r="A8" s="21" t="s">
        <v>68</v>
      </c>
      <c r="B8" s="10">
        <v>4200</v>
      </c>
      <c r="C8" s="60">
        <v>0.25653506599999998</v>
      </c>
      <c r="D8" s="11">
        <v>0.41299999999999998</v>
      </c>
      <c r="E8" s="11">
        <v>56.5</v>
      </c>
      <c r="F8" s="11">
        <v>0.7</v>
      </c>
      <c r="G8" s="11">
        <v>0.09</v>
      </c>
      <c r="H8" s="10">
        <v>1</v>
      </c>
      <c r="I8" s="11">
        <f t="shared" si="0"/>
        <v>0.7</v>
      </c>
      <c r="J8" s="11">
        <f t="shared" si="1"/>
        <v>0.09</v>
      </c>
      <c r="K8" s="11">
        <v>236.1</v>
      </c>
      <c r="L8" s="10">
        <f t="shared" si="2"/>
        <v>0.49884312479808329</v>
      </c>
      <c r="M8">
        <f t="shared" si="3"/>
        <v>615</v>
      </c>
      <c r="N8">
        <f t="shared" si="4"/>
        <v>1</v>
      </c>
      <c r="O8">
        <f t="shared" si="5"/>
        <v>0.1</v>
      </c>
    </row>
    <row r="9" spans="1:15">
      <c r="A9" s="21" t="s">
        <v>68</v>
      </c>
      <c r="B9" s="10">
        <v>3200</v>
      </c>
      <c r="C9" s="60">
        <v>3.1552372000000002E-2</v>
      </c>
      <c r="D9" s="11">
        <v>0.4</v>
      </c>
      <c r="E9" s="11">
        <v>56.5</v>
      </c>
      <c r="F9" s="11">
        <v>1.2</v>
      </c>
      <c r="G9" s="11">
        <v>6.4000000000000001E-2</v>
      </c>
      <c r="H9" s="10">
        <v>1</v>
      </c>
      <c r="I9" s="11">
        <f t="shared" si="0"/>
        <v>1.2</v>
      </c>
      <c r="J9" s="11">
        <f t="shared" si="1"/>
        <v>6.4000000000000001E-2</v>
      </c>
      <c r="K9" s="11">
        <v>28.1</v>
      </c>
      <c r="L9" s="10">
        <f t="shared" si="2"/>
        <v>5.9423633933333338E-2</v>
      </c>
      <c r="M9">
        <f t="shared" si="3"/>
        <v>73</v>
      </c>
      <c r="N9">
        <f t="shared" si="4"/>
        <v>0</v>
      </c>
      <c r="O9">
        <f t="shared" si="5"/>
        <v>0</v>
      </c>
    </row>
    <row r="10" spans="1:15">
      <c r="A10" s="21" t="s">
        <v>68</v>
      </c>
      <c r="B10" s="10">
        <v>3200</v>
      </c>
      <c r="C10" s="60">
        <v>3.3307898000000002E-2</v>
      </c>
      <c r="D10" s="11">
        <v>0.4</v>
      </c>
      <c r="E10" s="11">
        <v>56.5</v>
      </c>
      <c r="F10" s="11">
        <v>1.2</v>
      </c>
      <c r="G10" s="11">
        <v>6.4000000000000001E-2</v>
      </c>
      <c r="H10" s="10">
        <v>1</v>
      </c>
      <c r="I10" s="11">
        <f t="shared" si="0"/>
        <v>1.2</v>
      </c>
      <c r="J10" s="11">
        <f t="shared" si="1"/>
        <v>6.4000000000000001E-2</v>
      </c>
      <c r="K10" s="11">
        <v>143.1</v>
      </c>
      <c r="L10" s="10">
        <f t="shared" si="2"/>
        <v>6.2729874566666677E-2</v>
      </c>
      <c r="M10">
        <f t="shared" si="3"/>
        <v>77</v>
      </c>
      <c r="N10">
        <f t="shared" si="4"/>
        <v>0</v>
      </c>
      <c r="O10">
        <f t="shared" si="5"/>
        <v>0</v>
      </c>
    </row>
    <row r="11" spans="1:15">
      <c r="A11" s="21" t="s">
        <v>68</v>
      </c>
      <c r="B11" s="10">
        <v>1100</v>
      </c>
      <c r="C11" s="60">
        <v>2.7352002E-2</v>
      </c>
      <c r="D11" s="11">
        <v>0.34200000000000003</v>
      </c>
      <c r="E11" s="11">
        <v>56.5</v>
      </c>
      <c r="F11" s="11">
        <v>1.85</v>
      </c>
      <c r="G11" s="11">
        <v>0.22</v>
      </c>
      <c r="H11" s="10">
        <v>1</v>
      </c>
      <c r="I11" s="11">
        <f t="shared" si="0"/>
        <v>1.85</v>
      </c>
      <c r="J11" s="11">
        <f t="shared" si="1"/>
        <v>0.22</v>
      </c>
      <c r="K11" s="11">
        <v>20.8</v>
      </c>
      <c r="L11" s="10">
        <f t="shared" si="2"/>
        <v>4.4043561220499995E-2</v>
      </c>
      <c r="M11">
        <f t="shared" si="3"/>
        <v>54</v>
      </c>
      <c r="N11">
        <f t="shared" si="4"/>
        <v>0</v>
      </c>
      <c r="O11">
        <f t="shared" si="5"/>
        <v>0</v>
      </c>
    </row>
    <row r="12" spans="1:15">
      <c r="A12" s="21" t="s">
        <v>68</v>
      </c>
      <c r="B12" s="10">
        <v>2210</v>
      </c>
      <c r="C12" s="60">
        <v>6.7104372999999995E-2</v>
      </c>
      <c r="D12" s="11">
        <v>0.26800000000000002</v>
      </c>
      <c r="E12" s="11">
        <v>56.5</v>
      </c>
      <c r="F12" s="11">
        <v>1.92</v>
      </c>
      <c r="G12" s="11">
        <v>0.50600000000000001</v>
      </c>
      <c r="H12" s="10">
        <v>1</v>
      </c>
      <c r="I12" s="11">
        <f t="shared" si="0"/>
        <v>1.92</v>
      </c>
      <c r="J12" s="11">
        <f t="shared" si="1"/>
        <v>0.50600000000000001</v>
      </c>
      <c r="K12" s="11">
        <v>40.1</v>
      </c>
      <c r="L12" s="10">
        <f t="shared" si="2"/>
        <v>8.4674534663833331E-2</v>
      </c>
      <c r="M12">
        <f t="shared" si="3"/>
        <v>104</v>
      </c>
      <c r="N12">
        <f t="shared" si="4"/>
        <v>0</v>
      </c>
      <c r="O12">
        <f t="shared" si="5"/>
        <v>0.1</v>
      </c>
    </row>
    <row r="13" spans="1:15">
      <c r="A13" s="21" t="s">
        <v>68</v>
      </c>
      <c r="B13" s="10">
        <v>3200</v>
      </c>
      <c r="C13" s="60">
        <v>7.5843320000000001E-3</v>
      </c>
      <c r="D13" s="11">
        <v>0.4</v>
      </c>
      <c r="E13" s="11">
        <v>56.5</v>
      </c>
      <c r="F13" s="11">
        <v>1.2</v>
      </c>
      <c r="G13" s="11">
        <v>6.4000000000000001E-2</v>
      </c>
      <c r="H13" s="10">
        <v>1</v>
      </c>
      <c r="I13" s="11">
        <f t="shared" si="0"/>
        <v>1.2</v>
      </c>
      <c r="J13" s="11">
        <f t="shared" si="1"/>
        <v>6.4000000000000001E-2</v>
      </c>
      <c r="K13" s="11">
        <v>208.3</v>
      </c>
      <c r="L13" s="10">
        <f t="shared" si="2"/>
        <v>1.4283825266666668E-2</v>
      </c>
      <c r="M13">
        <f t="shared" si="3"/>
        <v>18</v>
      </c>
      <c r="N13">
        <f t="shared" si="4"/>
        <v>0</v>
      </c>
      <c r="O13">
        <f t="shared" si="5"/>
        <v>0</v>
      </c>
    </row>
    <row r="14" spans="1:15">
      <c r="A14" s="21" t="s">
        <v>68</v>
      </c>
      <c r="B14" s="10">
        <v>1100</v>
      </c>
      <c r="C14" s="60">
        <v>2.6948561999999999E-2</v>
      </c>
      <c r="D14" s="11">
        <v>0.28599999999999998</v>
      </c>
      <c r="E14" s="11">
        <v>56.5</v>
      </c>
      <c r="F14" s="11">
        <v>1.85</v>
      </c>
      <c r="G14" s="11">
        <v>0.22</v>
      </c>
      <c r="H14" s="10">
        <v>1</v>
      </c>
      <c r="I14" s="11">
        <f t="shared" si="0"/>
        <v>1.85</v>
      </c>
      <c r="J14" s="11">
        <f t="shared" si="1"/>
        <v>0.22</v>
      </c>
      <c r="K14" s="11">
        <v>73.2</v>
      </c>
      <c r="L14" s="10">
        <f t="shared" si="2"/>
        <v>3.6288484446499993E-2</v>
      </c>
      <c r="M14">
        <f t="shared" si="3"/>
        <v>45</v>
      </c>
      <c r="N14">
        <f t="shared" si="4"/>
        <v>0</v>
      </c>
      <c r="O14">
        <f t="shared" si="5"/>
        <v>0</v>
      </c>
    </row>
    <row r="15" spans="1:15">
      <c r="A15" s="21" t="s">
        <v>68</v>
      </c>
      <c r="B15" s="10">
        <v>1100</v>
      </c>
      <c r="C15" s="60">
        <v>4.2261170000000001E-2</v>
      </c>
      <c r="D15" s="11">
        <v>0.34200000000000003</v>
      </c>
      <c r="E15" s="11">
        <v>56.5</v>
      </c>
      <c r="F15" s="11">
        <v>1.85</v>
      </c>
      <c r="G15" s="11">
        <v>0.22</v>
      </c>
      <c r="H15" s="10">
        <v>1</v>
      </c>
      <c r="I15" s="11">
        <f t="shared" si="0"/>
        <v>1.85</v>
      </c>
      <c r="J15" s="11">
        <f t="shared" si="1"/>
        <v>0.22</v>
      </c>
      <c r="K15" s="11">
        <v>38.700000000000003</v>
      </c>
      <c r="L15" s="10">
        <f t="shared" si="2"/>
        <v>6.8051048992500002E-2</v>
      </c>
      <c r="M15">
        <f t="shared" si="3"/>
        <v>84</v>
      </c>
      <c r="N15">
        <f t="shared" si="4"/>
        <v>0</v>
      </c>
      <c r="O15">
        <f t="shared" si="5"/>
        <v>0</v>
      </c>
    </row>
    <row r="16" spans="1:15">
      <c r="A16" s="21" t="s">
        <v>68</v>
      </c>
      <c r="B16" s="10">
        <v>1100</v>
      </c>
      <c r="C16" s="60">
        <v>1.0713319000000001E-2</v>
      </c>
      <c r="D16" s="11">
        <v>0.28599999999999998</v>
      </c>
      <c r="E16" s="11">
        <v>56.5</v>
      </c>
      <c r="F16" s="11">
        <v>1.85</v>
      </c>
      <c r="G16" s="11">
        <v>0.22</v>
      </c>
      <c r="H16" s="10">
        <v>1</v>
      </c>
      <c r="I16" s="11">
        <f t="shared" si="0"/>
        <v>1.85</v>
      </c>
      <c r="J16" s="11">
        <f t="shared" si="1"/>
        <v>0.22</v>
      </c>
      <c r="K16" s="11">
        <v>6.8</v>
      </c>
      <c r="L16" s="10">
        <f t="shared" si="2"/>
        <v>1.4426376810083333E-2</v>
      </c>
      <c r="M16">
        <f t="shared" si="3"/>
        <v>18</v>
      </c>
      <c r="N16">
        <f t="shared" si="4"/>
        <v>0</v>
      </c>
      <c r="O16">
        <f t="shared" si="5"/>
        <v>0</v>
      </c>
    </row>
    <row r="17" spans="1:15">
      <c r="A17" s="21" t="s">
        <v>68</v>
      </c>
      <c r="B17" s="10">
        <v>3200</v>
      </c>
      <c r="C17" s="60">
        <v>3.1216689999999998E-2</v>
      </c>
      <c r="D17" s="11">
        <v>0.28699999999999998</v>
      </c>
      <c r="E17" s="11">
        <v>56.5</v>
      </c>
      <c r="F17" s="11">
        <v>1.2</v>
      </c>
      <c r="G17" s="11">
        <v>6.4000000000000001E-2</v>
      </c>
      <c r="H17" s="10">
        <v>1</v>
      </c>
      <c r="I17" s="11">
        <f t="shared" si="0"/>
        <v>1.2</v>
      </c>
      <c r="J17" s="11">
        <f t="shared" si="1"/>
        <v>6.4000000000000001E-2</v>
      </c>
      <c r="K17" s="11">
        <v>20</v>
      </c>
      <c r="L17" s="10">
        <f t="shared" si="2"/>
        <v>4.2182853057916664E-2</v>
      </c>
      <c r="M17">
        <f t="shared" si="3"/>
        <v>52</v>
      </c>
      <c r="N17">
        <f t="shared" si="4"/>
        <v>0</v>
      </c>
      <c r="O17">
        <f t="shared" si="5"/>
        <v>0</v>
      </c>
    </row>
    <row r="18" spans="1:15">
      <c r="A18" s="21" t="s">
        <v>68</v>
      </c>
      <c r="B18" s="10">
        <v>2210</v>
      </c>
      <c r="C18" s="60">
        <v>4.140632E-3</v>
      </c>
      <c r="D18" s="11">
        <v>0.28499999999999998</v>
      </c>
      <c r="E18" s="11">
        <v>56.5</v>
      </c>
      <c r="F18" s="11">
        <v>1.92</v>
      </c>
      <c r="G18" s="11">
        <v>0.50600000000000001</v>
      </c>
      <c r="H18" s="10">
        <v>1</v>
      </c>
      <c r="I18" s="11">
        <f t="shared" si="0"/>
        <v>1.92</v>
      </c>
      <c r="J18" s="11">
        <f t="shared" si="1"/>
        <v>0.50600000000000001</v>
      </c>
      <c r="K18" s="11">
        <v>3718.5</v>
      </c>
      <c r="L18" s="10">
        <f t="shared" si="2"/>
        <v>5.5562105649999997E-3</v>
      </c>
      <c r="M18">
        <f t="shared" si="3"/>
        <v>7</v>
      </c>
      <c r="N18">
        <f t="shared" si="4"/>
        <v>0</v>
      </c>
      <c r="O18">
        <f t="shared" si="5"/>
        <v>0</v>
      </c>
    </row>
    <row r="19" spans="1:15">
      <c r="A19" s="21" t="s">
        <v>68</v>
      </c>
      <c r="B19" s="10">
        <v>1100</v>
      </c>
      <c r="C19" s="60">
        <v>1.1115241E-2</v>
      </c>
      <c r="D19" s="11">
        <v>0.28599999999999998</v>
      </c>
      <c r="E19" s="11">
        <v>56.5</v>
      </c>
      <c r="F19" s="11">
        <v>1.85</v>
      </c>
      <c r="G19" s="11">
        <v>0.22</v>
      </c>
      <c r="H19" s="10">
        <v>1</v>
      </c>
      <c r="I19" s="11">
        <f t="shared" si="0"/>
        <v>1.85</v>
      </c>
      <c r="J19" s="11">
        <f t="shared" si="1"/>
        <v>0.22</v>
      </c>
      <c r="K19" s="11">
        <v>63.3</v>
      </c>
      <c r="L19" s="10">
        <f t="shared" si="2"/>
        <v>1.4967598276583331E-2</v>
      </c>
      <c r="M19">
        <f t="shared" si="3"/>
        <v>18</v>
      </c>
      <c r="N19">
        <f t="shared" si="4"/>
        <v>0</v>
      </c>
      <c r="O19">
        <f t="shared" si="5"/>
        <v>0</v>
      </c>
    </row>
    <row r="20" spans="1:15">
      <c r="A20" s="21" t="s">
        <v>68</v>
      </c>
      <c r="B20" s="10">
        <v>2210</v>
      </c>
      <c r="C20" s="60">
        <v>4.8085000000000003E-3</v>
      </c>
      <c r="D20" s="11">
        <v>0.28499999999999998</v>
      </c>
      <c r="E20" s="11">
        <v>56.5</v>
      </c>
      <c r="F20" s="11">
        <v>1.92</v>
      </c>
      <c r="G20" s="11">
        <v>0.50600000000000001</v>
      </c>
      <c r="H20" s="10">
        <v>1</v>
      </c>
      <c r="I20" s="11">
        <f t="shared" si="0"/>
        <v>1.92</v>
      </c>
      <c r="J20" s="11">
        <f t="shared" si="1"/>
        <v>0.50600000000000001</v>
      </c>
      <c r="K20" s="11">
        <v>8.3000000000000007</v>
      </c>
      <c r="L20" s="10">
        <f t="shared" si="2"/>
        <v>6.4524059375E-3</v>
      </c>
      <c r="M20">
        <f t="shared" si="3"/>
        <v>8</v>
      </c>
      <c r="N20">
        <f t="shared" si="4"/>
        <v>0</v>
      </c>
      <c r="O20">
        <f t="shared" si="5"/>
        <v>0</v>
      </c>
    </row>
    <row r="21" spans="1:15">
      <c r="A21" s="21" t="s">
        <v>68</v>
      </c>
      <c r="B21" s="10">
        <v>1100</v>
      </c>
      <c r="C21" s="60">
        <v>4.7129525999999998E-2</v>
      </c>
      <c r="D21" s="11">
        <v>0.34200000000000003</v>
      </c>
      <c r="E21" s="11">
        <v>56.5</v>
      </c>
      <c r="F21" s="11">
        <v>1.85</v>
      </c>
      <c r="G21" s="11">
        <v>0.22</v>
      </c>
      <c r="H21" s="10">
        <v>1</v>
      </c>
      <c r="I21" s="11">
        <f t="shared" si="0"/>
        <v>1.85</v>
      </c>
      <c r="J21" s="11">
        <f t="shared" si="1"/>
        <v>0.22</v>
      </c>
      <c r="K21" s="11">
        <v>35.9</v>
      </c>
      <c r="L21" s="10">
        <f t="shared" si="2"/>
        <v>7.5890319241499998E-2</v>
      </c>
      <c r="M21">
        <f t="shared" si="3"/>
        <v>94</v>
      </c>
      <c r="N21">
        <f t="shared" si="4"/>
        <v>0</v>
      </c>
      <c r="O21">
        <f t="shared" si="5"/>
        <v>0</v>
      </c>
    </row>
    <row r="22" spans="1:15">
      <c r="A22" s="21" t="s">
        <v>68</v>
      </c>
      <c r="B22" s="10">
        <v>1100</v>
      </c>
      <c r="C22" s="60">
        <v>5.1858622E-2</v>
      </c>
      <c r="D22" s="11">
        <v>0.28599999999999998</v>
      </c>
      <c r="E22" s="11">
        <v>56.5</v>
      </c>
      <c r="F22" s="11">
        <v>1.85</v>
      </c>
      <c r="G22" s="11">
        <v>0.22</v>
      </c>
      <c r="H22" s="10">
        <v>1</v>
      </c>
      <c r="I22" s="11">
        <f t="shared" si="0"/>
        <v>1.85</v>
      </c>
      <c r="J22" s="11">
        <f t="shared" si="1"/>
        <v>0.22</v>
      </c>
      <c r="K22" s="11">
        <v>33.1</v>
      </c>
      <c r="L22" s="10">
        <f t="shared" si="2"/>
        <v>6.9831956074833321E-2</v>
      </c>
      <c r="M22">
        <f t="shared" si="3"/>
        <v>86</v>
      </c>
      <c r="N22">
        <f t="shared" si="4"/>
        <v>0</v>
      </c>
      <c r="O22">
        <f t="shared" si="5"/>
        <v>0</v>
      </c>
    </row>
    <row r="23" spans="1:15">
      <c r="A23" s="21" t="s">
        <v>68</v>
      </c>
      <c r="B23" s="10">
        <v>4340</v>
      </c>
      <c r="C23" s="60">
        <v>3.1489716000000001E-2</v>
      </c>
      <c r="D23" s="11">
        <v>0.309</v>
      </c>
      <c r="E23" s="11">
        <v>56.5</v>
      </c>
      <c r="F23" s="11">
        <v>0.7</v>
      </c>
      <c r="G23" s="11">
        <v>0.09</v>
      </c>
      <c r="H23" s="10">
        <v>1</v>
      </c>
      <c r="I23" s="11">
        <f t="shared" si="0"/>
        <v>0.7</v>
      </c>
      <c r="J23" s="11">
        <f t="shared" si="1"/>
        <v>0.09</v>
      </c>
      <c r="K23" s="11">
        <v>3433.5</v>
      </c>
      <c r="L23" s="10">
        <f t="shared" si="2"/>
        <v>4.5813600565499997E-2</v>
      </c>
      <c r="M23">
        <f t="shared" si="3"/>
        <v>57</v>
      </c>
      <c r="N23">
        <f t="shared" si="4"/>
        <v>0</v>
      </c>
      <c r="O23">
        <f t="shared" si="5"/>
        <v>0</v>
      </c>
    </row>
    <row r="24" spans="1:15">
      <c r="A24" s="21" t="s">
        <v>68</v>
      </c>
      <c r="B24" s="10">
        <v>4340</v>
      </c>
      <c r="C24" s="60">
        <v>8.4889733999999994E-2</v>
      </c>
      <c r="D24" s="11">
        <v>0.41299999999999998</v>
      </c>
      <c r="E24" s="11">
        <v>56.5</v>
      </c>
      <c r="F24" s="11">
        <v>0.7</v>
      </c>
      <c r="G24" s="11">
        <v>0.09</v>
      </c>
      <c r="H24" s="10">
        <v>1</v>
      </c>
      <c r="I24" s="11">
        <f t="shared" si="0"/>
        <v>0.7</v>
      </c>
      <c r="J24" s="11">
        <f t="shared" si="1"/>
        <v>0.09</v>
      </c>
      <c r="K24" s="11">
        <v>14054.7</v>
      </c>
      <c r="L24" s="10">
        <f t="shared" si="2"/>
        <v>0.16507162483524998</v>
      </c>
      <c r="M24">
        <f t="shared" si="3"/>
        <v>204</v>
      </c>
      <c r="N24">
        <f t="shared" si="4"/>
        <v>0</v>
      </c>
      <c r="O24">
        <f t="shared" si="5"/>
        <v>0</v>
      </c>
    </row>
    <row r="25" spans="1:15">
      <c r="A25" s="21" t="s">
        <v>68</v>
      </c>
      <c r="B25" s="10">
        <v>4340</v>
      </c>
      <c r="C25" s="60">
        <v>5.8948307999999998E-2</v>
      </c>
      <c r="D25" s="11">
        <v>0.41299999999999998</v>
      </c>
      <c r="E25" s="11">
        <v>56.5</v>
      </c>
      <c r="F25" s="11">
        <v>0.7</v>
      </c>
      <c r="G25" s="11">
        <v>0.09</v>
      </c>
      <c r="H25" s="10">
        <v>1</v>
      </c>
      <c r="I25" s="11">
        <f t="shared" si="0"/>
        <v>0.7</v>
      </c>
      <c r="J25" s="11">
        <f t="shared" si="1"/>
        <v>0.09</v>
      </c>
      <c r="K25" s="11">
        <v>132.4</v>
      </c>
      <c r="L25" s="10">
        <f t="shared" si="2"/>
        <v>0.11462744108549999</v>
      </c>
      <c r="M25">
        <f t="shared" si="3"/>
        <v>141</v>
      </c>
      <c r="N25">
        <f t="shared" si="4"/>
        <v>0</v>
      </c>
      <c r="O25">
        <f t="shared" si="5"/>
        <v>0</v>
      </c>
    </row>
    <row r="26" spans="1:15">
      <c r="A26" s="21" t="s">
        <v>68</v>
      </c>
      <c r="B26" s="10">
        <v>1100</v>
      </c>
      <c r="C26" s="60">
        <v>0.95463968300000002</v>
      </c>
      <c r="D26" s="11">
        <v>0.34200000000000003</v>
      </c>
      <c r="E26" s="11">
        <v>56.5</v>
      </c>
      <c r="F26" s="11">
        <v>1.85</v>
      </c>
      <c r="G26" s="11">
        <v>0.22</v>
      </c>
      <c r="H26" s="10">
        <v>1</v>
      </c>
      <c r="I26" s="11">
        <f t="shared" si="0"/>
        <v>1.85</v>
      </c>
      <c r="J26" s="11">
        <f t="shared" si="1"/>
        <v>0.22</v>
      </c>
      <c r="K26" s="11">
        <v>7935.6</v>
      </c>
      <c r="L26" s="10">
        <f t="shared" si="2"/>
        <v>1.5372085495507501</v>
      </c>
      <c r="M26">
        <f t="shared" si="3"/>
        <v>1896</v>
      </c>
      <c r="N26">
        <f t="shared" si="4"/>
        <v>8</v>
      </c>
      <c r="O26">
        <f t="shared" si="5"/>
        <v>0.9</v>
      </c>
    </row>
    <row r="27" spans="1:15">
      <c r="A27" s="21" t="s">
        <v>68</v>
      </c>
      <c r="B27" s="10">
        <v>1100</v>
      </c>
      <c r="C27" s="60">
        <v>0.42743167599999998</v>
      </c>
      <c r="D27" s="11">
        <v>0.34200000000000003</v>
      </c>
      <c r="E27" s="11">
        <v>56.5</v>
      </c>
      <c r="F27" s="11">
        <v>1.85</v>
      </c>
      <c r="G27" s="11">
        <v>0.22</v>
      </c>
      <c r="H27" s="10">
        <v>1</v>
      </c>
      <c r="I27" s="11">
        <f t="shared" si="0"/>
        <v>1.85</v>
      </c>
      <c r="J27" s="11">
        <f t="shared" si="1"/>
        <v>0.22</v>
      </c>
      <c r="K27" s="11">
        <v>614.1</v>
      </c>
      <c r="L27" s="10">
        <f t="shared" si="2"/>
        <v>0.688271856279</v>
      </c>
      <c r="M27">
        <f t="shared" si="3"/>
        <v>849</v>
      </c>
      <c r="N27">
        <f t="shared" si="4"/>
        <v>3</v>
      </c>
      <c r="O27">
        <f t="shared" si="5"/>
        <v>0.4</v>
      </c>
    </row>
    <row r="28" spans="1:15">
      <c r="A28" s="21" t="s">
        <v>68</v>
      </c>
      <c r="B28" s="10">
        <v>1100</v>
      </c>
      <c r="C28" s="60">
        <v>2.7269342509999999</v>
      </c>
      <c r="D28" s="11">
        <v>0.34200000000000003</v>
      </c>
      <c r="E28" s="11">
        <v>56.5</v>
      </c>
      <c r="F28" s="11">
        <v>1.85</v>
      </c>
      <c r="G28" s="11">
        <v>0.22</v>
      </c>
      <c r="H28" s="10">
        <v>0</v>
      </c>
      <c r="I28" s="11">
        <f>F28*0.7</f>
        <v>1.2949999999999999</v>
      </c>
      <c r="J28" s="11">
        <f>G28*0.5</f>
        <v>0.11</v>
      </c>
      <c r="K28" s="11">
        <v>3358.5</v>
      </c>
      <c r="L28" s="10">
        <f t="shared" si="2"/>
        <v>4.3910458776727497</v>
      </c>
      <c r="M28">
        <f t="shared" si="3"/>
        <v>5416</v>
      </c>
      <c r="N28">
        <f t="shared" si="4"/>
        <v>15</v>
      </c>
      <c r="O28">
        <f t="shared" si="5"/>
        <v>1.3</v>
      </c>
    </row>
    <row r="29" spans="1:15">
      <c r="A29" s="21" t="s">
        <v>68</v>
      </c>
      <c r="B29" s="10">
        <v>1100</v>
      </c>
      <c r="C29" s="60">
        <v>3.042176279</v>
      </c>
      <c r="D29" s="11">
        <v>0.34200000000000003</v>
      </c>
      <c r="E29" s="11">
        <v>56.5</v>
      </c>
      <c r="F29" s="11">
        <v>1.85</v>
      </c>
      <c r="G29" s="11">
        <v>0.22</v>
      </c>
      <c r="H29" s="10">
        <v>0</v>
      </c>
      <c r="I29" s="11">
        <f t="shared" ref="I29:I32" si="6">F29*0.7</f>
        <v>1.2949999999999999</v>
      </c>
      <c r="J29" s="11">
        <f t="shared" ref="J29:J32" si="7">G29*0.5</f>
        <v>0.11</v>
      </c>
      <c r="K29" s="11">
        <v>2417.8000000000002</v>
      </c>
      <c r="L29" s="10">
        <f t="shared" si="2"/>
        <v>4.8986643532597496</v>
      </c>
      <c r="M29">
        <f t="shared" si="3"/>
        <v>6042</v>
      </c>
      <c r="N29">
        <f t="shared" si="4"/>
        <v>17</v>
      </c>
      <c r="O29">
        <f t="shared" si="5"/>
        <v>1.5</v>
      </c>
    </row>
    <row r="30" spans="1:15">
      <c r="A30" s="21" t="s">
        <v>68</v>
      </c>
      <c r="B30" s="10">
        <v>1100</v>
      </c>
      <c r="C30" s="60">
        <v>6.1942018040000004</v>
      </c>
      <c r="D30" s="11">
        <v>0.34200000000000003</v>
      </c>
      <c r="E30" s="11">
        <v>56.5</v>
      </c>
      <c r="F30" s="11">
        <v>1.85</v>
      </c>
      <c r="G30" s="11">
        <v>0.22</v>
      </c>
      <c r="H30" s="10">
        <v>0</v>
      </c>
      <c r="I30" s="11">
        <f t="shared" si="6"/>
        <v>1.2949999999999999</v>
      </c>
      <c r="J30" s="11">
        <f t="shared" si="7"/>
        <v>0.11</v>
      </c>
      <c r="K30" s="11">
        <v>5535.2</v>
      </c>
      <c r="L30" s="10">
        <f t="shared" si="2"/>
        <v>9.974213454891002</v>
      </c>
      <c r="M30">
        <f t="shared" si="3"/>
        <v>12303</v>
      </c>
      <c r="N30">
        <f t="shared" si="4"/>
        <v>35</v>
      </c>
      <c r="O30">
        <f t="shared" si="5"/>
        <v>3</v>
      </c>
    </row>
    <row r="31" spans="1:15">
      <c r="A31" s="21" t="s">
        <v>68</v>
      </c>
      <c r="B31" s="10">
        <v>1100</v>
      </c>
      <c r="C31" s="60">
        <v>0.97402688299999995</v>
      </c>
      <c r="D31" s="11">
        <v>0.34200000000000003</v>
      </c>
      <c r="E31" s="11">
        <v>56.5</v>
      </c>
      <c r="F31" s="11">
        <v>1.85</v>
      </c>
      <c r="G31" s="11">
        <v>0.22</v>
      </c>
      <c r="H31" s="10">
        <v>0</v>
      </c>
      <c r="I31" s="11">
        <f t="shared" si="6"/>
        <v>1.2949999999999999</v>
      </c>
      <c r="J31" s="11">
        <f t="shared" si="7"/>
        <v>0.11</v>
      </c>
      <c r="K31" s="11">
        <v>2226.6999999999998</v>
      </c>
      <c r="L31" s="10">
        <f t="shared" si="2"/>
        <v>1.5684267883507499</v>
      </c>
      <c r="M31">
        <f t="shared" si="3"/>
        <v>1935</v>
      </c>
      <c r="N31">
        <f t="shared" si="4"/>
        <v>6</v>
      </c>
      <c r="O31">
        <f t="shared" si="5"/>
        <v>0.5</v>
      </c>
    </row>
    <row r="32" spans="1:15">
      <c r="A32" s="21" t="s">
        <v>68</v>
      </c>
      <c r="B32" s="10">
        <v>1100</v>
      </c>
      <c r="C32" s="60">
        <v>0.93974747700000005</v>
      </c>
      <c r="D32" s="11">
        <v>0.28599999999999998</v>
      </c>
      <c r="E32" s="11">
        <v>56.5</v>
      </c>
      <c r="F32" s="11">
        <v>1.85</v>
      </c>
      <c r="G32" s="11">
        <v>0.22</v>
      </c>
      <c r="H32" s="10">
        <v>0</v>
      </c>
      <c r="I32" s="11">
        <f t="shared" si="6"/>
        <v>1.2949999999999999</v>
      </c>
      <c r="J32" s="11">
        <f t="shared" si="7"/>
        <v>0.11</v>
      </c>
      <c r="K32" s="11">
        <v>1851.9</v>
      </c>
      <c r="L32" s="10">
        <f t="shared" si="2"/>
        <v>1.2654482900702499</v>
      </c>
      <c r="M32">
        <f t="shared" si="3"/>
        <v>1561</v>
      </c>
      <c r="N32">
        <f t="shared" si="4"/>
        <v>4</v>
      </c>
      <c r="O32">
        <f t="shared" si="5"/>
        <v>0.4</v>
      </c>
    </row>
    <row r="33" spans="14:15">
      <c r="N33">
        <f>SUM(N2:N32)</f>
        <v>137</v>
      </c>
      <c r="O33">
        <f>SUM(O2:O32)</f>
        <v>16.399999999999999</v>
      </c>
    </row>
  </sheetData>
  <sortState ref="A2:L32">
    <sortCondition descending="1" ref="L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310"/>
  <sheetViews>
    <sheetView workbookViewId="0">
      <pane ySplit="1" topLeftCell="A299" activePane="bottomLeft" state="frozen"/>
      <selection pane="bottomLeft" activeCell="N2" sqref="N2:N310"/>
    </sheetView>
  </sheetViews>
  <sheetFormatPr defaultRowHeight="12.75"/>
  <cols>
    <col min="1" max="1" width="13.7109375" style="10" bestFit="1" customWidth="1"/>
    <col min="2" max="2" width="8.5703125" style="10" bestFit="1" customWidth="1"/>
    <col min="3" max="3" width="12.5703125" style="60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7.85546875" style="11" bestFit="1" customWidth="1"/>
    <col min="12" max="12" width="13" customWidth="1"/>
    <col min="13" max="13" width="13.140625" customWidth="1"/>
  </cols>
  <sheetData>
    <row r="1" spans="1:15" ht="25.5">
      <c r="A1" s="21" t="s">
        <v>67</v>
      </c>
      <c r="B1" s="10" t="s">
        <v>50</v>
      </c>
      <c r="C1" s="60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5" t="s">
        <v>147</v>
      </c>
      <c r="J1" s="25" t="s">
        <v>148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1920</v>
      </c>
      <c r="C2" s="60">
        <v>2.4768468650000002</v>
      </c>
      <c r="D2" s="11">
        <v>0.23400000000000001</v>
      </c>
      <c r="E2" s="11">
        <v>56.5</v>
      </c>
      <c r="F2" s="11">
        <v>1.2</v>
      </c>
      <c r="G2" s="11">
        <v>7.5999999999999998E-2</v>
      </c>
      <c r="H2" s="10">
        <v>1</v>
      </c>
      <c r="I2" s="11">
        <f>F2</f>
        <v>1.2</v>
      </c>
      <c r="J2" s="11">
        <f>G2</f>
        <v>7.5999999999999998E-2</v>
      </c>
      <c r="K2" s="11">
        <v>639.6</v>
      </c>
      <c r="L2" s="10">
        <f>E2*D2*C2/12</f>
        <v>2.72886603351375</v>
      </c>
      <c r="M2">
        <f>ROUND(E2*D2*C2*102.79,0)</f>
        <v>3366</v>
      </c>
      <c r="N2">
        <f>ROUND(I2*M2*0.002205,0)</f>
        <v>9</v>
      </c>
      <c r="O2">
        <f>ROUND(J2*M2*0.002205,1)</f>
        <v>0.6</v>
      </c>
    </row>
    <row r="3" spans="1:15">
      <c r="A3" s="21" t="s">
        <v>68</v>
      </c>
      <c r="B3" s="10">
        <v>1920</v>
      </c>
      <c r="C3" s="60">
        <v>3.7422505959999999</v>
      </c>
      <c r="D3" s="11">
        <v>0.193</v>
      </c>
      <c r="E3" s="11">
        <v>56.5</v>
      </c>
      <c r="F3" s="11">
        <v>1.2</v>
      </c>
      <c r="G3" s="11">
        <v>7.5999999999999998E-2</v>
      </c>
      <c r="H3" s="10">
        <v>1</v>
      </c>
      <c r="I3" s="11">
        <f t="shared" ref="I3:I66" si="0">F3</f>
        <v>1.2</v>
      </c>
      <c r="J3" s="11">
        <f t="shared" ref="J3:J66" si="1">G3</f>
        <v>7.5999999999999998E-2</v>
      </c>
      <c r="K3" s="11">
        <v>797.1</v>
      </c>
      <c r="L3" s="10">
        <f t="shared" ref="L3:L66" si="2">E3*D3*C3/12</f>
        <v>3.4006143020068333</v>
      </c>
      <c r="M3">
        <f t="shared" ref="M3:M66" si="3">ROUND(E3*D3*C3*102.79,0)</f>
        <v>4195</v>
      </c>
      <c r="N3">
        <f t="shared" ref="N3:N66" si="4">ROUND(I3*M3*0.002205,0)</f>
        <v>11</v>
      </c>
      <c r="O3">
        <f t="shared" ref="O3:O66" si="5">ROUND(J3*M3*0.002205,1)</f>
        <v>0.7</v>
      </c>
    </row>
    <row r="4" spans="1:15">
      <c r="A4" s="21" t="s">
        <v>68</v>
      </c>
      <c r="B4" s="10">
        <v>1920</v>
      </c>
      <c r="C4" s="60">
        <v>0.193146285</v>
      </c>
      <c r="D4" s="11">
        <v>0.23400000000000001</v>
      </c>
      <c r="E4" s="11">
        <v>56.5</v>
      </c>
      <c r="F4" s="11">
        <v>1.2</v>
      </c>
      <c r="G4" s="11">
        <v>7.5999999999999998E-2</v>
      </c>
      <c r="H4" s="10">
        <v>1</v>
      </c>
      <c r="I4" s="11">
        <f t="shared" si="0"/>
        <v>1.2</v>
      </c>
      <c r="J4" s="11">
        <f t="shared" si="1"/>
        <v>7.5999999999999998E-2</v>
      </c>
      <c r="K4" s="11">
        <v>49.9</v>
      </c>
      <c r="L4" s="10">
        <f t="shared" si="2"/>
        <v>0.21279891949874999</v>
      </c>
      <c r="M4">
        <f t="shared" si="3"/>
        <v>262</v>
      </c>
      <c r="N4">
        <f t="shared" si="4"/>
        <v>1</v>
      </c>
      <c r="O4">
        <f t="shared" si="5"/>
        <v>0</v>
      </c>
    </row>
    <row r="5" spans="1:15">
      <c r="A5" s="21" t="s">
        <v>68</v>
      </c>
      <c r="B5" s="10">
        <v>4130</v>
      </c>
      <c r="C5" s="60">
        <v>7.2070098999999999E-2</v>
      </c>
      <c r="D5" s="11">
        <v>0.309</v>
      </c>
      <c r="E5" s="11">
        <v>56.5</v>
      </c>
      <c r="F5" s="11">
        <v>0.7</v>
      </c>
      <c r="G5" s="11">
        <v>0.09</v>
      </c>
      <c r="H5" s="10">
        <v>1</v>
      </c>
      <c r="I5" s="11">
        <f t="shared" si="0"/>
        <v>0.7</v>
      </c>
      <c r="J5" s="11">
        <f t="shared" si="1"/>
        <v>0.09</v>
      </c>
      <c r="K5" s="11">
        <v>24.6</v>
      </c>
      <c r="L5" s="10">
        <f t="shared" si="2"/>
        <v>0.104852985282625</v>
      </c>
      <c r="M5">
        <f t="shared" si="3"/>
        <v>129</v>
      </c>
      <c r="N5">
        <f t="shared" si="4"/>
        <v>0</v>
      </c>
      <c r="O5">
        <f t="shared" si="5"/>
        <v>0</v>
      </c>
    </row>
    <row r="6" spans="1:15">
      <c r="A6" s="21" t="s">
        <v>68</v>
      </c>
      <c r="B6" s="10">
        <v>4130</v>
      </c>
      <c r="C6" s="60">
        <v>3.7825869999999998E-2</v>
      </c>
      <c r="D6" s="11">
        <v>0.41299999999999998</v>
      </c>
      <c r="E6" s="11">
        <v>56.5</v>
      </c>
      <c r="F6" s="11">
        <v>0.7</v>
      </c>
      <c r="G6" s="11">
        <v>0.09</v>
      </c>
      <c r="H6" s="10">
        <v>1</v>
      </c>
      <c r="I6" s="11">
        <f t="shared" si="0"/>
        <v>0.7</v>
      </c>
      <c r="J6" s="11">
        <f t="shared" si="1"/>
        <v>0.09</v>
      </c>
      <c r="K6" s="11">
        <v>17.2</v>
      </c>
      <c r="L6" s="10">
        <f t="shared" si="2"/>
        <v>7.3553980292916654E-2</v>
      </c>
      <c r="M6">
        <f t="shared" si="3"/>
        <v>91</v>
      </c>
      <c r="N6">
        <f t="shared" si="4"/>
        <v>0</v>
      </c>
      <c r="O6">
        <f t="shared" si="5"/>
        <v>0</v>
      </c>
    </row>
    <row r="7" spans="1:15">
      <c r="A7" s="21" t="s">
        <v>68</v>
      </c>
      <c r="B7" s="10">
        <v>3100</v>
      </c>
      <c r="C7" s="60">
        <v>0.75767299799999999</v>
      </c>
      <c r="D7" s="11">
        <v>0.41099999999999998</v>
      </c>
      <c r="E7" s="11">
        <v>56.5</v>
      </c>
      <c r="F7" s="11">
        <v>1.2</v>
      </c>
      <c r="G7" s="11">
        <v>6.4000000000000001E-2</v>
      </c>
      <c r="H7" s="10">
        <v>1</v>
      </c>
      <c r="I7" s="11">
        <f t="shared" si="0"/>
        <v>1.2</v>
      </c>
      <c r="J7" s="11">
        <f t="shared" si="1"/>
        <v>6.4000000000000001E-2</v>
      </c>
      <c r="K7" s="11">
        <v>1207.0999999999999</v>
      </c>
      <c r="L7" s="10">
        <f t="shared" si="2"/>
        <v>1.46619196025475</v>
      </c>
      <c r="M7">
        <f t="shared" si="3"/>
        <v>1809</v>
      </c>
      <c r="N7">
        <f t="shared" si="4"/>
        <v>5</v>
      </c>
      <c r="O7">
        <f t="shared" si="5"/>
        <v>0.3</v>
      </c>
    </row>
    <row r="8" spans="1:15">
      <c r="A8" s="21" t="s">
        <v>68</v>
      </c>
      <c r="B8" s="10">
        <v>4130</v>
      </c>
      <c r="C8" s="60">
        <v>1.0271997850000001</v>
      </c>
      <c r="D8" s="11">
        <v>0.10199999999999999</v>
      </c>
      <c r="E8" s="11">
        <v>56.5</v>
      </c>
      <c r="F8" s="11">
        <v>0.7</v>
      </c>
      <c r="G8" s="11">
        <v>0.09</v>
      </c>
      <c r="H8" s="10">
        <v>1</v>
      </c>
      <c r="I8" s="11">
        <f t="shared" si="0"/>
        <v>0.7</v>
      </c>
      <c r="J8" s="11">
        <f t="shared" si="1"/>
        <v>0.09</v>
      </c>
      <c r="K8" s="11">
        <v>115.6</v>
      </c>
      <c r="L8" s="10">
        <f t="shared" si="2"/>
        <v>0.49331269674625</v>
      </c>
      <c r="M8">
        <f t="shared" si="3"/>
        <v>608</v>
      </c>
      <c r="N8">
        <f t="shared" si="4"/>
        <v>1</v>
      </c>
      <c r="O8">
        <f t="shared" si="5"/>
        <v>0.1</v>
      </c>
    </row>
    <row r="9" spans="1:15">
      <c r="A9" s="21" t="s">
        <v>68</v>
      </c>
      <c r="B9" s="10">
        <v>1900</v>
      </c>
      <c r="C9" s="60">
        <v>2.5650669000000001E-2</v>
      </c>
      <c r="D9" s="11">
        <v>0.151</v>
      </c>
      <c r="E9" s="11">
        <v>56.5</v>
      </c>
      <c r="F9" s="11">
        <v>1.2</v>
      </c>
      <c r="G9" s="11">
        <v>7.5999999999999998E-2</v>
      </c>
      <c r="H9" s="10">
        <v>1</v>
      </c>
      <c r="I9" s="11">
        <f t="shared" si="0"/>
        <v>1.2</v>
      </c>
      <c r="J9" s="11">
        <f t="shared" si="1"/>
        <v>7.5999999999999998E-2</v>
      </c>
      <c r="K9" s="11">
        <v>4.3</v>
      </c>
      <c r="L9" s="10">
        <f t="shared" si="2"/>
        <v>1.8236556881125E-2</v>
      </c>
      <c r="M9">
        <f t="shared" si="3"/>
        <v>22</v>
      </c>
      <c r="N9">
        <f t="shared" si="4"/>
        <v>0</v>
      </c>
      <c r="O9">
        <f t="shared" si="5"/>
        <v>0</v>
      </c>
    </row>
    <row r="10" spans="1:15">
      <c r="A10" s="21" t="s">
        <v>68</v>
      </c>
      <c r="B10" s="10">
        <v>4130</v>
      </c>
      <c r="C10" s="60">
        <v>0.40040453100000001</v>
      </c>
      <c r="D10" s="11">
        <v>0.10199999999999999</v>
      </c>
      <c r="E10" s="11">
        <v>56.5</v>
      </c>
      <c r="F10" s="11">
        <v>0.7</v>
      </c>
      <c r="G10" s="11">
        <v>0.09</v>
      </c>
      <c r="H10" s="10">
        <v>1</v>
      </c>
      <c r="I10" s="11">
        <f t="shared" si="0"/>
        <v>0.7</v>
      </c>
      <c r="J10" s="11">
        <f t="shared" si="1"/>
        <v>0.09</v>
      </c>
      <c r="K10" s="11">
        <v>45.1</v>
      </c>
      <c r="L10" s="10">
        <f t="shared" si="2"/>
        <v>0.19229427601274998</v>
      </c>
      <c r="M10">
        <f t="shared" si="3"/>
        <v>237</v>
      </c>
      <c r="N10">
        <f t="shared" si="4"/>
        <v>0</v>
      </c>
      <c r="O10">
        <f t="shared" si="5"/>
        <v>0</v>
      </c>
    </row>
    <row r="11" spans="1:15">
      <c r="A11" s="21" t="s">
        <v>68</v>
      </c>
      <c r="B11" s="10">
        <v>6410</v>
      </c>
      <c r="C11" s="60">
        <v>2.1304788380000002</v>
      </c>
      <c r="D11" s="11">
        <v>0.30299999999999999</v>
      </c>
      <c r="E11" s="11">
        <v>56.5</v>
      </c>
      <c r="F11" s="11">
        <v>0</v>
      </c>
      <c r="G11" s="11">
        <v>0</v>
      </c>
      <c r="H11" s="10">
        <v>1</v>
      </c>
      <c r="I11" s="11">
        <f t="shared" si="0"/>
        <v>0</v>
      </c>
      <c r="J11" s="11">
        <f t="shared" si="1"/>
        <v>0</v>
      </c>
      <c r="K11" s="11">
        <v>712.5</v>
      </c>
      <c r="L11" s="10">
        <f t="shared" si="2"/>
        <v>3.03939437226175</v>
      </c>
      <c r="M11">
        <f t="shared" si="3"/>
        <v>3749</v>
      </c>
      <c r="N11">
        <f t="shared" si="4"/>
        <v>0</v>
      </c>
      <c r="O11">
        <f t="shared" si="5"/>
        <v>0</v>
      </c>
    </row>
    <row r="12" spans="1:15">
      <c r="A12" s="21" t="s">
        <v>68</v>
      </c>
      <c r="B12" s="10">
        <v>1300</v>
      </c>
      <c r="C12" s="60">
        <v>14.474702099</v>
      </c>
      <c r="D12" s="11">
        <v>0.63100000000000001</v>
      </c>
      <c r="E12" s="11">
        <v>56.5</v>
      </c>
      <c r="F12" s="11">
        <v>2.1</v>
      </c>
      <c r="G12" s="11">
        <v>0.51600000000000001</v>
      </c>
      <c r="H12" s="10">
        <v>1</v>
      </c>
      <c r="I12" s="11">
        <f t="shared" si="0"/>
        <v>2.1</v>
      </c>
      <c r="J12" s="11">
        <f t="shared" si="1"/>
        <v>0.51600000000000001</v>
      </c>
      <c r="K12" s="11">
        <v>18286.900000000001</v>
      </c>
      <c r="L12" s="10">
        <f t="shared" si="2"/>
        <v>43.003736823541544</v>
      </c>
      <c r="M12">
        <f t="shared" si="3"/>
        <v>53044</v>
      </c>
      <c r="N12">
        <f t="shared" si="4"/>
        <v>246</v>
      </c>
      <c r="O12">
        <f t="shared" si="5"/>
        <v>60.4</v>
      </c>
    </row>
    <row r="13" spans="1:15">
      <c r="A13" s="21" t="s">
        <v>68</v>
      </c>
      <c r="B13" s="10">
        <v>1300</v>
      </c>
      <c r="C13" s="60">
        <v>0.257523591</v>
      </c>
      <c r="D13" s="11">
        <v>0.63100000000000001</v>
      </c>
      <c r="E13" s="11">
        <v>56.5</v>
      </c>
      <c r="F13" s="11">
        <v>2.1</v>
      </c>
      <c r="G13" s="11">
        <v>0.51600000000000001</v>
      </c>
      <c r="H13" s="10">
        <v>1</v>
      </c>
      <c r="I13" s="11">
        <f t="shared" si="0"/>
        <v>2.1</v>
      </c>
      <c r="J13" s="11">
        <f t="shared" si="1"/>
        <v>0.51600000000000001</v>
      </c>
      <c r="K13" s="11">
        <v>8239.2999999999993</v>
      </c>
      <c r="L13" s="10">
        <f t="shared" si="2"/>
        <v>0.76509185871137497</v>
      </c>
      <c r="M13">
        <f t="shared" si="3"/>
        <v>944</v>
      </c>
      <c r="N13">
        <f t="shared" si="4"/>
        <v>4</v>
      </c>
      <c r="O13">
        <f t="shared" si="5"/>
        <v>1.1000000000000001</v>
      </c>
    </row>
    <row r="14" spans="1:15">
      <c r="A14" s="21" t="s">
        <v>68</v>
      </c>
      <c r="B14" s="10">
        <v>1300</v>
      </c>
      <c r="C14" s="60">
        <v>6.7194672019999997</v>
      </c>
      <c r="D14" s="11">
        <v>0.69199999999999995</v>
      </c>
      <c r="E14" s="11">
        <v>56.5</v>
      </c>
      <c r="F14" s="11">
        <v>2.1</v>
      </c>
      <c r="G14" s="11">
        <v>0.51600000000000001</v>
      </c>
      <c r="H14" s="10">
        <v>1</v>
      </c>
      <c r="I14" s="11">
        <f t="shared" si="0"/>
        <v>2.1</v>
      </c>
      <c r="J14" s="11">
        <f t="shared" si="1"/>
        <v>0.51600000000000001</v>
      </c>
      <c r="K14" s="11">
        <v>6910.7</v>
      </c>
      <c r="L14" s="10">
        <f t="shared" si="2"/>
        <v>21.893144055316331</v>
      </c>
      <c r="M14">
        <f t="shared" si="3"/>
        <v>27005</v>
      </c>
      <c r="N14">
        <f t="shared" si="4"/>
        <v>125</v>
      </c>
      <c r="O14">
        <f t="shared" si="5"/>
        <v>30.7</v>
      </c>
    </row>
    <row r="15" spans="1:15">
      <c r="A15" s="21" t="s">
        <v>68</v>
      </c>
      <c r="B15" s="10">
        <v>1300</v>
      </c>
      <c r="C15" s="60">
        <v>1.269283631</v>
      </c>
      <c r="D15" s="11">
        <v>0.63100000000000001</v>
      </c>
      <c r="E15" s="11">
        <v>56.5</v>
      </c>
      <c r="F15" s="11">
        <v>2.1</v>
      </c>
      <c r="G15" s="11">
        <v>0.51600000000000001</v>
      </c>
      <c r="H15" s="10">
        <v>1</v>
      </c>
      <c r="I15" s="11">
        <f t="shared" si="0"/>
        <v>2.1</v>
      </c>
      <c r="J15" s="11">
        <f t="shared" si="1"/>
        <v>0.51600000000000001</v>
      </c>
      <c r="K15" s="11">
        <v>1954.8</v>
      </c>
      <c r="L15" s="10">
        <f t="shared" si="2"/>
        <v>3.7709887808830413</v>
      </c>
      <c r="M15">
        <f t="shared" si="3"/>
        <v>4651</v>
      </c>
      <c r="N15">
        <f t="shared" si="4"/>
        <v>22</v>
      </c>
      <c r="O15">
        <f t="shared" si="5"/>
        <v>5.3</v>
      </c>
    </row>
    <row r="16" spans="1:15">
      <c r="A16" s="21" t="s">
        <v>68</v>
      </c>
      <c r="B16" s="10">
        <v>1400</v>
      </c>
      <c r="C16" s="60">
        <v>0.36733237000000002</v>
      </c>
      <c r="D16" s="11">
        <v>0.88600000000000001</v>
      </c>
      <c r="E16" s="11">
        <v>56.5</v>
      </c>
      <c r="F16" s="11">
        <v>1.93</v>
      </c>
      <c r="G16" s="11">
        <v>0.497</v>
      </c>
      <c r="H16" s="10">
        <v>1</v>
      </c>
      <c r="I16" s="11">
        <f t="shared" si="0"/>
        <v>1.93</v>
      </c>
      <c r="J16" s="11">
        <f t="shared" si="1"/>
        <v>0.497</v>
      </c>
      <c r="K16" s="11">
        <v>838.4</v>
      </c>
      <c r="L16" s="10">
        <f t="shared" si="2"/>
        <v>1.5323575924858333</v>
      </c>
      <c r="M16">
        <f t="shared" si="3"/>
        <v>1890</v>
      </c>
      <c r="N16">
        <f t="shared" si="4"/>
        <v>8</v>
      </c>
      <c r="O16">
        <f t="shared" si="5"/>
        <v>2.1</v>
      </c>
    </row>
    <row r="17" spans="1:15">
      <c r="A17" s="21" t="s">
        <v>68</v>
      </c>
      <c r="B17" s="10">
        <v>4130</v>
      </c>
      <c r="C17" s="60">
        <v>1.0557087089999999</v>
      </c>
      <c r="D17" s="11">
        <v>0.10199999999999999</v>
      </c>
      <c r="E17" s="11">
        <v>56.5</v>
      </c>
      <c r="F17" s="11">
        <v>0.7</v>
      </c>
      <c r="G17" s="11">
        <v>0.09</v>
      </c>
      <c r="H17" s="10">
        <v>1</v>
      </c>
      <c r="I17" s="11">
        <f t="shared" si="0"/>
        <v>0.7</v>
      </c>
      <c r="J17" s="11">
        <f t="shared" si="1"/>
        <v>0.09</v>
      </c>
      <c r="K17" s="11">
        <v>288.5</v>
      </c>
      <c r="L17" s="10">
        <f t="shared" si="2"/>
        <v>0.50700410749724989</v>
      </c>
      <c r="M17">
        <f t="shared" si="3"/>
        <v>625</v>
      </c>
      <c r="N17">
        <f t="shared" si="4"/>
        <v>1</v>
      </c>
      <c r="O17">
        <f t="shared" si="5"/>
        <v>0.1</v>
      </c>
    </row>
    <row r="18" spans="1:15">
      <c r="A18" s="21" t="s">
        <v>68</v>
      </c>
      <c r="B18" s="10">
        <v>4130</v>
      </c>
      <c r="C18" s="60">
        <v>0.30451846500000002</v>
      </c>
      <c r="D18" s="11">
        <v>0.10199999999999999</v>
      </c>
      <c r="E18" s="11">
        <v>56.5</v>
      </c>
      <c r="F18" s="11">
        <v>0.7</v>
      </c>
      <c r="G18" s="11">
        <v>0.09</v>
      </c>
      <c r="H18" s="10">
        <v>1</v>
      </c>
      <c r="I18" s="11">
        <f t="shared" si="0"/>
        <v>0.7</v>
      </c>
      <c r="J18" s="11">
        <f t="shared" si="1"/>
        <v>0.09</v>
      </c>
      <c r="K18" s="11">
        <v>34.299999999999997</v>
      </c>
      <c r="L18" s="10">
        <f t="shared" si="2"/>
        <v>0.14624499281625</v>
      </c>
      <c r="M18">
        <f t="shared" si="3"/>
        <v>180</v>
      </c>
      <c r="N18">
        <f t="shared" si="4"/>
        <v>0</v>
      </c>
      <c r="O18">
        <f t="shared" si="5"/>
        <v>0</v>
      </c>
    </row>
    <row r="19" spans="1:15">
      <c r="A19" s="21" t="s">
        <v>68</v>
      </c>
      <c r="B19" s="10">
        <v>4130</v>
      </c>
      <c r="C19" s="60">
        <v>0.120938564</v>
      </c>
      <c r="D19" s="11">
        <v>0.10199999999999999</v>
      </c>
      <c r="E19" s="11">
        <v>56.5</v>
      </c>
      <c r="F19" s="11">
        <v>0.7</v>
      </c>
      <c r="G19" s="11">
        <v>0.09</v>
      </c>
      <c r="H19" s="10">
        <v>1</v>
      </c>
      <c r="I19" s="11">
        <f t="shared" si="0"/>
        <v>0.7</v>
      </c>
      <c r="J19" s="11">
        <f t="shared" si="1"/>
        <v>0.09</v>
      </c>
      <c r="K19" s="11">
        <v>13.6</v>
      </c>
      <c r="L19" s="10">
        <f t="shared" si="2"/>
        <v>5.8080745360999997E-2</v>
      </c>
      <c r="M19">
        <f t="shared" si="3"/>
        <v>72</v>
      </c>
      <c r="N19">
        <f t="shared" si="4"/>
        <v>0</v>
      </c>
      <c r="O19">
        <f t="shared" si="5"/>
        <v>0</v>
      </c>
    </row>
    <row r="20" spans="1:15">
      <c r="A20" s="21" t="s">
        <v>68</v>
      </c>
      <c r="B20" s="10">
        <v>1300</v>
      </c>
      <c r="C20" s="60">
        <v>0.87882646399999997</v>
      </c>
      <c r="D20" s="11">
        <v>0.63100000000000001</v>
      </c>
      <c r="E20" s="11">
        <v>56.5</v>
      </c>
      <c r="F20" s="11">
        <v>2.1</v>
      </c>
      <c r="G20" s="11">
        <v>0.51600000000000001</v>
      </c>
      <c r="H20" s="10">
        <v>1</v>
      </c>
      <c r="I20" s="11">
        <f t="shared" si="0"/>
        <v>2.1</v>
      </c>
      <c r="J20" s="11">
        <f t="shared" si="1"/>
        <v>0.51600000000000001</v>
      </c>
      <c r="K20" s="11">
        <v>6603.4</v>
      </c>
      <c r="L20" s="10">
        <f t="shared" si="2"/>
        <v>2.6109568067746665</v>
      </c>
      <c r="M20">
        <f t="shared" si="3"/>
        <v>3221</v>
      </c>
      <c r="N20">
        <f t="shared" si="4"/>
        <v>15</v>
      </c>
      <c r="O20">
        <f t="shared" si="5"/>
        <v>3.7</v>
      </c>
    </row>
    <row r="21" spans="1:15">
      <c r="A21" s="21" t="s">
        <v>68</v>
      </c>
      <c r="B21" s="10">
        <v>1300</v>
      </c>
      <c r="C21" s="60">
        <v>5.7946544000000003E-2</v>
      </c>
      <c r="D21" s="11">
        <v>0.66200000000000003</v>
      </c>
      <c r="E21" s="11">
        <v>56.5</v>
      </c>
      <c r="F21" s="11">
        <v>2.1</v>
      </c>
      <c r="G21" s="11">
        <v>0.51600000000000001</v>
      </c>
      <c r="H21" s="10">
        <v>1</v>
      </c>
      <c r="I21" s="11">
        <f t="shared" si="0"/>
        <v>2.1</v>
      </c>
      <c r="J21" s="11">
        <f t="shared" si="1"/>
        <v>0.51600000000000001</v>
      </c>
      <c r="K21" s="11">
        <v>42.3</v>
      </c>
      <c r="L21" s="10">
        <f t="shared" si="2"/>
        <v>0.18061454876933333</v>
      </c>
      <c r="M21">
        <f t="shared" si="3"/>
        <v>223</v>
      </c>
      <c r="N21">
        <f t="shared" si="4"/>
        <v>1</v>
      </c>
      <c r="O21">
        <f t="shared" si="5"/>
        <v>0.3</v>
      </c>
    </row>
    <row r="22" spans="1:15">
      <c r="A22" s="21" t="s">
        <v>68</v>
      </c>
      <c r="B22" s="10">
        <v>4130</v>
      </c>
      <c r="C22" s="60">
        <v>1.1197059119999999</v>
      </c>
      <c r="D22" s="11">
        <v>0.10199999999999999</v>
      </c>
      <c r="E22" s="11">
        <v>56.5</v>
      </c>
      <c r="F22" s="11">
        <v>0.7</v>
      </c>
      <c r="G22" s="11">
        <v>0.09</v>
      </c>
      <c r="H22" s="10">
        <v>1</v>
      </c>
      <c r="I22" s="11">
        <f t="shared" si="0"/>
        <v>0.7</v>
      </c>
      <c r="J22" s="11">
        <f t="shared" si="1"/>
        <v>0.09</v>
      </c>
      <c r="K22" s="11">
        <v>222.9</v>
      </c>
      <c r="L22" s="10">
        <f t="shared" si="2"/>
        <v>0.53773876423799993</v>
      </c>
      <c r="M22">
        <f t="shared" si="3"/>
        <v>663</v>
      </c>
      <c r="N22">
        <f t="shared" si="4"/>
        <v>1</v>
      </c>
      <c r="O22">
        <f t="shared" si="5"/>
        <v>0.1</v>
      </c>
    </row>
    <row r="23" spans="1:15">
      <c r="A23" s="21" t="s">
        <v>68</v>
      </c>
      <c r="B23" s="10">
        <v>5300</v>
      </c>
      <c r="C23" s="60">
        <v>2.2259258229999999</v>
      </c>
      <c r="D23" s="11">
        <v>0.5</v>
      </c>
      <c r="E23" s="11">
        <v>56.5</v>
      </c>
      <c r="F23" s="11">
        <v>0.6</v>
      </c>
      <c r="G23" s="11">
        <v>0.13500000000000001</v>
      </c>
      <c r="H23" s="10">
        <v>1</v>
      </c>
      <c r="I23" s="11">
        <f t="shared" si="0"/>
        <v>0.6</v>
      </c>
      <c r="J23" s="11">
        <f t="shared" si="1"/>
        <v>0.13500000000000001</v>
      </c>
      <c r="K23" s="11">
        <v>1228.3</v>
      </c>
      <c r="L23" s="10">
        <f t="shared" si="2"/>
        <v>5.2402003749791666</v>
      </c>
      <c r="M23">
        <f t="shared" si="3"/>
        <v>6464</v>
      </c>
      <c r="N23">
        <f t="shared" si="4"/>
        <v>9</v>
      </c>
      <c r="O23">
        <f t="shared" si="5"/>
        <v>1.9</v>
      </c>
    </row>
    <row r="24" spans="1:15">
      <c r="A24" s="21" t="s">
        <v>68</v>
      </c>
      <c r="B24" s="10">
        <v>4130</v>
      </c>
      <c r="C24" s="60">
        <v>0.480453623</v>
      </c>
      <c r="D24" s="11">
        <v>0.10199999999999999</v>
      </c>
      <c r="E24" s="11">
        <v>56.5</v>
      </c>
      <c r="F24" s="11">
        <v>0.7</v>
      </c>
      <c r="G24" s="11">
        <v>0.09</v>
      </c>
      <c r="H24" s="10">
        <v>1</v>
      </c>
      <c r="I24" s="11">
        <f t="shared" si="0"/>
        <v>0.7</v>
      </c>
      <c r="J24" s="11">
        <f t="shared" si="1"/>
        <v>0.09</v>
      </c>
      <c r="K24" s="11">
        <v>223.7</v>
      </c>
      <c r="L24" s="10">
        <f t="shared" si="2"/>
        <v>0.23073785244574999</v>
      </c>
      <c r="M24">
        <f t="shared" si="3"/>
        <v>285</v>
      </c>
      <c r="N24">
        <f t="shared" si="4"/>
        <v>0</v>
      </c>
      <c r="O24">
        <f t="shared" si="5"/>
        <v>0.1</v>
      </c>
    </row>
    <row r="25" spans="1:15">
      <c r="A25" s="21" t="s">
        <v>68</v>
      </c>
      <c r="B25" s="10">
        <v>4130</v>
      </c>
      <c r="C25" s="60">
        <v>1.1122857799999999</v>
      </c>
      <c r="D25" s="11">
        <v>0.309</v>
      </c>
      <c r="E25" s="11">
        <v>56.5</v>
      </c>
      <c r="F25" s="11">
        <v>0.7</v>
      </c>
      <c r="G25" s="11">
        <v>0.09</v>
      </c>
      <c r="H25" s="10">
        <v>1</v>
      </c>
      <c r="I25" s="11">
        <f t="shared" si="0"/>
        <v>0.7</v>
      </c>
      <c r="J25" s="11">
        <f t="shared" si="1"/>
        <v>0.09</v>
      </c>
      <c r="K25" s="11">
        <v>381</v>
      </c>
      <c r="L25" s="10">
        <f t="shared" si="2"/>
        <v>1.6182367741775001</v>
      </c>
      <c r="M25">
        <f t="shared" si="3"/>
        <v>1996</v>
      </c>
      <c r="N25">
        <f t="shared" si="4"/>
        <v>3</v>
      </c>
      <c r="O25">
        <f t="shared" si="5"/>
        <v>0.4</v>
      </c>
    </row>
    <row r="26" spans="1:15">
      <c r="A26" s="21" t="s">
        <v>68</v>
      </c>
      <c r="B26" s="10">
        <v>1920</v>
      </c>
      <c r="C26" s="60">
        <v>1.4415310000000001E-2</v>
      </c>
      <c r="D26" s="11">
        <v>0.23400000000000001</v>
      </c>
      <c r="E26" s="11">
        <v>56.5</v>
      </c>
      <c r="F26" s="11">
        <v>1.2</v>
      </c>
      <c r="G26" s="11">
        <v>7.5999999999999998E-2</v>
      </c>
      <c r="H26" s="10">
        <v>1</v>
      </c>
      <c r="I26" s="11">
        <f t="shared" si="0"/>
        <v>1.2</v>
      </c>
      <c r="J26" s="11">
        <f t="shared" si="1"/>
        <v>7.5999999999999998E-2</v>
      </c>
      <c r="K26" s="11">
        <v>3.7</v>
      </c>
      <c r="L26" s="10">
        <f t="shared" si="2"/>
        <v>1.5882067792499999E-2</v>
      </c>
      <c r="M26">
        <f t="shared" si="3"/>
        <v>20</v>
      </c>
      <c r="N26">
        <f t="shared" si="4"/>
        <v>0</v>
      </c>
      <c r="O26">
        <f t="shared" si="5"/>
        <v>0</v>
      </c>
    </row>
    <row r="27" spans="1:15">
      <c r="A27" s="21" t="s">
        <v>68</v>
      </c>
      <c r="B27" s="10">
        <v>4130</v>
      </c>
      <c r="C27" s="60">
        <v>6.1726383000000003E-2</v>
      </c>
      <c r="D27" s="11">
        <v>0.41299999999999998</v>
      </c>
      <c r="E27" s="11">
        <v>56.5</v>
      </c>
      <c r="F27" s="11">
        <v>0.7</v>
      </c>
      <c r="G27" s="11">
        <v>0.09</v>
      </c>
      <c r="H27" s="10">
        <v>1</v>
      </c>
      <c r="I27" s="11">
        <f t="shared" si="0"/>
        <v>0.7</v>
      </c>
      <c r="J27" s="11">
        <f t="shared" si="1"/>
        <v>0.09</v>
      </c>
      <c r="K27" s="11">
        <v>28.1</v>
      </c>
      <c r="L27" s="10">
        <f t="shared" si="2"/>
        <v>0.120029523676125</v>
      </c>
      <c r="M27">
        <f t="shared" si="3"/>
        <v>148</v>
      </c>
      <c r="N27">
        <f t="shared" si="4"/>
        <v>0</v>
      </c>
      <c r="O27">
        <f t="shared" si="5"/>
        <v>0</v>
      </c>
    </row>
    <row r="28" spans="1:15">
      <c r="A28" s="21" t="s">
        <v>68</v>
      </c>
      <c r="B28" s="10">
        <v>4130</v>
      </c>
      <c r="C28" s="60">
        <v>3.1085376000000001E-2</v>
      </c>
      <c r="D28" s="11">
        <v>0.41299999999999998</v>
      </c>
      <c r="E28" s="11">
        <v>56.5</v>
      </c>
      <c r="F28" s="11">
        <v>0.7</v>
      </c>
      <c r="G28" s="11">
        <v>0.09</v>
      </c>
      <c r="H28" s="10">
        <v>1</v>
      </c>
      <c r="I28" s="11">
        <f t="shared" si="0"/>
        <v>0.7</v>
      </c>
      <c r="J28" s="11">
        <f t="shared" si="1"/>
        <v>0.09</v>
      </c>
      <c r="K28" s="11">
        <v>14.2</v>
      </c>
      <c r="L28" s="10">
        <f t="shared" si="2"/>
        <v>6.0446808856000005E-2</v>
      </c>
      <c r="M28">
        <f t="shared" si="3"/>
        <v>75</v>
      </c>
      <c r="N28">
        <f t="shared" si="4"/>
        <v>0</v>
      </c>
      <c r="O28">
        <f t="shared" si="5"/>
        <v>0</v>
      </c>
    </row>
    <row r="29" spans="1:15">
      <c r="A29" s="21" t="s">
        <v>68</v>
      </c>
      <c r="B29" s="10">
        <v>4130</v>
      </c>
      <c r="C29" s="60">
        <v>0.65389781599999997</v>
      </c>
      <c r="D29" s="11">
        <v>0.309</v>
      </c>
      <c r="E29" s="11">
        <v>56.5</v>
      </c>
      <c r="F29" s="11">
        <v>0.7</v>
      </c>
      <c r="G29" s="11">
        <v>0.09</v>
      </c>
      <c r="H29" s="10">
        <v>1</v>
      </c>
      <c r="I29" s="11">
        <f t="shared" si="0"/>
        <v>0.7</v>
      </c>
      <c r="J29" s="11">
        <f t="shared" si="1"/>
        <v>0.09</v>
      </c>
      <c r="K29" s="11">
        <v>241.2</v>
      </c>
      <c r="L29" s="10">
        <f t="shared" si="2"/>
        <v>0.95133958505300009</v>
      </c>
      <c r="M29">
        <f t="shared" si="3"/>
        <v>1173</v>
      </c>
      <c r="N29">
        <f t="shared" si="4"/>
        <v>2</v>
      </c>
      <c r="O29">
        <f t="shared" si="5"/>
        <v>0.2</v>
      </c>
    </row>
    <row r="30" spans="1:15">
      <c r="A30" s="21" t="s">
        <v>68</v>
      </c>
      <c r="B30" s="10">
        <v>1920</v>
      </c>
      <c r="C30" s="60">
        <v>1.0385470000000001E-2</v>
      </c>
      <c r="D30" s="11">
        <v>0.23400000000000001</v>
      </c>
      <c r="E30" s="11">
        <v>56.5</v>
      </c>
      <c r="F30" s="11">
        <v>1.2</v>
      </c>
      <c r="G30" s="11">
        <v>7.5999999999999998E-2</v>
      </c>
      <c r="H30" s="10">
        <v>1</v>
      </c>
      <c r="I30" s="11">
        <f t="shared" si="0"/>
        <v>1.2</v>
      </c>
      <c r="J30" s="11">
        <f t="shared" si="1"/>
        <v>7.5999999999999998E-2</v>
      </c>
      <c r="K30" s="11">
        <v>2.7</v>
      </c>
      <c r="L30" s="10">
        <f t="shared" si="2"/>
        <v>1.1442191572500001E-2</v>
      </c>
      <c r="M30">
        <f t="shared" si="3"/>
        <v>14</v>
      </c>
      <c r="N30">
        <f t="shared" si="4"/>
        <v>0</v>
      </c>
      <c r="O30">
        <f t="shared" si="5"/>
        <v>0</v>
      </c>
    </row>
    <row r="31" spans="1:15">
      <c r="A31" s="21" t="s">
        <v>68</v>
      </c>
      <c r="B31" s="10">
        <v>4130</v>
      </c>
      <c r="C31" s="60">
        <v>0.98989569700000002</v>
      </c>
      <c r="D31" s="11">
        <v>0.309</v>
      </c>
      <c r="E31" s="11">
        <v>56.5</v>
      </c>
      <c r="F31" s="11">
        <v>0.7</v>
      </c>
      <c r="G31" s="11">
        <v>0.09</v>
      </c>
      <c r="H31" s="10">
        <v>1</v>
      </c>
      <c r="I31" s="11">
        <f t="shared" si="0"/>
        <v>0.7</v>
      </c>
      <c r="J31" s="11">
        <f t="shared" si="1"/>
        <v>0.09</v>
      </c>
      <c r="K31" s="11">
        <v>376.9</v>
      </c>
      <c r="L31" s="10">
        <f t="shared" si="2"/>
        <v>1.4401745021728749</v>
      </c>
      <c r="M31">
        <f t="shared" si="3"/>
        <v>1776</v>
      </c>
      <c r="N31">
        <f t="shared" si="4"/>
        <v>3</v>
      </c>
      <c r="O31">
        <f t="shared" si="5"/>
        <v>0.4</v>
      </c>
    </row>
    <row r="32" spans="1:15">
      <c r="A32" s="21" t="s">
        <v>68</v>
      </c>
      <c r="B32" s="10">
        <v>3100</v>
      </c>
      <c r="C32" s="60">
        <v>11.077919100000001</v>
      </c>
      <c r="D32" s="11">
        <v>0.41099999999999998</v>
      </c>
      <c r="E32" s="11">
        <v>56.5</v>
      </c>
      <c r="F32" s="11">
        <v>1.2</v>
      </c>
      <c r="G32" s="11">
        <v>6.4000000000000001E-2</v>
      </c>
      <c r="H32" s="10">
        <v>1</v>
      </c>
      <c r="I32" s="11">
        <f t="shared" si="0"/>
        <v>1.2</v>
      </c>
      <c r="J32" s="11">
        <f t="shared" si="1"/>
        <v>6.4000000000000001E-2</v>
      </c>
      <c r="K32" s="11">
        <v>49754.3</v>
      </c>
      <c r="L32" s="10">
        <f t="shared" si="2"/>
        <v>21.437158198387504</v>
      </c>
      <c r="M32">
        <f t="shared" si="3"/>
        <v>26442</v>
      </c>
      <c r="N32">
        <f t="shared" si="4"/>
        <v>70</v>
      </c>
      <c r="O32">
        <f t="shared" si="5"/>
        <v>3.7</v>
      </c>
    </row>
    <row r="33" spans="1:15">
      <c r="A33" s="21" t="s">
        <v>68</v>
      </c>
      <c r="B33" s="10">
        <v>5300</v>
      </c>
      <c r="C33" s="60">
        <v>0.33191422999999998</v>
      </c>
      <c r="D33" s="11">
        <v>0.5</v>
      </c>
      <c r="E33" s="11">
        <v>56.5</v>
      </c>
      <c r="F33" s="11">
        <v>0.6</v>
      </c>
      <c r="G33" s="11">
        <v>0.13500000000000001</v>
      </c>
      <c r="H33" s="10">
        <v>1</v>
      </c>
      <c r="I33" s="11">
        <f t="shared" si="0"/>
        <v>0.6</v>
      </c>
      <c r="J33" s="11">
        <f t="shared" si="1"/>
        <v>0.13500000000000001</v>
      </c>
      <c r="K33" s="11">
        <v>183.2</v>
      </c>
      <c r="L33" s="10">
        <f t="shared" si="2"/>
        <v>0.78138141645833326</v>
      </c>
      <c r="M33">
        <f t="shared" si="3"/>
        <v>964</v>
      </c>
      <c r="N33">
        <f t="shared" si="4"/>
        <v>1</v>
      </c>
      <c r="O33">
        <f t="shared" si="5"/>
        <v>0.3</v>
      </c>
    </row>
    <row r="34" spans="1:15">
      <c r="A34" s="21" t="s">
        <v>68</v>
      </c>
      <c r="B34" s="10">
        <v>1920</v>
      </c>
      <c r="C34" s="60">
        <v>0.175144196</v>
      </c>
      <c r="D34" s="11">
        <v>0.193</v>
      </c>
      <c r="E34" s="11">
        <v>56.5</v>
      </c>
      <c r="F34" s="11">
        <v>1.2</v>
      </c>
      <c r="G34" s="11">
        <v>7.5999999999999998E-2</v>
      </c>
      <c r="H34" s="10">
        <v>1</v>
      </c>
      <c r="I34" s="11">
        <f t="shared" si="0"/>
        <v>1.2</v>
      </c>
      <c r="J34" s="11">
        <f t="shared" si="1"/>
        <v>7.5999999999999998E-2</v>
      </c>
      <c r="K34" s="11">
        <v>37.299999999999997</v>
      </c>
      <c r="L34" s="10">
        <f t="shared" si="2"/>
        <v>0.15915499044016668</v>
      </c>
      <c r="M34">
        <f t="shared" si="3"/>
        <v>196</v>
      </c>
      <c r="N34">
        <f t="shared" si="4"/>
        <v>1</v>
      </c>
      <c r="O34">
        <f t="shared" si="5"/>
        <v>0</v>
      </c>
    </row>
    <row r="35" spans="1:15">
      <c r="A35" s="21" t="s">
        <v>68</v>
      </c>
      <c r="B35" s="10">
        <v>7410</v>
      </c>
      <c r="C35" s="60">
        <v>0.424364925</v>
      </c>
      <c r="D35" s="11">
        <v>0.23400000000000001</v>
      </c>
      <c r="E35" s="11">
        <v>56.5</v>
      </c>
      <c r="F35" s="11">
        <v>1.51</v>
      </c>
      <c r="G35" s="11">
        <v>0.115</v>
      </c>
      <c r="H35" s="10">
        <v>1</v>
      </c>
      <c r="I35" s="11">
        <f t="shared" si="0"/>
        <v>1.51</v>
      </c>
      <c r="J35" s="11">
        <f t="shared" si="1"/>
        <v>0.115</v>
      </c>
      <c r="K35" s="11">
        <v>124.6</v>
      </c>
      <c r="L35" s="10">
        <f t="shared" si="2"/>
        <v>0.46754405611875</v>
      </c>
      <c r="M35">
        <f t="shared" si="3"/>
        <v>577</v>
      </c>
      <c r="N35">
        <f t="shared" si="4"/>
        <v>2</v>
      </c>
      <c r="O35">
        <f t="shared" si="5"/>
        <v>0.1</v>
      </c>
    </row>
    <row r="36" spans="1:15">
      <c r="A36" s="21" t="s">
        <v>68</v>
      </c>
      <c r="B36" s="10">
        <v>7410</v>
      </c>
      <c r="C36" s="60">
        <v>0.124560581</v>
      </c>
      <c r="D36" s="11">
        <v>0.23400000000000001</v>
      </c>
      <c r="E36" s="11">
        <v>56.5</v>
      </c>
      <c r="F36" s="11">
        <v>1.51</v>
      </c>
      <c r="G36" s="11">
        <v>0.115</v>
      </c>
      <c r="H36" s="10">
        <v>1</v>
      </c>
      <c r="I36" s="11">
        <f t="shared" si="0"/>
        <v>1.51</v>
      </c>
      <c r="J36" s="11">
        <f t="shared" si="1"/>
        <v>0.115</v>
      </c>
      <c r="K36" s="11">
        <v>32.200000000000003</v>
      </c>
      <c r="L36" s="10">
        <f t="shared" si="2"/>
        <v>0.13723462011675</v>
      </c>
      <c r="M36">
        <f t="shared" si="3"/>
        <v>169</v>
      </c>
      <c r="N36">
        <f t="shared" si="4"/>
        <v>1</v>
      </c>
      <c r="O36">
        <f t="shared" si="5"/>
        <v>0</v>
      </c>
    </row>
    <row r="37" spans="1:15">
      <c r="A37" s="21" t="s">
        <v>68</v>
      </c>
      <c r="B37" s="10">
        <v>7410</v>
      </c>
      <c r="C37" s="60">
        <v>0.107607013</v>
      </c>
      <c r="D37" s="11">
        <v>0.23400000000000001</v>
      </c>
      <c r="E37" s="11">
        <v>56.5</v>
      </c>
      <c r="F37" s="11">
        <v>1.51</v>
      </c>
      <c r="G37" s="11">
        <v>0.115</v>
      </c>
      <c r="H37" s="10">
        <v>1</v>
      </c>
      <c r="I37" s="11">
        <f t="shared" si="0"/>
        <v>1.51</v>
      </c>
      <c r="J37" s="11">
        <f t="shared" si="1"/>
        <v>0.115</v>
      </c>
      <c r="K37" s="11">
        <v>30.7</v>
      </c>
      <c r="L37" s="10">
        <f t="shared" si="2"/>
        <v>0.11855602657275</v>
      </c>
      <c r="M37">
        <f t="shared" si="3"/>
        <v>146</v>
      </c>
      <c r="N37">
        <f t="shared" si="4"/>
        <v>0</v>
      </c>
      <c r="O37">
        <f t="shared" si="5"/>
        <v>0</v>
      </c>
    </row>
    <row r="38" spans="1:15">
      <c r="A38" s="21" t="s">
        <v>68</v>
      </c>
      <c r="B38" s="10">
        <v>4130</v>
      </c>
      <c r="C38" s="60">
        <v>0.38283798699999999</v>
      </c>
      <c r="D38" s="11">
        <v>0.309</v>
      </c>
      <c r="E38" s="11">
        <v>56.5</v>
      </c>
      <c r="F38" s="11">
        <v>0.7</v>
      </c>
      <c r="G38" s="11">
        <v>0.09</v>
      </c>
      <c r="H38" s="10">
        <v>1</v>
      </c>
      <c r="I38" s="11">
        <f t="shared" si="0"/>
        <v>0.7</v>
      </c>
      <c r="J38" s="11">
        <f t="shared" si="1"/>
        <v>0.09</v>
      </c>
      <c r="K38" s="11">
        <v>148.19999999999999</v>
      </c>
      <c r="L38" s="10">
        <f t="shared" si="2"/>
        <v>0.55698141633662501</v>
      </c>
      <c r="M38">
        <f t="shared" si="3"/>
        <v>687</v>
      </c>
      <c r="N38">
        <f t="shared" si="4"/>
        <v>1</v>
      </c>
      <c r="O38">
        <f t="shared" si="5"/>
        <v>0.1</v>
      </c>
    </row>
    <row r="39" spans="1:15">
      <c r="A39" s="21" t="s">
        <v>68</v>
      </c>
      <c r="B39" s="10">
        <v>1400</v>
      </c>
      <c r="C39" s="60">
        <v>2.9772827460000002</v>
      </c>
      <c r="D39" s="11">
        <v>0.88700000000000001</v>
      </c>
      <c r="E39" s="11">
        <v>56.5</v>
      </c>
      <c r="F39" s="11">
        <v>1.93</v>
      </c>
      <c r="G39" s="11">
        <v>0.497</v>
      </c>
      <c r="H39" s="10">
        <v>1</v>
      </c>
      <c r="I39" s="11">
        <f t="shared" si="0"/>
        <v>1.93</v>
      </c>
      <c r="J39" s="11">
        <f t="shared" si="1"/>
        <v>0.497</v>
      </c>
      <c r="K39" s="11">
        <v>2945</v>
      </c>
      <c r="L39" s="10">
        <f t="shared" si="2"/>
        <v>12.434001121430249</v>
      </c>
      <c r="M39">
        <f t="shared" si="3"/>
        <v>15337</v>
      </c>
      <c r="N39">
        <f t="shared" si="4"/>
        <v>65</v>
      </c>
      <c r="O39">
        <f t="shared" si="5"/>
        <v>16.8</v>
      </c>
    </row>
    <row r="40" spans="1:15">
      <c r="A40" s="21" t="s">
        <v>68</v>
      </c>
      <c r="B40" s="10">
        <v>4130</v>
      </c>
      <c r="C40" s="60">
        <v>8.3497602000000004E-2</v>
      </c>
      <c r="D40" s="11">
        <v>0.309</v>
      </c>
      <c r="E40" s="11">
        <v>56.5</v>
      </c>
      <c r="F40" s="11">
        <v>0.7</v>
      </c>
      <c r="G40" s="11">
        <v>0.09</v>
      </c>
      <c r="H40" s="10">
        <v>1</v>
      </c>
      <c r="I40" s="11">
        <f t="shared" si="0"/>
        <v>0.7</v>
      </c>
      <c r="J40" s="11">
        <f t="shared" si="1"/>
        <v>0.09</v>
      </c>
      <c r="K40" s="11">
        <v>28.5</v>
      </c>
      <c r="L40" s="10">
        <f t="shared" si="2"/>
        <v>0.12147857370975002</v>
      </c>
      <c r="M40">
        <f t="shared" si="3"/>
        <v>150</v>
      </c>
      <c r="N40">
        <f t="shared" si="4"/>
        <v>0</v>
      </c>
      <c r="O40">
        <f t="shared" si="5"/>
        <v>0</v>
      </c>
    </row>
    <row r="41" spans="1:15">
      <c r="A41" s="21" t="s">
        <v>68</v>
      </c>
      <c r="B41" s="10">
        <v>4130</v>
      </c>
      <c r="C41" s="60">
        <v>3.8778778999999999E-2</v>
      </c>
      <c r="D41" s="11">
        <v>0.41299999999999998</v>
      </c>
      <c r="E41" s="11">
        <v>56.5</v>
      </c>
      <c r="F41" s="11">
        <v>0.7</v>
      </c>
      <c r="G41" s="11">
        <v>0.09</v>
      </c>
      <c r="H41" s="10">
        <v>1</v>
      </c>
      <c r="I41" s="11">
        <f t="shared" si="0"/>
        <v>0.7</v>
      </c>
      <c r="J41" s="11">
        <f t="shared" si="1"/>
        <v>0.09</v>
      </c>
      <c r="K41" s="11">
        <v>17.7</v>
      </c>
      <c r="L41" s="10">
        <f t="shared" si="2"/>
        <v>7.5406951547958331E-2</v>
      </c>
      <c r="M41">
        <f t="shared" si="3"/>
        <v>93</v>
      </c>
      <c r="N41">
        <f t="shared" si="4"/>
        <v>0</v>
      </c>
      <c r="O41">
        <f t="shared" si="5"/>
        <v>0</v>
      </c>
    </row>
    <row r="42" spans="1:15">
      <c r="A42" s="21" t="s">
        <v>68</v>
      </c>
      <c r="B42" s="10">
        <v>1400</v>
      </c>
      <c r="C42" s="60">
        <v>2.2573974E-2</v>
      </c>
      <c r="D42" s="11">
        <v>0.88800000000000001</v>
      </c>
      <c r="E42" s="11">
        <v>56.5</v>
      </c>
      <c r="F42" s="11">
        <v>1.93</v>
      </c>
      <c r="G42" s="11">
        <v>0.497</v>
      </c>
      <c r="H42" s="10">
        <v>1</v>
      </c>
      <c r="I42" s="11">
        <f t="shared" si="0"/>
        <v>1.93</v>
      </c>
      <c r="J42" s="11">
        <f t="shared" si="1"/>
        <v>0.497</v>
      </c>
      <c r="K42" s="11">
        <v>22.1</v>
      </c>
      <c r="L42" s="10">
        <f t="shared" si="2"/>
        <v>9.4381785294000001E-2</v>
      </c>
      <c r="M42">
        <f t="shared" si="3"/>
        <v>116</v>
      </c>
      <c r="N42">
        <f t="shared" si="4"/>
        <v>0</v>
      </c>
      <c r="O42">
        <f t="shared" si="5"/>
        <v>0.1</v>
      </c>
    </row>
    <row r="43" spans="1:15">
      <c r="A43" s="21" t="s">
        <v>68</v>
      </c>
      <c r="B43" s="10">
        <v>1400</v>
      </c>
      <c r="C43" s="60">
        <v>2.1799100000000002E-3</v>
      </c>
      <c r="D43" s="11">
        <v>0.88800000000000001</v>
      </c>
      <c r="E43" s="11">
        <v>56.5</v>
      </c>
      <c r="F43" s="11">
        <v>1.93</v>
      </c>
      <c r="G43" s="11">
        <v>0.497</v>
      </c>
      <c r="H43" s="10">
        <v>1</v>
      </c>
      <c r="I43" s="11">
        <f t="shared" si="0"/>
        <v>1.93</v>
      </c>
      <c r="J43" s="11">
        <f t="shared" si="1"/>
        <v>0.497</v>
      </c>
      <c r="K43" s="11">
        <v>2.1</v>
      </c>
      <c r="L43" s="10">
        <f t="shared" si="2"/>
        <v>9.114203710000001E-3</v>
      </c>
      <c r="M43">
        <f t="shared" si="3"/>
        <v>11</v>
      </c>
      <c r="N43">
        <f t="shared" si="4"/>
        <v>0</v>
      </c>
      <c r="O43">
        <f t="shared" si="5"/>
        <v>0</v>
      </c>
    </row>
    <row r="44" spans="1:15">
      <c r="A44" s="21" t="s">
        <v>68</v>
      </c>
      <c r="B44" s="10">
        <v>4130</v>
      </c>
      <c r="C44" s="60">
        <v>3.2912015000000003E-2</v>
      </c>
      <c r="D44" s="11">
        <v>0.41299999999999998</v>
      </c>
      <c r="E44" s="11">
        <v>56.5</v>
      </c>
      <c r="F44" s="11">
        <v>0.7</v>
      </c>
      <c r="G44" s="11">
        <v>0.09</v>
      </c>
      <c r="H44" s="10">
        <v>1</v>
      </c>
      <c r="I44" s="11">
        <f t="shared" si="0"/>
        <v>0.7</v>
      </c>
      <c r="J44" s="11">
        <f t="shared" si="1"/>
        <v>0.09</v>
      </c>
      <c r="K44" s="11">
        <v>15</v>
      </c>
      <c r="L44" s="10">
        <f t="shared" si="2"/>
        <v>6.3998784501458336E-2</v>
      </c>
      <c r="M44">
        <f t="shared" si="3"/>
        <v>79</v>
      </c>
      <c r="N44">
        <f t="shared" si="4"/>
        <v>0</v>
      </c>
      <c r="O44">
        <f t="shared" si="5"/>
        <v>0</v>
      </c>
    </row>
    <row r="45" spans="1:15">
      <c r="A45" s="21" t="s">
        <v>68</v>
      </c>
      <c r="B45" s="10">
        <v>4130</v>
      </c>
      <c r="C45" s="60">
        <v>5.1960070999999997E-2</v>
      </c>
      <c r="D45" s="11">
        <v>0.309</v>
      </c>
      <c r="E45" s="11">
        <v>56.5</v>
      </c>
      <c r="F45" s="11">
        <v>0.7</v>
      </c>
      <c r="G45" s="11">
        <v>0.09</v>
      </c>
      <c r="H45" s="10">
        <v>1</v>
      </c>
      <c r="I45" s="11">
        <f t="shared" si="0"/>
        <v>0.7</v>
      </c>
      <c r="J45" s="11">
        <f t="shared" si="1"/>
        <v>0.09</v>
      </c>
      <c r="K45" s="11">
        <v>17.7</v>
      </c>
      <c r="L45" s="10">
        <f t="shared" si="2"/>
        <v>7.5595408296125002E-2</v>
      </c>
      <c r="M45">
        <f t="shared" si="3"/>
        <v>93</v>
      </c>
      <c r="N45">
        <f t="shared" si="4"/>
        <v>0</v>
      </c>
      <c r="O45">
        <f t="shared" si="5"/>
        <v>0</v>
      </c>
    </row>
    <row r="46" spans="1:15">
      <c r="A46" s="21" t="s">
        <v>68</v>
      </c>
      <c r="B46" s="10">
        <v>4130</v>
      </c>
      <c r="C46" s="60">
        <v>0.32959086599999998</v>
      </c>
      <c r="D46" s="11">
        <v>0.309</v>
      </c>
      <c r="E46" s="11">
        <v>56.5</v>
      </c>
      <c r="F46" s="11">
        <v>0.7</v>
      </c>
      <c r="G46" s="11">
        <v>0.09</v>
      </c>
      <c r="H46" s="10">
        <v>1</v>
      </c>
      <c r="I46" s="11">
        <f t="shared" si="0"/>
        <v>0.7</v>
      </c>
      <c r="J46" s="11">
        <f t="shared" si="1"/>
        <v>0.09</v>
      </c>
      <c r="K46" s="11">
        <v>122.4</v>
      </c>
      <c r="L46" s="10">
        <f t="shared" si="2"/>
        <v>0.47951351117174995</v>
      </c>
      <c r="M46">
        <f t="shared" si="3"/>
        <v>591</v>
      </c>
      <c r="N46">
        <f t="shared" si="4"/>
        <v>1</v>
      </c>
      <c r="O46">
        <f t="shared" si="5"/>
        <v>0.1</v>
      </c>
    </row>
    <row r="47" spans="1:15">
      <c r="A47" s="21" t="s">
        <v>68</v>
      </c>
      <c r="B47" s="10">
        <v>3100</v>
      </c>
      <c r="C47" s="60">
        <v>1.6532906E-2</v>
      </c>
      <c r="D47" s="11">
        <v>0.41099999999999998</v>
      </c>
      <c r="E47" s="11">
        <v>56.5</v>
      </c>
      <c r="F47" s="11">
        <v>1.2</v>
      </c>
      <c r="G47" s="11">
        <v>6.4000000000000001E-2</v>
      </c>
      <c r="H47" s="10">
        <v>1</v>
      </c>
      <c r="I47" s="11">
        <f t="shared" si="0"/>
        <v>1.2</v>
      </c>
      <c r="J47" s="11">
        <f t="shared" si="1"/>
        <v>6.4000000000000001E-2</v>
      </c>
      <c r="K47" s="11">
        <v>7.5</v>
      </c>
      <c r="L47" s="10">
        <f t="shared" si="2"/>
        <v>3.1993239723250001E-2</v>
      </c>
      <c r="M47">
        <f t="shared" si="3"/>
        <v>39</v>
      </c>
      <c r="N47">
        <f t="shared" si="4"/>
        <v>0</v>
      </c>
      <c r="O47">
        <f t="shared" si="5"/>
        <v>0</v>
      </c>
    </row>
    <row r="48" spans="1:15">
      <c r="A48" s="21" t="s">
        <v>68</v>
      </c>
      <c r="B48" s="10">
        <v>4130</v>
      </c>
      <c r="C48" s="60">
        <v>1.7862587969999999</v>
      </c>
      <c r="D48" s="11">
        <v>0.10199999999999999</v>
      </c>
      <c r="E48" s="11">
        <v>56.5</v>
      </c>
      <c r="F48" s="11">
        <v>0.7</v>
      </c>
      <c r="G48" s="11">
        <v>0.09</v>
      </c>
      <c r="H48" s="10">
        <v>1</v>
      </c>
      <c r="I48" s="11">
        <f t="shared" si="0"/>
        <v>0.7</v>
      </c>
      <c r="J48" s="11">
        <f t="shared" si="1"/>
        <v>0.09</v>
      </c>
      <c r="K48" s="11">
        <v>201.1</v>
      </c>
      <c r="L48" s="10">
        <f t="shared" si="2"/>
        <v>0.8578507872592499</v>
      </c>
      <c r="M48">
        <f t="shared" si="3"/>
        <v>1058</v>
      </c>
      <c r="N48">
        <f t="shared" si="4"/>
        <v>2</v>
      </c>
      <c r="O48">
        <f t="shared" si="5"/>
        <v>0.2</v>
      </c>
    </row>
    <row r="49" spans="1:15">
      <c r="A49" s="21" t="s">
        <v>68</v>
      </c>
      <c r="B49" s="10">
        <v>1900</v>
      </c>
      <c r="C49" s="60">
        <v>0.69259263599999998</v>
      </c>
      <c r="D49" s="11">
        <v>0.151</v>
      </c>
      <c r="E49" s="11">
        <v>56.5</v>
      </c>
      <c r="F49" s="11">
        <v>1.2</v>
      </c>
      <c r="G49" s="11">
        <v>7.5999999999999998E-2</v>
      </c>
      <c r="H49" s="10">
        <v>1</v>
      </c>
      <c r="I49" s="11">
        <f t="shared" si="0"/>
        <v>1.2</v>
      </c>
      <c r="J49" s="11">
        <f t="shared" si="1"/>
        <v>7.5999999999999998E-2</v>
      </c>
      <c r="K49" s="11">
        <v>115.4</v>
      </c>
      <c r="L49" s="10">
        <f t="shared" si="2"/>
        <v>0.49240450616949993</v>
      </c>
      <c r="M49">
        <f t="shared" si="3"/>
        <v>607</v>
      </c>
      <c r="N49">
        <f t="shared" si="4"/>
        <v>2</v>
      </c>
      <c r="O49">
        <f t="shared" si="5"/>
        <v>0.1</v>
      </c>
    </row>
    <row r="50" spans="1:15">
      <c r="A50" s="21" t="s">
        <v>68</v>
      </c>
      <c r="B50" s="10">
        <v>3100</v>
      </c>
      <c r="C50" s="60">
        <v>0.16785504400000001</v>
      </c>
      <c r="D50" s="11">
        <v>0.41099999999999998</v>
      </c>
      <c r="E50" s="11">
        <v>56.5</v>
      </c>
      <c r="F50" s="11">
        <v>1.2</v>
      </c>
      <c r="G50" s="11">
        <v>6.4000000000000001E-2</v>
      </c>
      <c r="H50" s="10">
        <v>1</v>
      </c>
      <c r="I50" s="11">
        <f t="shared" si="0"/>
        <v>1.2</v>
      </c>
      <c r="J50" s="11">
        <f t="shared" si="1"/>
        <v>6.4000000000000001E-2</v>
      </c>
      <c r="K50" s="11">
        <v>76.099999999999994</v>
      </c>
      <c r="L50" s="10">
        <f t="shared" si="2"/>
        <v>0.32482049202050001</v>
      </c>
      <c r="M50">
        <f t="shared" si="3"/>
        <v>401</v>
      </c>
      <c r="N50">
        <f t="shared" si="4"/>
        <v>1</v>
      </c>
      <c r="O50">
        <f t="shared" si="5"/>
        <v>0.1</v>
      </c>
    </row>
    <row r="51" spans="1:15">
      <c r="A51" s="21" t="s">
        <v>68</v>
      </c>
      <c r="B51" s="10">
        <v>1100</v>
      </c>
      <c r="C51" s="60">
        <v>2.3586597000000001E-2</v>
      </c>
      <c r="D51" s="11">
        <v>0.28599999999999998</v>
      </c>
      <c r="E51" s="11">
        <v>56.5</v>
      </c>
      <c r="F51" s="11">
        <v>1.85</v>
      </c>
      <c r="G51" s="11">
        <v>0.22</v>
      </c>
      <c r="H51" s="10">
        <v>1</v>
      </c>
      <c r="I51" s="11">
        <f t="shared" si="0"/>
        <v>1.85</v>
      </c>
      <c r="J51" s="11">
        <f t="shared" si="1"/>
        <v>0.22</v>
      </c>
      <c r="K51" s="11">
        <v>7.4</v>
      </c>
      <c r="L51" s="10">
        <f t="shared" si="2"/>
        <v>3.1761318410249997E-2</v>
      </c>
      <c r="M51">
        <f t="shared" si="3"/>
        <v>39</v>
      </c>
      <c r="N51">
        <f t="shared" si="4"/>
        <v>0</v>
      </c>
      <c r="O51">
        <f t="shared" si="5"/>
        <v>0</v>
      </c>
    </row>
    <row r="52" spans="1:15">
      <c r="A52" s="21" t="s">
        <v>68</v>
      </c>
      <c r="B52" s="10">
        <v>4130</v>
      </c>
      <c r="C52" s="60">
        <v>2.9303887230000001</v>
      </c>
      <c r="D52" s="11">
        <v>0.10199999999999999</v>
      </c>
      <c r="E52" s="11">
        <v>56.5</v>
      </c>
      <c r="F52" s="11">
        <v>0.7</v>
      </c>
      <c r="G52" s="11">
        <v>0.09</v>
      </c>
      <c r="H52" s="10">
        <v>1</v>
      </c>
      <c r="I52" s="11">
        <f t="shared" si="0"/>
        <v>0.7</v>
      </c>
      <c r="J52" s="11">
        <f t="shared" si="1"/>
        <v>0.09</v>
      </c>
      <c r="K52" s="11">
        <v>329.9</v>
      </c>
      <c r="L52" s="10">
        <f t="shared" si="2"/>
        <v>1.40731918422075</v>
      </c>
      <c r="M52">
        <f t="shared" si="3"/>
        <v>1736</v>
      </c>
      <c r="N52">
        <f t="shared" si="4"/>
        <v>3</v>
      </c>
      <c r="O52">
        <f t="shared" si="5"/>
        <v>0.3</v>
      </c>
    </row>
    <row r="53" spans="1:15">
      <c r="A53" s="21" t="s">
        <v>68</v>
      </c>
      <c r="B53" s="10">
        <v>4130</v>
      </c>
      <c r="C53" s="60">
        <v>1.5718349E-2</v>
      </c>
      <c r="D53" s="11">
        <v>0.10199999999999999</v>
      </c>
      <c r="E53" s="11">
        <v>56.5</v>
      </c>
      <c r="F53" s="11">
        <v>0.7</v>
      </c>
      <c r="G53" s="11">
        <v>0.09</v>
      </c>
      <c r="H53" s="10">
        <v>1</v>
      </c>
      <c r="I53" s="11">
        <f t="shared" si="0"/>
        <v>0.7</v>
      </c>
      <c r="J53" s="11">
        <f t="shared" si="1"/>
        <v>0.09</v>
      </c>
      <c r="K53" s="11">
        <v>3.6</v>
      </c>
      <c r="L53" s="10">
        <f t="shared" si="2"/>
        <v>7.5487371072499995E-3</v>
      </c>
      <c r="M53">
        <f t="shared" si="3"/>
        <v>9</v>
      </c>
      <c r="N53">
        <f t="shared" si="4"/>
        <v>0</v>
      </c>
      <c r="O53">
        <f t="shared" si="5"/>
        <v>0</v>
      </c>
    </row>
    <row r="54" spans="1:15">
      <c r="A54" s="21" t="s">
        <v>68</v>
      </c>
      <c r="B54" s="10">
        <v>4130</v>
      </c>
      <c r="C54" s="60">
        <v>0.119912559</v>
      </c>
      <c r="D54" s="11">
        <v>0.309</v>
      </c>
      <c r="E54" s="11">
        <v>56.5</v>
      </c>
      <c r="F54" s="11">
        <v>0.7</v>
      </c>
      <c r="G54" s="11">
        <v>0.09</v>
      </c>
      <c r="H54" s="10">
        <v>1</v>
      </c>
      <c r="I54" s="11">
        <f t="shared" si="0"/>
        <v>0.7</v>
      </c>
      <c r="J54" s="11">
        <f t="shared" si="1"/>
        <v>0.09</v>
      </c>
      <c r="K54" s="11">
        <v>82.6</v>
      </c>
      <c r="L54" s="10">
        <f t="shared" si="2"/>
        <v>0.17445778427512501</v>
      </c>
      <c r="M54">
        <f t="shared" si="3"/>
        <v>215</v>
      </c>
      <c r="N54">
        <f t="shared" si="4"/>
        <v>0</v>
      </c>
      <c r="O54">
        <f t="shared" si="5"/>
        <v>0</v>
      </c>
    </row>
    <row r="55" spans="1:15">
      <c r="A55" s="21" t="s">
        <v>68</v>
      </c>
      <c r="B55" s="10">
        <v>1200</v>
      </c>
      <c r="C55" s="60">
        <v>0.16477741700000001</v>
      </c>
      <c r="D55" s="11">
        <v>0.22</v>
      </c>
      <c r="E55" s="11">
        <v>56.5</v>
      </c>
      <c r="F55" s="11">
        <v>2.23</v>
      </c>
      <c r="G55" s="11">
        <v>0.316</v>
      </c>
      <c r="H55" s="10">
        <v>1</v>
      </c>
      <c r="I55" s="11">
        <f t="shared" si="0"/>
        <v>2.23</v>
      </c>
      <c r="J55" s="11">
        <f t="shared" si="1"/>
        <v>0.316</v>
      </c>
      <c r="K55" s="11">
        <v>687.9</v>
      </c>
      <c r="L55" s="10">
        <f t="shared" si="2"/>
        <v>0.17068194110916668</v>
      </c>
      <c r="M55">
        <f t="shared" si="3"/>
        <v>211</v>
      </c>
      <c r="N55">
        <f t="shared" si="4"/>
        <v>1</v>
      </c>
      <c r="O55">
        <f t="shared" si="5"/>
        <v>0.1</v>
      </c>
    </row>
    <row r="56" spans="1:15">
      <c r="A56" s="21" t="s">
        <v>68</v>
      </c>
      <c r="B56" s="10">
        <v>1200</v>
      </c>
      <c r="C56" s="60">
        <v>1.683796311</v>
      </c>
      <c r="D56" s="11">
        <v>0.38900000000000001</v>
      </c>
      <c r="E56" s="11">
        <v>56.5</v>
      </c>
      <c r="F56" s="11">
        <v>2.23</v>
      </c>
      <c r="G56" s="11">
        <v>0.316</v>
      </c>
      <c r="H56" s="10">
        <v>1</v>
      </c>
      <c r="I56" s="11">
        <f t="shared" si="0"/>
        <v>2.23</v>
      </c>
      <c r="J56" s="11">
        <f t="shared" si="1"/>
        <v>0.316</v>
      </c>
      <c r="K56" s="11">
        <v>734.7</v>
      </c>
      <c r="L56" s="10">
        <f t="shared" si="2"/>
        <v>3.083943101776125</v>
      </c>
      <c r="M56">
        <f t="shared" si="3"/>
        <v>3804</v>
      </c>
      <c r="N56">
        <f t="shared" si="4"/>
        <v>19</v>
      </c>
      <c r="O56">
        <f t="shared" si="5"/>
        <v>2.7</v>
      </c>
    </row>
    <row r="57" spans="1:15">
      <c r="A57" s="21" t="s">
        <v>68</v>
      </c>
      <c r="B57" s="10">
        <v>1200</v>
      </c>
      <c r="C57" s="60">
        <v>1.5689921999999999E-2</v>
      </c>
      <c r="D57" s="11">
        <v>0.30399999999999999</v>
      </c>
      <c r="E57" s="11">
        <v>56.5</v>
      </c>
      <c r="F57" s="11">
        <v>2.23</v>
      </c>
      <c r="G57" s="11">
        <v>0.316</v>
      </c>
      <c r="H57" s="10">
        <v>1</v>
      </c>
      <c r="I57" s="11">
        <f t="shared" si="0"/>
        <v>2.23</v>
      </c>
      <c r="J57" s="11">
        <f t="shared" si="1"/>
        <v>0.316</v>
      </c>
      <c r="K57" s="11">
        <v>5.3</v>
      </c>
      <c r="L57" s="10">
        <f t="shared" si="2"/>
        <v>2.2457508355999994E-2</v>
      </c>
      <c r="M57">
        <f t="shared" si="3"/>
        <v>28</v>
      </c>
      <c r="N57">
        <f t="shared" si="4"/>
        <v>0</v>
      </c>
      <c r="O57">
        <f t="shared" si="5"/>
        <v>0</v>
      </c>
    </row>
    <row r="58" spans="1:15">
      <c r="A58" s="21" t="s">
        <v>68</v>
      </c>
      <c r="B58" s="10">
        <v>1920</v>
      </c>
      <c r="C58" s="60">
        <v>0.37825249500000002</v>
      </c>
      <c r="D58" s="11">
        <v>0.23400000000000001</v>
      </c>
      <c r="E58" s="11">
        <v>56.5</v>
      </c>
      <c r="F58" s="11">
        <v>1.2</v>
      </c>
      <c r="G58" s="11">
        <v>7.5999999999999998E-2</v>
      </c>
      <c r="H58" s="10">
        <v>1</v>
      </c>
      <c r="I58" s="11">
        <f t="shared" si="0"/>
        <v>1.2</v>
      </c>
      <c r="J58" s="11">
        <f t="shared" si="1"/>
        <v>7.5999999999999998E-2</v>
      </c>
      <c r="K58" s="11">
        <v>97.7</v>
      </c>
      <c r="L58" s="10">
        <f t="shared" si="2"/>
        <v>0.41673968636625003</v>
      </c>
      <c r="M58">
        <f t="shared" si="3"/>
        <v>514</v>
      </c>
      <c r="N58">
        <f t="shared" si="4"/>
        <v>1</v>
      </c>
      <c r="O58">
        <f t="shared" si="5"/>
        <v>0.1</v>
      </c>
    </row>
    <row r="59" spans="1:15">
      <c r="A59" s="21" t="s">
        <v>68</v>
      </c>
      <c r="B59" s="10">
        <v>1900</v>
      </c>
      <c r="C59" s="60">
        <v>0.37965302899999998</v>
      </c>
      <c r="D59" s="11">
        <v>0.151</v>
      </c>
      <c r="E59" s="11">
        <v>56.5</v>
      </c>
      <c r="F59" s="11">
        <v>1.2</v>
      </c>
      <c r="G59" s="11">
        <v>7.5999999999999998E-2</v>
      </c>
      <c r="H59" s="10">
        <v>1</v>
      </c>
      <c r="I59" s="11">
        <f t="shared" si="0"/>
        <v>1.2</v>
      </c>
      <c r="J59" s="11">
        <f t="shared" si="1"/>
        <v>7.5999999999999998E-2</v>
      </c>
      <c r="K59" s="11">
        <v>79.400000000000006</v>
      </c>
      <c r="L59" s="10">
        <f t="shared" si="2"/>
        <v>0.26991748474279165</v>
      </c>
      <c r="M59">
        <f t="shared" si="3"/>
        <v>333</v>
      </c>
      <c r="N59">
        <f t="shared" si="4"/>
        <v>1</v>
      </c>
      <c r="O59">
        <f t="shared" si="5"/>
        <v>0.1</v>
      </c>
    </row>
    <row r="60" spans="1:15">
      <c r="A60" s="21" t="s">
        <v>68</v>
      </c>
      <c r="B60" s="10">
        <v>1800</v>
      </c>
      <c r="C60" s="60">
        <v>0.40250026300000002</v>
      </c>
      <c r="D60" s="11">
        <v>0.183</v>
      </c>
      <c r="E60" s="11">
        <v>56.5</v>
      </c>
      <c r="F60" s="11">
        <v>1.25</v>
      </c>
      <c r="G60" s="11">
        <v>7.5999999999999998E-2</v>
      </c>
      <c r="H60" s="10">
        <v>1</v>
      </c>
      <c r="I60" s="11">
        <f t="shared" si="0"/>
        <v>1.25</v>
      </c>
      <c r="J60" s="11">
        <f t="shared" si="1"/>
        <v>7.5999999999999998E-2</v>
      </c>
      <c r="K60" s="11">
        <v>82.7</v>
      </c>
      <c r="L60" s="10">
        <f t="shared" si="2"/>
        <v>0.34680428910737499</v>
      </c>
      <c r="M60">
        <f t="shared" si="3"/>
        <v>428</v>
      </c>
      <c r="N60">
        <f t="shared" si="4"/>
        <v>1</v>
      </c>
      <c r="O60">
        <f t="shared" si="5"/>
        <v>0.1</v>
      </c>
    </row>
    <row r="61" spans="1:15">
      <c r="A61" s="21" t="s">
        <v>68</v>
      </c>
      <c r="B61" s="10">
        <v>1800</v>
      </c>
      <c r="C61" s="60">
        <v>3.3674159170000002</v>
      </c>
      <c r="D61" s="11">
        <v>0.183</v>
      </c>
      <c r="E61" s="11">
        <v>56.5</v>
      </c>
      <c r="F61" s="11">
        <v>1.25</v>
      </c>
      <c r="G61" s="11">
        <v>7.5999999999999998E-2</v>
      </c>
      <c r="H61" s="10">
        <v>1</v>
      </c>
      <c r="I61" s="11">
        <f t="shared" si="0"/>
        <v>1.25</v>
      </c>
      <c r="J61" s="11">
        <f t="shared" si="1"/>
        <v>7.5999999999999998E-2</v>
      </c>
      <c r="K61" s="11">
        <v>712.6</v>
      </c>
      <c r="L61" s="10">
        <f t="shared" si="2"/>
        <v>2.9014497394851251</v>
      </c>
      <c r="M61">
        <f t="shared" si="3"/>
        <v>3579</v>
      </c>
      <c r="N61">
        <f t="shared" si="4"/>
        <v>10</v>
      </c>
      <c r="O61">
        <f t="shared" si="5"/>
        <v>0.6</v>
      </c>
    </row>
    <row r="62" spans="1:15">
      <c r="A62" s="21" t="s">
        <v>68</v>
      </c>
      <c r="B62" s="10">
        <v>1920</v>
      </c>
      <c r="C62" s="60">
        <v>0.68326314799999999</v>
      </c>
      <c r="D62" s="11">
        <v>0.27600000000000002</v>
      </c>
      <c r="E62" s="11">
        <v>56.5</v>
      </c>
      <c r="F62" s="11">
        <v>1.2</v>
      </c>
      <c r="G62" s="11">
        <v>7.5999999999999998E-2</v>
      </c>
      <c r="H62" s="10">
        <v>1</v>
      </c>
      <c r="I62" s="11">
        <f t="shared" si="0"/>
        <v>1.2</v>
      </c>
      <c r="J62" s="11">
        <f t="shared" si="1"/>
        <v>7.5999999999999998E-2</v>
      </c>
      <c r="K62" s="11">
        <v>208.1</v>
      </c>
      <c r="L62" s="10">
        <f t="shared" si="2"/>
        <v>0.88790046082600005</v>
      </c>
      <c r="M62">
        <f t="shared" si="3"/>
        <v>1095</v>
      </c>
      <c r="N62">
        <f t="shared" si="4"/>
        <v>3</v>
      </c>
      <c r="O62">
        <f t="shared" si="5"/>
        <v>0.2</v>
      </c>
    </row>
    <row r="63" spans="1:15">
      <c r="A63" s="21" t="s">
        <v>68</v>
      </c>
      <c r="B63" s="10">
        <v>4130</v>
      </c>
      <c r="C63" s="60">
        <v>0.102986256</v>
      </c>
      <c r="D63" s="11">
        <v>0.10199999999999999</v>
      </c>
      <c r="E63" s="11">
        <v>56.5</v>
      </c>
      <c r="F63" s="11">
        <v>0.7</v>
      </c>
      <c r="G63" s="11">
        <v>0.09</v>
      </c>
      <c r="H63" s="10">
        <v>1</v>
      </c>
      <c r="I63" s="11">
        <f t="shared" si="0"/>
        <v>0.7</v>
      </c>
      <c r="J63" s="11">
        <f t="shared" si="1"/>
        <v>0.09</v>
      </c>
      <c r="K63" s="11">
        <v>11.6</v>
      </c>
      <c r="L63" s="10">
        <f t="shared" si="2"/>
        <v>4.9459149444000004E-2</v>
      </c>
      <c r="M63">
        <f t="shared" si="3"/>
        <v>61</v>
      </c>
      <c r="N63">
        <f t="shared" si="4"/>
        <v>0</v>
      </c>
      <c r="O63">
        <f t="shared" si="5"/>
        <v>0</v>
      </c>
    </row>
    <row r="64" spans="1:15">
      <c r="A64" s="21" t="s">
        <v>68</v>
      </c>
      <c r="B64" s="10">
        <v>4130</v>
      </c>
      <c r="C64" s="60">
        <v>1.5620175869999999</v>
      </c>
      <c r="D64" s="11">
        <v>0.10199999999999999</v>
      </c>
      <c r="E64" s="11">
        <v>56.5</v>
      </c>
      <c r="F64" s="11">
        <v>0.7</v>
      </c>
      <c r="G64" s="11">
        <v>0.09</v>
      </c>
      <c r="H64" s="10">
        <v>1</v>
      </c>
      <c r="I64" s="11">
        <f t="shared" si="0"/>
        <v>0.7</v>
      </c>
      <c r="J64" s="11">
        <f t="shared" si="1"/>
        <v>0.09</v>
      </c>
      <c r="K64" s="11">
        <v>175.8</v>
      </c>
      <c r="L64" s="10">
        <f t="shared" si="2"/>
        <v>0.75015894615675005</v>
      </c>
      <c r="M64">
        <f t="shared" si="3"/>
        <v>925</v>
      </c>
      <c r="N64">
        <f t="shared" si="4"/>
        <v>1</v>
      </c>
      <c r="O64">
        <f t="shared" si="5"/>
        <v>0.2</v>
      </c>
    </row>
    <row r="65" spans="1:15">
      <c r="A65" s="21" t="s">
        <v>68</v>
      </c>
      <c r="B65" s="10">
        <v>4130</v>
      </c>
      <c r="C65" s="60">
        <v>0.26847896999999998</v>
      </c>
      <c r="D65" s="11">
        <v>0.309</v>
      </c>
      <c r="E65" s="11">
        <v>56.5</v>
      </c>
      <c r="F65" s="11">
        <v>0.7</v>
      </c>
      <c r="G65" s="11">
        <v>0.09</v>
      </c>
      <c r="H65" s="10">
        <v>1</v>
      </c>
      <c r="I65" s="11">
        <f t="shared" si="0"/>
        <v>0.7</v>
      </c>
      <c r="J65" s="11">
        <f t="shared" si="1"/>
        <v>0.09</v>
      </c>
      <c r="K65" s="11">
        <v>91.6</v>
      </c>
      <c r="L65" s="10">
        <f t="shared" si="2"/>
        <v>0.39060334147874998</v>
      </c>
      <c r="M65">
        <f t="shared" si="3"/>
        <v>482</v>
      </c>
      <c r="N65">
        <f t="shared" si="4"/>
        <v>1</v>
      </c>
      <c r="O65">
        <f t="shared" si="5"/>
        <v>0.1</v>
      </c>
    </row>
    <row r="66" spans="1:15">
      <c r="A66" s="21" t="s">
        <v>68</v>
      </c>
      <c r="B66" s="10">
        <v>4130</v>
      </c>
      <c r="C66" s="60">
        <v>8.4732448000000002E-2</v>
      </c>
      <c r="D66" s="11">
        <v>0.309</v>
      </c>
      <c r="E66" s="11">
        <v>56.5</v>
      </c>
      <c r="F66" s="11">
        <v>0.7</v>
      </c>
      <c r="G66" s="11">
        <v>0.09</v>
      </c>
      <c r="H66" s="10">
        <v>1</v>
      </c>
      <c r="I66" s="11">
        <f t="shared" si="0"/>
        <v>0.7</v>
      </c>
      <c r="J66" s="11">
        <f t="shared" si="1"/>
        <v>0.09</v>
      </c>
      <c r="K66" s="11">
        <v>28.9</v>
      </c>
      <c r="L66" s="10">
        <f t="shared" si="2"/>
        <v>0.12327512028400001</v>
      </c>
      <c r="M66">
        <f t="shared" si="3"/>
        <v>152</v>
      </c>
      <c r="N66">
        <f t="shared" si="4"/>
        <v>0</v>
      </c>
      <c r="O66">
        <f t="shared" si="5"/>
        <v>0</v>
      </c>
    </row>
    <row r="67" spans="1:15">
      <c r="A67" s="21" t="s">
        <v>68</v>
      </c>
      <c r="B67" s="10">
        <v>1800</v>
      </c>
      <c r="C67" s="60">
        <v>0.53921828100000002</v>
      </c>
      <c r="D67" s="11">
        <v>0.21</v>
      </c>
      <c r="E67" s="11">
        <v>56.5</v>
      </c>
      <c r="F67" s="11">
        <v>1.25</v>
      </c>
      <c r="G67" s="11">
        <v>7.5999999999999998E-2</v>
      </c>
      <c r="H67" s="10">
        <v>1</v>
      </c>
      <c r="I67" s="11">
        <f t="shared" ref="I67:I130" si="6">F67</f>
        <v>1.25</v>
      </c>
      <c r="J67" s="11">
        <f t="shared" ref="J67:J130" si="7">G67</f>
        <v>7.5999999999999998E-2</v>
      </c>
      <c r="K67" s="11">
        <v>125</v>
      </c>
      <c r="L67" s="10">
        <f t="shared" ref="L67:L130" si="8">E67*D67*C67/12</f>
        <v>0.53315207533875009</v>
      </c>
      <c r="M67">
        <f t="shared" ref="M67:M130" si="9">ROUND(E67*D67*C67*102.79,0)</f>
        <v>658</v>
      </c>
      <c r="N67">
        <f t="shared" ref="N67:N130" si="10">ROUND(I67*M67*0.002205,0)</f>
        <v>2</v>
      </c>
      <c r="O67">
        <f t="shared" ref="O67:O130" si="11">ROUND(J67*M67*0.002205,1)</f>
        <v>0.1</v>
      </c>
    </row>
    <row r="68" spans="1:15">
      <c r="A68" s="21" t="s">
        <v>68</v>
      </c>
      <c r="B68" s="10">
        <v>1920</v>
      </c>
      <c r="C68" s="60">
        <v>0.18147012300000001</v>
      </c>
      <c r="D68" s="11">
        <v>0.23400000000000001</v>
      </c>
      <c r="E68" s="11">
        <v>56.5</v>
      </c>
      <c r="F68" s="11">
        <v>1.2</v>
      </c>
      <c r="G68" s="11">
        <v>7.5999999999999998E-2</v>
      </c>
      <c r="H68" s="10">
        <v>1</v>
      </c>
      <c r="I68" s="11">
        <f t="shared" si="6"/>
        <v>1.2</v>
      </c>
      <c r="J68" s="11">
        <f t="shared" si="7"/>
        <v>7.5999999999999998E-2</v>
      </c>
      <c r="K68" s="11">
        <v>46.9</v>
      </c>
      <c r="L68" s="10">
        <f t="shared" si="8"/>
        <v>0.19993470801525001</v>
      </c>
      <c r="M68">
        <f t="shared" si="9"/>
        <v>247</v>
      </c>
      <c r="N68">
        <f t="shared" si="10"/>
        <v>1</v>
      </c>
      <c r="O68">
        <f t="shared" si="11"/>
        <v>0</v>
      </c>
    </row>
    <row r="69" spans="1:15">
      <c r="A69" s="21" t="s">
        <v>68</v>
      </c>
      <c r="B69" s="10">
        <v>1200</v>
      </c>
      <c r="C69" s="60">
        <v>1.7111590000000001E-3</v>
      </c>
      <c r="D69" s="11">
        <v>0.22</v>
      </c>
      <c r="E69" s="11">
        <v>56.5</v>
      </c>
      <c r="F69" s="11">
        <v>2.23</v>
      </c>
      <c r="G69" s="11">
        <v>0.316</v>
      </c>
      <c r="H69" s="10">
        <v>1</v>
      </c>
      <c r="I69" s="11">
        <f t="shared" si="6"/>
        <v>2.23</v>
      </c>
      <c r="J69" s="11">
        <f t="shared" si="7"/>
        <v>0.316</v>
      </c>
      <c r="K69" s="11">
        <v>89.4</v>
      </c>
      <c r="L69" s="10">
        <f t="shared" si="8"/>
        <v>1.7724755308333332E-3</v>
      </c>
      <c r="M69">
        <f t="shared" si="9"/>
        <v>2</v>
      </c>
      <c r="N69">
        <f t="shared" si="10"/>
        <v>0</v>
      </c>
      <c r="O69">
        <f t="shared" si="11"/>
        <v>0</v>
      </c>
    </row>
    <row r="70" spans="1:15">
      <c r="A70" s="21" t="s">
        <v>68</v>
      </c>
      <c r="B70" s="10">
        <v>1200</v>
      </c>
      <c r="C70" s="60">
        <v>5.2190450000000003E-3</v>
      </c>
      <c r="D70" s="11">
        <v>0.22</v>
      </c>
      <c r="E70" s="11">
        <v>56.5</v>
      </c>
      <c r="F70" s="11">
        <v>2.23</v>
      </c>
      <c r="G70" s="11">
        <v>0.316</v>
      </c>
      <c r="H70" s="10">
        <v>1</v>
      </c>
      <c r="I70" s="11">
        <f t="shared" si="6"/>
        <v>2.23</v>
      </c>
      <c r="J70" s="11">
        <f t="shared" si="7"/>
        <v>0.316</v>
      </c>
      <c r="K70" s="11">
        <v>740.1</v>
      </c>
      <c r="L70" s="10">
        <f t="shared" si="8"/>
        <v>5.4060607791666668E-3</v>
      </c>
      <c r="M70">
        <f t="shared" si="9"/>
        <v>7</v>
      </c>
      <c r="N70">
        <f t="shared" si="10"/>
        <v>0</v>
      </c>
      <c r="O70">
        <f t="shared" si="11"/>
        <v>0</v>
      </c>
    </row>
    <row r="71" spans="1:15">
      <c r="A71" s="21" t="s">
        <v>68</v>
      </c>
      <c r="B71" s="10">
        <v>1200</v>
      </c>
      <c r="C71" s="60">
        <v>1.114245701</v>
      </c>
      <c r="D71" s="11">
        <v>0.38900000000000001</v>
      </c>
      <c r="E71" s="11">
        <v>56.5</v>
      </c>
      <c r="F71" s="11">
        <v>2.23</v>
      </c>
      <c r="G71" s="11">
        <v>0.316</v>
      </c>
      <c r="H71" s="10">
        <v>1</v>
      </c>
      <c r="I71" s="11">
        <f t="shared" si="6"/>
        <v>2.23</v>
      </c>
      <c r="J71" s="11">
        <f t="shared" si="7"/>
        <v>0.316</v>
      </c>
      <c r="K71" s="11">
        <v>478.4</v>
      </c>
      <c r="L71" s="10">
        <f t="shared" si="8"/>
        <v>2.0407874282857086</v>
      </c>
      <c r="M71">
        <f t="shared" si="9"/>
        <v>2517</v>
      </c>
      <c r="N71">
        <f t="shared" si="10"/>
        <v>12</v>
      </c>
      <c r="O71">
        <f t="shared" si="11"/>
        <v>1.8</v>
      </c>
    </row>
    <row r="72" spans="1:15">
      <c r="A72" s="21" t="s">
        <v>68</v>
      </c>
      <c r="B72" s="10">
        <v>1200</v>
      </c>
      <c r="C72" s="60">
        <v>1.7036180599999999</v>
      </c>
      <c r="D72" s="11">
        <v>0.22</v>
      </c>
      <c r="E72" s="11">
        <v>56.5</v>
      </c>
      <c r="F72" s="11">
        <v>2.23</v>
      </c>
      <c r="G72" s="11">
        <v>0.316</v>
      </c>
      <c r="H72" s="10">
        <v>1</v>
      </c>
      <c r="I72" s="11">
        <f t="shared" si="6"/>
        <v>2.23</v>
      </c>
      <c r="J72" s="11">
        <f t="shared" si="7"/>
        <v>0.316</v>
      </c>
      <c r="K72" s="11">
        <v>413.7</v>
      </c>
      <c r="L72" s="10">
        <f t="shared" si="8"/>
        <v>1.7646643738166665</v>
      </c>
      <c r="M72">
        <f t="shared" si="9"/>
        <v>2177</v>
      </c>
      <c r="N72">
        <f t="shared" si="10"/>
        <v>11</v>
      </c>
      <c r="O72">
        <f t="shared" si="11"/>
        <v>1.5</v>
      </c>
    </row>
    <row r="73" spans="1:15">
      <c r="A73" s="21" t="s">
        <v>68</v>
      </c>
      <c r="B73" s="10">
        <v>1200</v>
      </c>
      <c r="C73" s="60">
        <v>0.28094763900000003</v>
      </c>
      <c r="D73" s="11">
        <v>0.47299999999999998</v>
      </c>
      <c r="E73" s="11">
        <v>56.5</v>
      </c>
      <c r="F73" s="11">
        <v>2.23</v>
      </c>
      <c r="G73" s="11">
        <v>0.316</v>
      </c>
      <c r="H73" s="10">
        <v>1</v>
      </c>
      <c r="I73" s="11">
        <f t="shared" si="6"/>
        <v>2.23</v>
      </c>
      <c r="J73" s="11">
        <f t="shared" si="7"/>
        <v>0.316</v>
      </c>
      <c r="K73" s="11">
        <v>146.69999999999999</v>
      </c>
      <c r="L73" s="10">
        <f t="shared" si="8"/>
        <v>0.62568209820462506</v>
      </c>
      <c r="M73">
        <f t="shared" si="9"/>
        <v>772</v>
      </c>
      <c r="N73">
        <f t="shared" si="10"/>
        <v>4</v>
      </c>
      <c r="O73">
        <f t="shared" si="11"/>
        <v>0.5</v>
      </c>
    </row>
    <row r="74" spans="1:15">
      <c r="A74" s="21" t="s">
        <v>68</v>
      </c>
      <c r="B74" s="10">
        <v>4130</v>
      </c>
      <c r="C74" s="60">
        <v>1.7533227119999999</v>
      </c>
      <c r="D74" s="11">
        <v>0.309</v>
      </c>
      <c r="E74" s="11">
        <v>56.5</v>
      </c>
      <c r="F74" s="11">
        <v>0.7</v>
      </c>
      <c r="G74" s="11">
        <v>0.09</v>
      </c>
      <c r="H74" s="10">
        <v>1</v>
      </c>
      <c r="I74" s="11">
        <f t="shared" si="6"/>
        <v>0.7</v>
      </c>
      <c r="J74" s="11">
        <f t="shared" si="7"/>
        <v>0.09</v>
      </c>
      <c r="K74" s="11">
        <v>597.9</v>
      </c>
      <c r="L74" s="10">
        <f t="shared" si="8"/>
        <v>2.550865380621</v>
      </c>
      <c r="M74">
        <f t="shared" si="9"/>
        <v>3146</v>
      </c>
      <c r="N74">
        <f t="shared" si="10"/>
        <v>5</v>
      </c>
      <c r="O74">
        <f t="shared" si="11"/>
        <v>0.6</v>
      </c>
    </row>
    <row r="75" spans="1:15">
      <c r="A75" s="21" t="s">
        <v>68</v>
      </c>
      <c r="B75" s="10">
        <v>6410</v>
      </c>
      <c r="C75" s="60">
        <v>1.201562807</v>
      </c>
      <c r="D75" s="11">
        <v>0.30299999999999999</v>
      </c>
      <c r="E75" s="11">
        <v>56.5</v>
      </c>
      <c r="F75" s="11">
        <v>0</v>
      </c>
      <c r="G75" s="11">
        <v>0</v>
      </c>
      <c r="H75" s="10">
        <v>1</v>
      </c>
      <c r="I75" s="11">
        <f t="shared" si="6"/>
        <v>0</v>
      </c>
      <c r="J75" s="11">
        <f t="shared" si="7"/>
        <v>0</v>
      </c>
      <c r="K75" s="11">
        <v>401.8</v>
      </c>
      <c r="L75" s="10">
        <f t="shared" si="8"/>
        <v>1.7141795395363746</v>
      </c>
      <c r="M75">
        <f t="shared" si="9"/>
        <v>2114</v>
      </c>
      <c r="N75">
        <f t="shared" si="10"/>
        <v>0</v>
      </c>
      <c r="O75">
        <f t="shared" si="11"/>
        <v>0</v>
      </c>
    </row>
    <row r="76" spans="1:15">
      <c r="A76" s="21" t="s">
        <v>68</v>
      </c>
      <c r="B76" s="10">
        <v>6410</v>
      </c>
      <c r="C76" s="60">
        <v>7.5545743999999998E-2</v>
      </c>
      <c r="D76" s="11">
        <v>0.30299999999999999</v>
      </c>
      <c r="E76" s="11">
        <v>56.5</v>
      </c>
      <c r="F76" s="11">
        <v>0</v>
      </c>
      <c r="G76" s="11">
        <v>0</v>
      </c>
      <c r="H76" s="10">
        <v>1</v>
      </c>
      <c r="I76" s="11">
        <f t="shared" si="6"/>
        <v>0</v>
      </c>
      <c r="J76" s="11">
        <f t="shared" si="7"/>
        <v>0</v>
      </c>
      <c r="K76" s="11">
        <v>25.3</v>
      </c>
      <c r="L76" s="10">
        <f t="shared" si="8"/>
        <v>0.10777544703399999</v>
      </c>
      <c r="M76">
        <f t="shared" si="9"/>
        <v>133</v>
      </c>
      <c r="N76">
        <f t="shared" si="10"/>
        <v>0</v>
      </c>
      <c r="O76">
        <f t="shared" si="11"/>
        <v>0</v>
      </c>
    </row>
    <row r="77" spans="1:15">
      <c r="A77" s="21" t="s">
        <v>68</v>
      </c>
      <c r="B77" s="10">
        <v>1200</v>
      </c>
      <c r="C77" s="60">
        <v>1.4087923E-2</v>
      </c>
      <c r="D77" s="11">
        <v>0.22</v>
      </c>
      <c r="E77" s="11">
        <v>56.5</v>
      </c>
      <c r="F77" s="11">
        <v>2.23</v>
      </c>
      <c r="G77" s="11">
        <v>0.316</v>
      </c>
      <c r="H77" s="10">
        <v>1</v>
      </c>
      <c r="I77" s="11">
        <f t="shared" si="6"/>
        <v>2.23</v>
      </c>
      <c r="J77" s="11">
        <f t="shared" si="7"/>
        <v>0.316</v>
      </c>
      <c r="K77" s="11">
        <v>3.4</v>
      </c>
      <c r="L77" s="10">
        <f t="shared" si="8"/>
        <v>1.4592740240833332E-2</v>
      </c>
      <c r="M77">
        <f t="shared" si="9"/>
        <v>18</v>
      </c>
      <c r="N77">
        <f t="shared" si="10"/>
        <v>0</v>
      </c>
      <c r="O77">
        <f t="shared" si="11"/>
        <v>0</v>
      </c>
    </row>
    <row r="78" spans="1:15">
      <c r="A78" s="21" t="s">
        <v>68</v>
      </c>
      <c r="B78" s="10">
        <v>1900</v>
      </c>
      <c r="C78" s="60">
        <v>0.65924384000000003</v>
      </c>
      <c r="D78" s="11">
        <v>0.151</v>
      </c>
      <c r="E78" s="11">
        <v>56.5</v>
      </c>
      <c r="F78" s="11">
        <v>1.2</v>
      </c>
      <c r="G78" s="11">
        <v>7.5999999999999998E-2</v>
      </c>
      <c r="H78" s="10">
        <v>1</v>
      </c>
      <c r="I78" s="11">
        <f t="shared" si="6"/>
        <v>1.2</v>
      </c>
      <c r="J78" s="11">
        <f t="shared" si="7"/>
        <v>7.5999999999999998E-2</v>
      </c>
      <c r="K78" s="11">
        <v>109.9</v>
      </c>
      <c r="L78" s="10">
        <f t="shared" si="8"/>
        <v>0.46869490174666667</v>
      </c>
      <c r="M78">
        <f t="shared" si="9"/>
        <v>578</v>
      </c>
      <c r="N78">
        <f t="shared" si="10"/>
        <v>2</v>
      </c>
      <c r="O78">
        <f t="shared" si="11"/>
        <v>0.1</v>
      </c>
    </row>
    <row r="79" spans="1:15">
      <c r="A79" s="21" t="s">
        <v>68</v>
      </c>
      <c r="B79" s="10">
        <v>6410</v>
      </c>
      <c r="C79" s="60">
        <v>9.9551957999999996E-2</v>
      </c>
      <c r="D79" s="11">
        <v>0.30299999999999999</v>
      </c>
      <c r="E79" s="11">
        <v>56.5</v>
      </c>
      <c r="F79" s="11">
        <v>0</v>
      </c>
      <c r="G79" s="11">
        <v>0</v>
      </c>
      <c r="H79" s="10">
        <v>1</v>
      </c>
      <c r="I79" s="11">
        <f t="shared" si="6"/>
        <v>0</v>
      </c>
      <c r="J79" s="11">
        <f t="shared" si="7"/>
        <v>0</v>
      </c>
      <c r="K79" s="11">
        <v>33.299999999999997</v>
      </c>
      <c r="L79" s="10">
        <f t="shared" si="8"/>
        <v>0.14202331208174998</v>
      </c>
      <c r="M79">
        <f t="shared" si="9"/>
        <v>175</v>
      </c>
      <c r="N79">
        <f t="shared" si="10"/>
        <v>0</v>
      </c>
      <c r="O79">
        <f t="shared" si="11"/>
        <v>0</v>
      </c>
    </row>
    <row r="80" spans="1:15">
      <c r="A80" s="21" t="s">
        <v>68</v>
      </c>
      <c r="B80" s="10">
        <v>1800</v>
      </c>
      <c r="C80" s="60">
        <v>4.2360330000000002E-3</v>
      </c>
      <c r="D80" s="11">
        <v>0.21</v>
      </c>
      <c r="E80" s="11">
        <v>56.5</v>
      </c>
      <c r="F80" s="11">
        <v>1.25</v>
      </c>
      <c r="G80" s="11">
        <v>7.5999999999999998E-2</v>
      </c>
      <c r="H80" s="10">
        <v>1</v>
      </c>
      <c r="I80" s="11">
        <f t="shared" si="6"/>
        <v>1.25</v>
      </c>
      <c r="J80" s="11">
        <f t="shared" si="7"/>
        <v>7.5999999999999998E-2</v>
      </c>
      <c r="K80" s="11">
        <v>1</v>
      </c>
      <c r="L80" s="10">
        <f t="shared" si="8"/>
        <v>4.1883776287500001E-3</v>
      </c>
      <c r="M80">
        <f t="shared" si="9"/>
        <v>5</v>
      </c>
      <c r="N80">
        <f t="shared" si="10"/>
        <v>0</v>
      </c>
      <c r="O80">
        <f t="shared" si="11"/>
        <v>0</v>
      </c>
    </row>
    <row r="81" spans="1:15">
      <c r="A81" s="21" t="s">
        <v>68</v>
      </c>
      <c r="B81" s="10">
        <v>1800</v>
      </c>
      <c r="C81" s="60">
        <v>6.7046089000000003E-2</v>
      </c>
      <c r="D81" s="11">
        <v>0.21</v>
      </c>
      <c r="E81" s="11">
        <v>56.5</v>
      </c>
      <c r="F81" s="11">
        <v>1.25</v>
      </c>
      <c r="G81" s="11">
        <v>7.5999999999999998E-2</v>
      </c>
      <c r="H81" s="10">
        <v>1</v>
      </c>
      <c r="I81" s="11">
        <f t="shared" si="6"/>
        <v>1.25</v>
      </c>
      <c r="J81" s="11">
        <f t="shared" si="7"/>
        <v>7.5999999999999998E-2</v>
      </c>
      <c r="K81" s="11">
        <v>15.5</v>
      </c>
      <c r="L81" s="10">
        <f t="shared" si="8"/>
        <v>6.6291820498750001E-2</v>
      </c>
      <c r="M81">
        <f t="shared" si="9"/>
        <v>82</v>
      </c>
      <c r="N81">
        <f t="shared" si="10"/>
        <v>0</v>
      </c>
      <c r="O81">
        <f t="shared" si="11"/>
        <v>0</v>
      </c>
    </row>
    <row r="82" spans="1:15">
      <c r="A82" s="21" t="s">
        <v>68</v>
      </c>
      <c r="B82" s="10">
        <v>1200</v>
      </c>
      <c r="C82" s="60">
        <v>2.4065800000000001E-4</v>
      </c>
      <c r="D82" s="11">
        <v>0.22</v>
      </c>
      <c r="E82" s="11">
        <v>56.5</v>
      </c>
      <c r="F82" s="11">
        <v>2.23</v>
      </c>
      <c r="G82" s="11">
        <v>0.316</v>
      </c>
      <c r="H82" s="10">
        <v>1</v>
      </c>
      <c r="I82" s="11">
        <f t="shared" si="6"/>
        <v>2.23</v>
      </c>
      <c r="J82" s="11">
        <f t="shared" si="7"/>
        <v>0.316</v>
      </c>
      <c r="K82" s="11">
        <v>0.1</v>
      </c>
      <c r="L82" s="10">
        <f t="shared" si="8"/>
        <v>2.4928157833333333E-4</v>
      </c>
      <c r="M82">
        <f t="shared" si="9"/>
        <v>0</v>
      </c>
      <c r="N82">
        <f t="shared" si="10"/>
        <v>0</v>
      </c>
      <c r="O82">
        <f t="shared" si="11"/>
        <v>0</v>
      </c>
    </row>
    <row r="83" spans="1:15">
      <c r="A83" s="21" t="s">
        <v>68</v>
      </c>
      <c r="B83" s="10">
        <v>1900</v>
      </c>
      <c r="C83" s="60">
        <v>2.9057759999999998E-2</v>
      </c>
      <c r="D83" s="11">
        <v>0.151</v>
      </c>
      <c r="E83" s="11">
        <v>56.5</v>
      </c>
      <c r="F83" s="11">
        <v>1.2</v>
      </c>
      <c r="G83" s="11">
        <v>7.5999999999999998E-2</v>
      </c>
      <c r="H83" s="10">
        <v>1</v>
      </c>
      <c r="I83" s="11">
        <f t="shared" si="6"/>
        <v>1.2</v>
      </c>
      <c r="J83" s="11">
        <f t="shared" si="7"/>
        <v>7.5999999999999998E-2</v>
      </c>
      <c r="K83" s="11">
        <v>5.0999999999999996</v>
      </c>
      <c r="L83" s="10">
        <f t="shared" si="8"/>
        <v>2.0658856619999996E-2</v>
      </c>
      <c r="M83">
        <f t="shared" si="9"/>
        <v>25</v>
      </c>
      <c r="N83">
        <f t="shared" si="10"/>
        <v>0</v>
      </c>
      <c r="O83">
        <f t="shared" si="11"/>
        <v>0</v>
      </c>
    </row>
    <row r="84" spans="1:15">
      <c r="A84" s="21" t="s">
        <v>68</v>
      </c>
      <c r="B84" s="10">
        <v>3100</v>
      </c>
      <c r="C84" s="60">
        <v>0.48042219400000002</v>
      </c>
      <c r="D84" s="11">
        <v>0.41099999999999998</v>
      </c>
      <c r="E84" s="11">
        <v>56.5</v>
      </c>
      <c r="F84" s="11">
        <v>1.2</v>
      </c>
      <c r="G84" s="11">
        <v>6.4000000000000001E-2</v>
      </c>
      <c r="H84" s="10">
        <v>1</v>
      </c>
      <c r="I84" s="11">
        <f t="shared" si="6"/>
        <v>1.2</v>
      </c>
      <c r="J84" s="11">
        <f t="shared" si="7"/>
        <v>6.4000000000000001E-2</v>
      </c>
      <c r="K84" s="11">
        <v>217.9</v>
      </c>
      <c r="L84" s="10">
        <f t="shared" si="8"/>
        <v>0.92967699816424998</v>
      </c>
      <c r="M84">
        <f t="shared" si="9"/>
        <v>1147</v>
      </c>
      <c r="N84">
        <f t="shared" si="10"/>
        <v>3</v>
      </c>
      <c r="O84">
        <f t="shared" si="11"/>
        <v>0.2</v>
      </c>
    </row>
    <row r="85" spans="1:15">
      <c r="A85" s="21" t="s">
        <v>68</v>
      </c>
      <c r="B85" s="10">
        <v>1200</v>
      </c>
      <c r="C85" s="60">
        <v>5.8076672000000003E-2</v>
      </c>
      <c r="D85" s="11">
        <v>0.30399999999999999</v>
      </c>
      <c r="E85" s="11">
        <v>56.5</v>
      </c>
      <c r="F85" s="11">
        <v>2.23</v>
      </c>
      <c r="G85" s="11">
        <v>0.316</v>
      </c>
      <c r="H85" s="10">
        <v>1</v>
      </c>
      <c r="I85" s="11">
        <f t="shared" si="6"/>
        <v>2.23</v>
      </c>
      <c r="J85" s="11">
        <f t="shared" si="7"/>
        <v>0.316</v>
      </c>
      <c r="K85" s="11">
        <v>19.5</v>
      </c>
      <c r="L85" s="10">
        <f t="shared" si="8"/>
        <v>8.3127076522666668E-2</v>
      </c>
      <c r="M85">
        <f t="shared" si="9"/>
        <v>103</v>
      </c>
      <c r="N85">
        <f t="shared" si="10"/>
        <v>1</v>
      </c>
      <c r="O85">
        <f t="shared" si="11"/>
        <v>0.1</v>
      </c>
    </row>
    <row r="86" spans="1:15">
      <c r="A86" s="21" t="s">
        <v>68</v>
      </c>
      <c r="B86" s="10">
        <v>4130</v>
      </c>
      <c r="C86" s="60">
        <v>0.272474418</v>
      </c>
      <c r="D86" s="11">
        <v>0.309</v>
      </c>
      <c r="E86" s="11">
        <v>56.5</v>
      </c>
      <c r="F86" s="11">
        <v>0.7</v>
      </c>
      <c r="G86" s="11">
        <v>0.09</v>
      </c>
      <c r="H86" s="10">
        <v>1</v>
      </c>
      <c r="I86" s="11">
        <f t="shared" si="6"/>
        <v>0.7</v>
      </c>
      <c r="J86" s="11">
        <f t="shared" si="7"/>
        <v>0.09</v>
      </c>
      <c r="K86" s="11">
        <v>92.9</v>
      </c>
      <c r="L86" s="10">
        <f t="shared" si="8"/>
        <v>0.39641621888775003</v>
      </c>
      <c r="M86">
        <f t="shared" si="9"/>
        <v>489</v>
      </c>
      <c r="N86">
        <f t="shared" si="10"/>
        <v>1</v>
      </c>
      <c r="O86">
        <f t="shared" si="11"/>
        <v>0.1</v>
      </c>
    </row>
    <row r="87" spans="1:15">
      <c r="A87" s="21" t="s">
        <v>68</v>
      </c>
      <c r="B87" s="10">
        <v>4130</v>
      </c>
      <c r="C87" s="60">
        <v>0.82823802300000005</v>
      </c>
      <c r="D87" s="11">
        <v>0.10199999999999999</v>
      </c>
      <c r="E87" s="11">
        <v>56.5</v>
      </c>
      <c r="F87" s="11">
        <v>0.7</v>
      </c>
      <c r="G87" s="11">
        <v>0.09</v>
      </c>
      <c r="H87" s="10">
        <v>1</v>
      </c>
      <c r="I87" s="11">
        <f t="shared" si="6"/>
        <v>0.7</v>
      </c>
      <c r="J87" s="11">
        <f t="shared" si="7"/>
        <v>0.09</v>
      </c>
      <c r="K87" s="11">
        <v>93.2</v>
      </c>
      <c r="L87" s="10">
        <f t="shared" si="8"/>
        <v>0.39776131054575004</v>
      </c>
      <c r="M87">
        <f t="shared" si="9"/>
        <v>491</v>
      </c>
      <c r="N87">
        <f t="shared" si="10"/>
        <v>1</v>
      </c>
      <c r="O87">
        <f t="shared" si="11"/>
        <v>0.1</v>
      </c>
    </row>
    <row r="88" spans="1:15">
      <c r="A88" s="21" t="s">
        <v>68</v>
      </c>
      <c r="B88" s="10">
        <v>1900</v>
      </c>
      <c r="C88" s="60">
        <v>0.50153580099999995</v>
      </c>
      <c r="D88" s="11">
        <v>0.151</v>
      </c>
      <c r="E88" s="11">
        <v>56.5</v>
      </c>
      <c r="F88" s="11">
        <v>1.2</v>
      </c>
      <c r="G88" s="11">
        <v>7.5999999999999998E-2</v>
      </c>
      <c r="H88" s="10">
        <v>1</v>
      </c>
      <c r="I88" s="11">
        <f t="shared" si="6"/>
        <v>1.2</v>
      </c>
      <c r="J88" s="11">
        <f t="shared" si="7"/>
        <v>7.5999999999999998E-2</v>
      </c>
      <c r="K88" s="11">
        <v>83.6</v>
      </c>
      <c r="L88" s="10">
        <f t="shared" si="8"/>
        <v>0.35657105718595822</v>
      </c>
      <c r="M88">
        <f t="shared" si="9"/>
        <v>440</v>
      </c>
      <c r="N88">
        <f t="shared" si="10"/>
        <v>1</v>
      </c>
      <c r="O88">
        <f t="shared" si="11"/>
        <v>0.1</v>
      </c>
    </row>
    <row r="89" spans="1:15">
      <c r="A89" s="21" t="s">
        <v>68</v>
      </c>
      <c r="B89" s="10">
        <v>1900</v>
      </c>
      <c r="C89" s="60">
        <v>0.12707568</v>
      </c>
      <c r="D89" s="11">
        <v>0.151</v>
      </c>
      <c r="E89" s="11">
        <v>56.5</v>
      </c>
      <c r="F89" s="11">
        <v>1.2</v>
      </c>
      <c r="G89" s="11">
        <v>7.5999999999999998E-2</v>
      </c>
      <c r="H89" s="10">
        <v>1</v>
      </c>
      <c r="I89" s="11">
        <f t="shared" si="6"/>
        <v>1.2</v>
      </c>
      <c r="J89" s="11">
        <f t="shared" si="7"/>
        <v>7.5999999999999998E-2</v>
      </c>
      <c r="K89" s="11">
        <v>22.1</v>
      </c>
      <c r="L89" s="10">
        <f t="shared" si="8"/>
        <v>9.0345513659999988E-2</v>
      </c>
      <c r="M89">
        <f t="shared" si="9"/>
        <v>111</v>
      </c>
      <c r="N89">
        <f t="shared" si="10"/>
        <v>0</v>
      </c>
      <c r="O89">
        <f t="shared" si="11"/>
        <v>0</v>
      </c>
    </row>
    <row r="90" spans="1:15">
      <c r="A90" s="21" t="s">
        <v>68</v>
      </c>
      <c r="B90" s="10">
        <v>3100</v>
      </c>
      <c r="C90" s="60">
        <v>0.40399791600000001</v>
      </c>
      <c r="D90" s="11">
        <v>0.41099999999999998</v>
      </c>
      <c r="E90" s="11">
        <v>56.5</v>
      </c>
      <c r="F90" s="11">
        <v>1.2</v>
      </c>
      <c r="G90" s="11">
        <v>6.4000000000000001E-2</v>
      </c>
      <c r="H90" s="10">
        <v>1</v>
      </c>
      <c r="I90" s="11">
        <f t="shared" si="6"/>
        <v>1.2</v>
      </c>
      <c r="J90" s="11">
        <f t="shared" si="7"/>
        <v>6.4000000000000001E-2</v>
      </c>
      <c r="K90" s="11">
        <v>183.3</v>
      </c>
      <c r="L90" s="10">
        <f t="shared" si="8"/>
        <v>0.78178646719949996</v>
      </c>
      <c r="M90">
        <f t="shared" si="9"/>
        <v>964</v>
      </c>
      <c r="N90">
        <f t="shared" si="10"/>
        <v>3</v>
      </c>
      <c r="O90">
        <f t="shared" si="11"/>
        <v>0.1</v>
      </c>
    </row>
    <row r="91" spans="1:15">
      <c r="A91" s="21" t="s">
        <v>68</v>
      </c>
      <c r="B91" s="10">
        <v>3100</v>
      </c>
      <c r="C91" s="60">
        <v>0.54910360300000005</v>
      </c>
      <c r="D91" s="11">
        <v>0.41099999999999998</v>
      </c>
      <c r="E91" s="11">
        <v>56.5</v>
      </c>
      <c r="F91" s="11">
        <v>1.2</v>
      </c>
      <c r="G91" s="11">
        <v>6.4000000000000001E-2</v>
      </c>
      <c r="H91" s="10">
        <v>1</v>
      </c>
      <c r="I91" s="11">
        <f t="shared" si="6"/>
        <v>1.2</v>
      </c>
      <c r="J91" s="11">
        <f t="shared" si="7"/>
        <v>6.4000000000000001E-2</v>
      </c>
      <c r="K91" s="11">
        <v>249.1</v>
      </c>
      <c r="L91" s="10">
        <f t="shared" si="8"/>
        <v>1.062584109755375</v>
      </c>
      <c r="M91">
        <f t="shared" si="9"/>
        <v>1311</v>
      </c>
      <c r="N91">
        <f t="shared" si="10"/>
        <v>3</v>
      </c>
      <c r="O91">
        <f t="shared" si="11"/>
        <v>0.2</v>
      </c>
    </row>
    <row r="92" spans="1:15">
      <c r="A92" s="21" t="s">
        <v>68</v>
      </c>
      <c r="B92" s="10">
        <v>3100</v>
      </c>
      <c r="C92" s="60">
        <v>1.086834568</v>
      </c>
      <c r="D92" s="11">
        <v>0.3</v>
      </c>
      <c r="E92" s="11">
        <v>56.5</v>
      </c>
      <c r="F92" s="11">
        <v>1.2</v>
      </c>
      <c r="G92" s="11">
        <v>6.4000000000000001E-2</v>
      </c>
      <c r="H92" s="10">
        <v>1</v>
      </c>
      <c r="I92" s="11">
        <f t="shared" si="6"/>
        <v>1.2</v>
      </c>
      <c r="J92" s="11">
        <f t="shared" si="7"/>
        <v>6.4000000000000001E-2</v>
      </c>
      <c r="K92" s="11">
        <v>359.8</v>
      </c>
      <c r="L92" s="10">
        <f t="shared" si="8"/>
        <v>1.5351538273000001</v>
      </c>
      <c r="M92">
        <f t="shared" si="9"/>
        <v>1894</v>
      </c>
      <c r="N92">
        <f t="shared" si="10"/>
        <v>5</v>
      </c>
      <c r="O92">
        <f t="shared" si="11"/>
        <v>0.3</v>
      </c>
    </row>
    <row r="93" spans="1:15">
      <c r="A93" s="21" t="s">
        <v>68</v>
      </c>
      <c r="B93" s="10">
        <v>1900</v>
      </c>
      <c r="C93" s="60">
        <v>0.16926840600000001</v>
      </c>
      <c r="D93" s="11">
        <v>0.151</v>
      </c>
      <c r="E93" s="11">
        <v>56.5</v>
      </c>
      <c r="F93" s="11">
        <v>1.2</v>
      </c>
      <c r="G93" s="11">
        <v>7.5999999999999998E-2</v>
      </c>
      <c r="H93" s="10">
        <v>1</v>
      </c>
      <c r="I93" s="11">
        <f t="shared" si="6"/>
        <v>1.2</v>
      </c>
      <c r="J93" s="11">
        <f t="shared" si="7"/>
        <v>7.5999999999999998E-2</v>
      </c>
      <c r="K93" s="11">
        <v>28.5</v>
      </c>
      <c r="L93" s="10">
        <f t="shared" si="8"/>
        <v>0.12034278381574999</v>
      </c>
      <c r="M93">
        <f t="shared" si="9"/>
        <v>148</v>
      </c>
      <c r="N93">
        <f t="shared" si="10"/>
        <v>0</v>
      </c>
      <c r="O93">
        <f t="shared" si="11"/>
        <v>0</v>
      </c>
    </row>
    <row r="94" spans="1:15">
      <c r="A94" s="21" t="s">
        <v>68</v>
      </c>
      <c r="B94" s="10">
        <v>3100</v>
      </c>
      <c r="C94" s="60">
        <v>7.8833096000000005E-2</v>
      </c>
      <c r="D94" s="11">
        <v>0.41099999999999998</v>
      </c>
      <c r="E94" s="11">
        <v>56.5</v>
      </c>
      <c r="F94" s="11">
        <v>1.2</v>
      </c>
      <c r="G94" s="11">
        <v>6.4000000000000001E-2</v>
      </c>
      <c r="H94" s="10">
        <v>1</v>
      </c>
      <c r="I94" s="11">
        <f t="shared" si="6"/>
        <v>1.2</v>
      </c>
      <c r="J94" s="11">
        <f t="shared" si="7"/>
        <v>6.4000000000000001E-2</v>
      </c>
      <c r="K94" s="11">
        <v>35.799999999999997</v>
      </c>
      <c r="L94" s="10">
        <f t="shared" si="8"/>
        <v>0.152551894897</v>
      </c>
      <c r="M94">
        <f t="shared" si="9"/>
        <v>188</v>
      </c>
      <c r="N94">
        <f t="shared" si="10"/>
        <v>0</v>
      </c>
      <c r="O94">
        <f t="shared" si="11"/>
        <v>0</v>
      </c>
    </row>
    <row r="95" spans="1:15">
      <c r="A95" s="21" t="s">
        <v>68</v>
      </c>
      <c r="B95" s="10">
        <v>3100</v>
      </c>
      <c r="C95" s="60">
        <v>3.2141980000000001E-3</v>
      </c>
      <c r="D95" s="11">
        <v>0.41099999999999998</v>
      </c>
      <c r="E95" s="11">
        <v>56.5</v>
      </c>
      <c r="F95" s="11">
        <v>1.2</v>
      </c>
      <c r="G95" s="11">
        <v>6.4000000000000001E-2</v>
      </c>
      <c r="H95" s="10">
        <v>1</v>
      </c>
      <c r="I95" s="11">
        <f t="shared" si="6"/>
        <v>1.2</v>
      </c>
      <c r="J95" s="11">
        <f t="shared" si="7"/>
        <v>6.4000000000000001E-2</v>
      </c>
      <c r="K95" s="11">
        <v>1.5</v>
      </c>
      <c r="L95" s="10">
        <f t="shared" si="8"/>
        <v>6.21987490475E-3</v>
      </c>
      <c r="M95">
        <f t="shared" si="9"/>
        <v>8</v>
      </c>
      <c r="N95">
        <f t="shared" si="10"/>
        <v>0</v>
      </c>
      <c r="O95">
        <f t="shared" si="11"/>
        <v>0</v>
      </c>
    </row>
    <row r="96" spans="1:15">
      <c r="A96" s="21" t="s">
        <v>68</v>
      </c>
      <c r="B96" s="10">
        <v>3100</v>
      </c>
      <c r="C96" s="60">
        <v>1.6213065799999999</v>
      </c>
      <c r="D96" s="11">
        <v>0.41099999999999998</v>
      </c>
      <c r="E96" s="11">
        <v>56.5</v>
      </c>
      <c r="F96" s="11">
        <v>1.2</v>
      </c>
      <c r="G96" s="11">
        <v>6.4000000000000001E-2</v>
      </c>
      <c r="H96" s="10">
        <v>1</v>
      </c>
      <c r="I96" s="11">
        <f t="shared" si="6"/>
        <v>1.2</v>
      </c>
      <c r="J96" s="11">
        <f t="shared" si="7"/>
        <v>6.4000000000000001E-2</v>
      </c>
      <c r="K96" s="11">
        <v>1170.7</v>
      </c>
      <c r="L96" s="10">
        <f t="shared" si="8"/>
        <v>3.1374308956224994</v>
      </c>
      <c r="M96">
        <f t="shared" si="9"/>
        <v>3870</v>
      </c>
      <c r="N96">
        <f t="shared" si="10"/>
        <v>10</v>
      </c>
      <c r="O96">
        <f t="shared" si="11"/>
        <v>0.5</v>
      </c>
    </row>
    <row r="97" spans="1:15">
      <c r="A97" s="21" t="s">
        <v>68</v>
      </c>
      <c r="B97" s="10">
        <v>1900</v>
      </c>
      <c r="C97" s="60">
        <v>1.3293121999999999E-2</v>
      </c>
      <c r="D97" s="11">
        <v>0.151</v>
      </c>
      <c r="E97" s="11">
        <v>56.5</v>
      </c>
      <c r="F97" s="11">
        <v>1.2</v>
      </c>
      <c r="G97" s="11">
        <v>7.5999999999999998E-2</v>
      </c>
      <c r="H97" s="10">
        <v>1</v>
      </c>
      <c r="I97" s="11">
        <f t="shared" si="6"/>
        <v>1.2</v>
      </c>
      <c r="J97" s="11">
        <f t="shared" si="7"/>
        <v>7.5999999999999998E-2</v>
      </c>
      <c r="K97" s="11">
        <v>2.2000000000000002</v>
      </c>
      <c r="L97" s="10">
        <f t="shared" si="8"/>
        <v>9.4508558619166658E-3</v>
      </c>
      <c r="M97">
        <f t="shared" si="9"/>
        <v>12</v>
      </c>
      <c r="N97">
        <f t="shared" si="10"/>
        <v>0</v>
      </c>
      <c r="O97">
        <f t="shared" si="11"/>
        <v>0</v>
      </c>
    </row>
    <row r="98" spans="1:15">
      <c r="A98" s="21" t="s">
        <v>68</v>
      </c>
      <c r="B98" s="10">
        <v>1900</v>
      </c>
      <c r="C98" s="60">
        <v>4.5420278000000001E-2</v>
      </c>
      <c r="D98" s="11">
        <v>0.151</v>
      </c>
      <c r="E98" s="11">
        <v>56.5</v>
      </c>
      <c r="F98" s="11">
        <v>1.2</v>
      </c>
      <c r="G98" s="11">
        <v>7.5999999999999998E-2</v>
      </c>
      <c r="H98" s="10">
        <v>1</v>
      </c>
      <c r="I98" s="11">
        <f t="shared" si="6"/>
        <v>1.2</v>
      </c>
      <c r="J98" s="11">
        <f t="shared" si="7"/>
        <v>7.5999999999999998E-2</v>
      </c>
      <c r="K98" s="11">
        <v>7.6</v>
      </c>
      <c r="L98" s="10">
        <f t="shared" si="8"/>
        <v>3.2291925146416663E-2</v>
      </c>
      <c r="M98">
        <f t="shared" si="9"/>
        <v>40</v>
      </c>
      <c r="N98">
        <f t="shared" si="10"/>
        <v>0</v>
      </c>
      <c r="O98">
        <f t="shared" si="11"/>
        <v>0</v>
      </c>
    </row>
    <row r="99" spans="1:15">
      <c r="A99" s="21" t="s">
        <v>68</v>
      </c>
      <c r="B99" s="10">
        <v>6410</v>
      </c>
      <c r="C99" s="60">
        <v>2.6958434E-2</v>
      </c>
      <c r="D99" s="11">
        <v>0.30299999999999999</v>
      </c>
      <c r="E99" s="11">
        <v>56.5</v>
      </c>
      <c r="F99" s="11">
        <v>0</v>
      </c>
      <c r="G99" s="11">
        <v>0</v>
      </c>
      <c r="H99" s="10">
        <v>1</v>
      </c>
      <c r="I99" s="11">
        <f t="shared" si="6"/>
        <v>0</v>
      </c>
      <c r="J99" s="11">
        <f t="shared" si="7"/>
        <v>0</v>
      </c>
      <c r="K99" s="11">
        <v>9</v>
      </c>
      <c r="L99" s="10">
        <f t="shared" si="8"/>
        <v>3.8459575905249996E-2</v>
      </c>
      <c r="M99">
        <f t="shared" si="9"/>
        <v>47</v>
      </c>
      <c r="N99">
        <f t="shared" si="10"/>
        <v>0</v>
      </c>
      <c r="O99">
        <f t="shared" si="11"/>
        <v>0</v>
      </c>
    </row>
    <row r="100" spans="1:15">
      <c r="A100" s="21" t="s">
        <v>68</v>
      </c>
      <c r="B100" s="10">
        <v>1100</v>
      </c>
      <c r="C100" s="60">
        <v>2.0100231709999998</v>
      </c>
      <c r="D100" s="11">
        <v>0.17399999999999999</v>
      </c>
      <c r="E100" s="11">
        <v>56.5</v>
      </c>
      <c r="F100" s="11">
        <v>1.85</v>
      </c>
      <c r="G100" s="11">
        <v>0.22</v>
      </c>
      <c r="H100" s="10">
        <v>1</v>
      </c>
      <c r="I100" s="11">
        <f t="shared" si="6"/>
        <v>1.85</v>
      </c>
      <c r="J100" s="11">
        <f t="shared" si="7"/>
        <v>0.22</v>
      </c>
      <c r="K100" s="11">
        <v>387.1</v>
      </c>
      <c r="L100" s="10">
        <f t="shared" si="8"/>
        <v>1.6467114828417497</v>
      </c>
      <c r="M100">
        <f t="shared" si="9"/>
        <v>2031</v>
      </c>
      <c r="N100">
        <f t="shared" si="10"/>
        <v>8</v>
      </c>
      <c r="O100">
        <f t="shared" si="11"/>
        <v>1</v>
      </c>
    </row>
    <row r="101" spans="1:15">
      <c r="A101" s="21" t="s">
        <v>68</v>
      </c>
      <c r="B101" s="10">
        <v>1100</v>
      </c>
      <c r="C101" s="60">
        <v>3.0647596999999999E-2</v>
      </c>
      <c r="D101" s="11">
        <v>0.17399999999999999</v>
      </c>
      <c r="E101" s="11">
        <v>56.5</v>
      </c>
      <c r="F101" s="11">
        <v>1.85</v>
      </c>
      <c r="G101" s="11">
        <v>0.22</v>
      </c>
      <c r="H101" s="10">
        <v>1</v>
      </c>
      <c r="I101" s="11">
        <f t="shared" si="6"/>
        <v>1.85</v>
      </c>
      <c r="J101" s="11">
        <f t="shared" si="7"/>
        <v>0.22</v>
      </c>
      <c r="K101" s="11">
        <v>14.6</v>
      </c>
      <c r="L101" s="10">
        <f t="shared" si="8"/>
        <v>2.5108043842249999E-2</v>
      </c>
      <c r="M101">
        <f t="shared" si="9"/>
        <v>31</v>
      </c>
      <c r="N101">
        <f t="shared" si="10"/>
        <v>0</v>
      </c>
      <c r="O101">
        <f t="shared" si="11"/>
        <v>0</v>
      </c>
    </row>
    <row r="102" spans="1:15">
      <c r="A102" s="21" t="s">
        <v>68</v>
      </c>
      <c r="B102" s="10">
        <v>1200</v>
      </c>
      <c r="C102" s="60">
        <v>0.28335907399999999</v>
      </c>
      <c r="D102" s="11">
        <v>0.22</v>
      </c>
      <c r="E102" s="11">
        <v>56.5</v>
      </c>
      <c r="F102" s="11">
        <v>2.23</v>
      </c>
      <c r="G102" s="11">
        <v>0.316</v>
      </c>
      <c r="H102" s="10">
        <v>1</v>
      </c>
      <c r="I102" s="11">
        <f t="shared" si="6"/>
        <v>2.23</v>
      </c>
      <c r="J102" s="11">
        <f t="shared" si="7"/>
        <v>0.316</v>
      </c>
      <c r="K102" s="11">
        <v>781.7</v>
      </c>
      <c r="L102" s="10">
        <f t="shared" si="8"/>
        <v>0.29351277415166666</v>
      </c>
      <c r="M102">
        <f t="shared" si="9"/>
        <v>362</v>
      </c>
      <c r="N102">
        <f t="shared" si="10"/>
        <v>2</v>
      </c>
      <c r="O102">
        <f t="shared" si="11"/>
        <v>0.3</v>
      </c>
    </row>
    <row r="103" spans="1:15">
      <c r="A103" s="21" t="s">
        <v>68</v>
      </c>
      <c r="B103" s="10">
        <v>1100</v>
      </c>
      <c r="C103" s="60">
        <v>0.66234342300000004</v>
      </c>
      <c r="D103" s="11">
        <v>0.28599999999999998</v>
      </c>
      <c r="E103" s="11">
        <v>56.5</v>
      </c>
      <c r="F103" s="11">
        <v>1.85</v>
      </c>
      <c r="G103" s="11">
        <v>0.22</v>
      </c>
      <c r="H103" s="10">
        <v>1</v>
      </c>
      <c r="I103" s="11">
        <f t="shared" si="6"/>
        <v>1.85</v>
      </c>
      <c r="J103" s="11">
        <f t="shared" si="7"/>
        <v>0.22</v>
      </c>
      <c r="K103" s="11">
        <v>209.1</v>
      </c>
      <c r="L103" s="10">
        <f t="shared" si="8"/>
        <v>0.89190061435474999</v>
      </c>
      <c r="M103">
        <f t="shared" si="9"/>
        <v>1100</v>
      </c>
      <c r="N103">
        <f t="shared" si="10"/>
        <v>4</v>
      </c>
      <c r="O103">
        <f t="shared" si="11"/>
        <v>0.5</v>
      </c>
    </row>
    <row r="104" spans="1:15">
      <c r="A104" s="21" t="s">
        <v>68</v>
      </c>
      <c r="B104" s="10">
        <v>1100</v>
      </c>
      <c r="C104" s="60">
        <v>0.72735794099999995</v>
      </c>
      <c r="D104" s="11">
        <v>0.34200000000000003</v>
      </c>
      <c r="E104" s="11">
        <v>56.5</v>
      </c>
      <c r="F104" s="11">
        <v>1.85</v>
      </c>
      <c r="G104" s="11">
        <v>0.22</v>
      </c>
      <c r="H104" s="10">
        <v>1</v>
      </c>
      <c r="I104" s="11">
        <f t="shared" si="6"/>
        <v>1.85</v>
      </c>
      <c r="J104" s="11">
        <f t="shared" si="7"/>
        <v>0.22</v>
      </c>
      <c r="K104" s="11">
        <v>274.5</v>
      </c>
      <c r="L104" s="10">
        <f t="shared" si="8"/>
        <v>1.17122812449525</v>
      </c>
      <c r="M104">
        <f t="shared" si="9"/>
        <v>1445</v>
      </c>
      <c r="N104">
        <f t="shared" si="10"/>
        <v>6</v>
      </c>
      <c r="O104">
        <f t="shared" si="11"/>
        <v>0.7</v>
      </c>
    </row>
    <row r="105" spans="1:15">
      <c r="A105" s="21" t="s">
        <v>68</v>
      </c>
      <c r="B105" s="10">
        <v>3100</v>
      </c>
      <c r="C105" s="60">
        <v>8.4424159999999995E-3</v>
      </c>
      <c r="D105" s="11">
        <v>0.41099999999999998</v>
      </c>
      <c r="E105" s="11">
        <v>56.5</v>
      </c>
      <c r="F105" s="11">
        <v>1.2</v>
      </c>
      <c r="G105" s="11">
        <v>6.4000000000000001E-2</v>
      </c>
      <c r="H105" s="10">
        <v>1</v>
      </c>
      <c r="I105" s="11">
        <f t="shared" si="6"/>
        <v>1.2</v>
      </c>
      <c r="J105" s="11">
        <f t="shared" si="7"/>
        <v>6.4000000000000001E-2</v>
      </c>
      <c r="K105" s="11">
        <v>3.8</v>
      </c>
      <c r="L105" s="10">
        <f t="shared" si="8"/>
        <v>1.6337130262E-2</v>
      </c>
      <c r="M105">
        <f t="shared" si="9"/>
        <v>20</v>
      </c>
      <c r="N105">
        <f t="shared" si="10"/>
        <v>0</v>
      </c>
      <c r="O105">
        <f t="shared" si="11"/>
        <v>0</v>
      </c>
    </row>
    <row r="106" spans="1:15">
      <c r="A106" s="21" t="s">
        <v>68</v>
      </c>
      <c r="B106" s="10">
        <v>1100</v>
      </c>
      <c r="C106" s="60">
        <v>0.19362042800000001</v>
      </c>
      <c r="D106" s="11">
        <v>0.34200000000000003</v>
      </c>
      <c r="E106" s="11">
        <v>56.5</v>
      </c>
      <c r="F106" s="11">
        <v>1.85</v>
      </c>
      <c r="G106" s="11">
        <v>0.22</v>
      </c>
      <c r="H106" s="10">
        <v>1</v>
      </c>
      <c r="I106" s="11">
        <f t="shared" si="6"/>
        <v>1.85</v>
      </c>
      <c r="J106" s="11">
        <f t="shared" si="7"/>
        <v>0.22</v>
      </c>
      <c r="K106" s="11">
        <v>73.099999999999994</v>
      </c>
      <c r="L106" s="10">
        <f t="shared" si="8"/>
        <v>0.31177729418700001</v>
      </c>
      <c r="M106">
        <f t="shared" si="9"/>
        <v>385</v>
      </c>
      <c r="N106">
        <f t="shared" si="10"/>
        <v>2</v>
      </c>
      <c r="O106">
        <f t="shared" si="11"/>
        <v>0.2</v>
      </c>
    </row>
    <row r="107" spans="1:15">
      <c r="A107" s="21" t="s">
        <v>68</v>
      </c>
      <c r="B107" s="10">
        <v>3100</v>
      </c>
      <c r="C107" s="60">
        <v>2.9127925999999998E-2</v>
      </c>
      <c r="D107" s="11">
        <v>0.41099999999999998</v>
      </c>
      <c r="E107" s="11">
        <v>56.5</v>
      </c>
      <c r="F107" s="11">
        <v>1.2</v>
      </c>
      <c r="G107" s="11">
        <v>6.4000000000000001E-2</v>
      </c>
      <c r="H107" s="10">
        <v>1</v>
      </c>
      <c r="I107" s="11">
        <f t="shared" si="6"/>
        <v>1.2</v>
      </c>
      <c r="J107" s="11">
        <f t="shared" si="7"/>
        <v>6.4000000000000001E-2</v>
      </c>
      <c r="K107" s="11">
        <v>13.2</v>
      </c>
      <c r="L107" s="10">
        <f t="shared" si="8"/>
        <v>5.6366177800749991E-2</v>
      </c>
      <c r="M107">
        <f t="shared" si="9"/>
        <v>70</v>
      </c>
      <c r="N107">
        <f t="shared" si="10"/>
        <v>0</v>
      </c>
      <c r="O107">
        <f t="shared" si="11"/>
        <v>0</v>
      </c>
    </row>
    <row r="108" spans="1:15">
      <c r="A108" s="21" t="s">
        <v>68</v>
      </c>
      <c r="B108" s="10">
        <v>4130</v>
      </c>
      <c r="C108" s="60">
        <v>8.3449383000000002E-2</v>
      </c>
      <c r="D108" s="11">
        <v>0.309</v>
      </c>
      <c r="E108" s="11">
        <v>56.5</v>
      </c>
      <c r="F108" s="11">
        <v>0.7</v>
      </c>
      <c r="G108" s="11">
        <v>0.09</v>
      </c>
      <c r="H108" s="10">
        <v>1</v>
      </c>
      <c r="I108" s="11">
        <f t="shared" si="6"/>
        <v>0.7</v>
      </c>
      <c r="J108" s="11">
        <f t="shared" si="7"/>
        <v>0.09</v>
      </c>
      <c r="K108" s="11">
        <v>28.5</v>
      </c>
      <c r="L108" s="10">
        <f t="shared" si="8"/>
        <v>0.121408421092125</v>
      </c>
      <c r="M108">
        <f t="shared" si="9"/>
        <v>150</v>
      </c>
      <c r="N108">
        <f t="shared" si="10"/>
        <v>0</v>
      </c>
      <c r="O108">
        <f t="shared" si="11"/>
        <v>0</v>
      </c>
    </row>
    <row r="109" spans="1:15">
      <c r="A109" s="21" t="s">
        <v>68</v>
      </c>
      <c r="B109" s="10">
        <v>4130</v>
      </c>
      <c r="C109" s="60">
        <v>0.14097251899999999</v>
      </c>
      <c r="D109" s="11">
        <v>0.309</v>
      </c>
      <c r="E109" s="11">
        <v>56.5</v>
      </c>
      <c r="F109" s="11">
        <v>0.7</v>
      </c>
      <c r="G109" s="11">
        <v>0.09</v>
      </c>
      <c r="H109" s="10">
        <v>1</v>
      </c>
      <c r="I109" s="11">
        <f t="shared" si="6"/>
        <v>0.7</v>
      </c>
      <c r="J109" s="11">
        <f t="shared" si="7"/>
        <v>0.09</v>
      </c>
      <c r="K109" s="11">
        <v>48.1</v>
      </c>
      <c r="L109" s="10">
        <f t="shared" si="8"/>
        <v>0.20509739358012499</v>
      </c>
      <c r="M109">
        <f t="shared" si="9"/>
        <v>253</v>
      </c>
      <c r="N109">
        <f t="shared" si="10"/>
        <v>0</v>
      </c>
      <c r="O109">
        <f t="shared" si="11"/>
        <v>0.1</v>
      </c>
    </row>
    <row r="110" spans="1:15">
      <c r="A110" s="21" t="s">
        <v>68</v>
      </c>
      <c r="B110" s="10">
        <v>4130</v>
      </c>
      <c r="C110" s="60">
        <v>8.0056322999999999E-2</v>
      </c>
      <c r="D110" s="11">
        <v>0.10199999999999999</v>
      </c>
      <c r="E110" s="11">
        <v>56.5</v>
      </c>
      <c r="F110" s="11">
        <v>0.7</v>
      </c>
      <c r="G110" s="11">
        <v>0.09</v>
      </c>
      <c r="H110" s="10">
        <v>1</v>
      </c>
      <c r="I110" s="11">
        <f t="shared" si="6"/>
        <v>0.7</v>
      </c>
      <c r="J110" s="11">
        <f t="shared" si="7"/>
        <v>0.09</v>
      </c>
      <c r="K110" s="11">
        <v>9</v>
      </c>
      <c r="L110" s="10">
        <f t="shared" si="8"/>
        <v>3.8447049120749997E-2</v>
      </c>
      <c r="M110">
        <f t="shared" si="9"/>
        <v>47</v>
      </c>
      <c r="N110">
        <f t="shared" si="10"/>
        <v>0</v>
      </c>
      <c r="O110">
        <f t="shared" si="11"/>
        <v>0</v>
      </c>
    </row>
    <row r="111" spans="1:15">
      <c r="A111" s="21" t="s">
        <v>68</v>
      </c>
      <c r="B111" s="10">
        <v>6410</v>
      </c>
      <c r="C111" s="60">
        <v>8.8251309999999999E-3</v>
      </c>
      <c r="D111" s="11">
        <v>0.30299999999999999</v>
      </c>
      <c r="E111" s="11">
        <v>56.5</v>
      </c>
      <c r="F111" s="11">
        <v>0</v>
      </c>
      <c r="G111" s="11">
        <v>0</v>
      </c>
      <c r="H111" s="10">
        <v>1</v>
      </c>
      <c r="I111" s="11">
        <f t="shared" si="6"/>
        <v>0</v>
      </c>
      <c r="J111" s="11">
        <f t="shared" si="7"/>
        <v>0</v>
      </c>
      <c r="K111" s="11">
        <v>3</v>
      </c>
      <c r="L111" s="10">
        <f t="shared" si="8"/>
        <v>1.2590152512875E-2</v>
      </c>
      <c r="M111">
        <f t="shared" si="9"/>
        <v>16</v>
      </c>
      <c r="N111">
        <f t="shared" si="10"/>
        <v>0</v>
      </c>
      <c r="O111">
        <f t="shared" si="11"/>
        <v>0</v>
      </c>
    </row>
    <row r="112" spans="1:15">
      <c r="A112" s="21" t="s">
        <v>68</v>
      </c>
      <c r="B112" s="10">
        <v>4130</v>
      </c>
      <c r="C112" s="60">
        <v>5.5875653999999997E-2</v>
      </c>
      <c r="D112" s="11">
        <v>0.309</v>
      </c>
      <c r="E112" s="11">
        <v>56.5</v>
      </c>
      <c r="F112" s="11">
        <v>0.7</v>
      </c>
      <c r="G112" s="11">
        <v>0.09</v>
      </c>
      <c r="H112" s="10">
        <v>1</v>
      </c>
      <c r="I112" s="11">
        <f t="shared" si="6"/>
        <v>0.7</v>
      </c>
      <c r="J112" s="11">
        <f t="shared" si="7"/>
        <v>0.09</v>
      </c>
      <c r="K112" s="11">
        <v>19.100000000000001</v>
      </c>
      <c r="L112" s="10">
        <f t="shared" si="8"/>
        <v>8.1292092113250003E-2</v>
      </c>
      <c r="M112">
        <f t="shared" si="9"/>
        <v>100</v>
      </c>
      <c r="N112">
        <f t="shared" si="10"/>
        <v>0</v>
      </c>
      <c r="O112">
        <f t="shared" si="11"/>
        <v>0</v>
      </c>
    </row>
    <row r="113" spans="1:15">
      <c r="A113" s="21" t="s">
        <v>68</v>
      </c>
      <c r="B113" s="10">
        <v>4130</v>
      </c>
      <c r="C113" s="60">
        <v>0.39401827900000003</v>
      </c>
      <c r="D113" s="11">
        <v>0.309</v>
      </c>
      <c r="E113" s="11">
        <v>56.5</v>
      </c>
      <c r="F113" s="11">
        <v>0.7</v>
      </c>
      <c r="G113" s="11">
        <v>0.09</v>
      </c>
      <c r="H113" s="10">
        <v>1</v>
      </c>
      <c r="I113" s="11">
        <f t="shared" si="6"/>
        <v>0.7</v>
      </c>
      <c r="J113" s="11">
        <f t="shared" si="7"/>
        <v>0.09</v>
      </c>
      <c r="K113" s="11">
        <v>134.4</v>
      </c>
      <c r="L113" s="10">
        <f t="shared" si="8"/>
        <v>0.57324734366012509</v>
      </c>
      <c r="M113">
        <f t="shared" si="9"/>
        <v>707</v>
      </c>
      <c r="N113">
        <f t="shared" si="10"/>
        <v>1</v>
      </c>
      <c r="O113">
        <f t="shared" si="11"/>
        <v>0.1</v>
      </c>
    </row>
    <row r="114" spans="1:15">
      <c r="A114" s="21" t="s">
        <v>68</v>
      </c>
      <c r="B114" s="10">
        <v>4130</v>
      </c>
      <c r="C114" s="60">
        <v>7.1200619999999999E-3</v>
      </c>
      <c r="D114" s="11">
        <v>0.10199999999999999</v>
      </c>
      <c r="E114" s="11">
        <v>56.5</v>
      </c>
      <c r="F114" s="11">
        <v>0.7</v>
      </c>
      <c r="G114" s="11">
        <v>0.09</v>
      </c>
      <c r="H114" s="10">
        <v>1</v>
      </c>
      <c r="I114" s="11">
        <f t="shared" si="6"/>
        <v>0.7</v>
      </c>
      <c r="J114" s="11">
        <f t="shared" si="7"/>
        <v>0.09</v>
      </c>
      <c r="K114" s="11">
        <v>0.8</v>
      </c>
      <c r="L114" s="10">
        <f t="shared" si="8"/>
        <v>3.4194097754999997E-3</v>
      </c>
      <c r="M114">
        <f t="shared" si="9"/>
        <v>4</v>
      </c>
      <c r="N114">
        <f t="shared" si="10"/>
        <v>0</v>
      </c>
      <c r="O114">
        <f t="shared" si="11"/>
        <v>0</v>
      </c>
    </row>
    <row r="115" spans="1:15">
      <c r="A115" s="21" t="s">
        <v>68</v>
      </c>
      <c r="B115" s="10">
        <v>4130</v>
      </c>
      <c r="C115" s="60">
        <v>3.6784024999999998E-2</v>
      </c>
      <c r="D115" s="11">
        <v>0.41299999999999998</v>
      </c>
      <c r="E115" s="11">
        <v>56.5</v>
      </c>
      <c r="F115" s="11">
        <v>0.7</v>
      </c>
      <c r="G115" s="11">
        <v>0.09</v>
      </c>
      <c r="H115" s="10">
        <v>1</v>
      </c>
      <c r="I115" s="11">
        <f t="shared" si="6"/>
        <v>0.7</v>
      </c>
      <c r="J115" s="11">
        <f t="shared" si="7"/>
        <v>0.09</v>
      </c>
      <c r="K115" s="11">
        <v>16.8</v>
      </c>
      <c r="L115" s="10">
        <f t="shared" si="8"/>
        <v>7.1528069280208328E-2</v>
      </c>
      <c r="M115">
        <f t="shared" si="9"/>
        <v>88</v>
      </c>
      <c r="N115">
        <f t="shared" si="10"/>
        <v>0</v>
      </c>
      <c r="O115">
        <f t="shared" si="11"/>
        <v>0</v>
      </c>
    </row>
    <row r="116" spans="1:15">
      <c r="A116" s="21" t="s">
        <v>68</v>
      </c>
      <c r="B116" s="10">
        <v>4130</v>
      </c>
      <c r="C116" s="60">
        <v>0.124976799</v>
      </c>
      <c r="D116" s="11">
        <v>0.41299999999999998</v>
      </c>
      <c r="E116" s="11">
        <v>56.5</v>
      </c>
      <c r="F116" s="11">
        <v>0.7</v>
      </c>
      <c r="G116" s="11">
        <v>0.09</v>
      </c>
      <c r="H116" s="10">
        <v>1</v>
      </c>
      <c r="I116" s="11">
        <f t="shared" si="6"/>
        <v>0.7</v>
      </c>
      <c r="J116" s="11">
        <f t="shared" si="7"/>
        <v>0.09</v>
      </c>
      <c r="K116" s="11">
        <v>57</v>
      </c>
      <c r="L116" s="10">
        <f t="shared" si="8"/>
        <v>0.24302259302212501</v>
      </c>
      <c r="M116">
        <f t="shared" si="9"/>
        <v>300</v>
      </c>
      <c r="N116">
        <f t="shared" si="10"/>
        <v>0</v>
      </c>
      <c r="O116">
        <f t="shared" si="11"/>
        <v>0.1</v>
      </c>
    </row>
    <row r="117" spans="1:15">
      <c r="A117" s="21" t="s">
        <v>68</v>
      </c>
      <c r="B117" s="10">
        <v>4130</v>
      </c>
      <c r="C117" s="60">
        <v>0.17598086499999999</v>
      </c>
      <c r="D117" s="11">
        <v>0.41299999999999998</v>
      </c>
      <c r="E117" s="11">
        <v>56.5</v>
      </c>
      <c r="F117" s="11">
        <v>0.7</v>
      </c>
      <c r="G117" s="11">
        <v>0.09</v>
      </c>
      <c r="H117" s="10">
        <v>1</v>
      </c>
      <c r="I117" s="11">
        <f t="shared" si="6"/>
        <v>0.7</v>
      </c>
      <c r="J117" s="11">
        <f t="shared" si="7"/>
        <v>0.09</v>
      </c>
      <c r="K117" s="11">
        <v>80.2</v>
      </c>
      <c r="L117" s="10">
        <f t="shared" si="8"/>
        <v>0.3422021245285416</v>
      </c>
      <c r="M117">
        <f t="shared" si="9"/>
        <v>422</v>
      </c>
      <c r="N117">
        <f t="shared" si="10"/>
        <v>1</v>
      </c>
      <c r="O117">
        <f t="shared" si="11"/>
        <v>0.1</v>
      </c>
    </row>
    <row r="118" spans="1:15">
      <c r="A118" s="21" t="s">
        <v>68</v>
      </c>
      <c r="B118" s="10">
        <v>4130</v>
      </c>
      <c r="C118" s="60">
        <v>1.9205939670000001</v>
      </c>
      <c r="D118" s="11">
        <v>0.41299999999999998</v>
      </c>
      <c r="E118" s="11">
        <v>56.5</v>
      </c>
      <c r="F118" s="11">
        <v>0.7</v>
      </c>
      <c r="G118" s="11">
        <v>0.09</v>
      </c>
      <c r="H118" s="10">
        <v>1</v>
      </c>
      <c r="I118" s="11">
        <f t="shared" si="6"/>
        <v>0.7</v>
      </c>
      <c r="J118" s="11">
        <f t="shared" si="7"/>
        <v>0.09</v>
      </c>
      <c r="K118" s="11">
        <v>875.4</v>
      </c>
      <c r="L118" s="10">
        <f t="shared" si="8"/>
        <v>3.7346749935801249</v>
      </c>
      <c r="M118">
        <f t="shared" si="9"/>
        <v>4607</v>
      </c>
      <c r="N118">
        <f t="shared" si="10"/>
        <v>7</v>
      </c>
      <c r="O118">
        <f t="shared" si="11"/>
        <v>0.9</v>
      </c>
    </row>
    <row r="119" spans="1:15">
      <c r="A119" s="21" t="s">
        <v>68</v>
      </c>
      <c r="B119" s="10">
        <v>1100</v>
      </c>
      <c r="C119" s="60">
        <v>6.8206899999999999E-4</v>
      </c>
      <c r="D119" s="11">
        <v>0.34200000000000003</v>
      </c>
      <c r="E119" s="11">
        <v>56.5</v>
      </c>
      <c r="F119" s="11">
        <v>1.85</v>
      </c>
      <c r="G119" s="11">
        <v>0.22</v>
      </c>
      <c r="H119" s="10">
        <v>1</v>
      </c>
      <c r="I119" s="11">
        <f t="shared" si="6"/>
        <v>1.85</v>
      </c>
      <c r="J119" s="11">
        <f t="shared" si="7"/>
        <v>0.22</v>
      </c>
      <c r="K119" s="11">
        <v>0.3</v>
      </c>
      <c r="L119" s="10">
        <f t="shared" si="8"/>
        <v>1.0983016072499999E-3</v>
      </c>
      <c r="M119">
        <f t="shared" si="9"/>
        <v>1</v>
      </c>
      <c r="N119">
        <f t="shared" si="10"/>
        <v>0</v>
      </c>
      <c r="O119">
        <f t="shared" si="11"/>
        <v>0</v>
      </c>
    </row>
    <row r="120" spans="1:15">
      <c r="A120" s="21" t="s">
        <v>68</v>
      </c>
      <c r="B120" s="10">
        <v>1100</v>
      </c>
      <c r="C120" s="60">
        <v>8.9683000000000004E-4</v>
      </c>
      <c r="D120" s="11">
        <v>0.28599999999999998</v>
      </c>
      <c r="E120" s="11">
        <v>56.5</v>
      </c>
      <c r="F120" s="11">
        <v>1.85</v>
      </c>
      <c r="G120" s="11">
        <v>0.22</v>
      </c>
      <c r="H120" s="10">
        <v>1</v>
      </c>
      <c r="I120" s="11">
        <f t="shared" si="6"/>
        <v>1.85</v>
      </c>
      <c r="J120" s="11">
        <f t="shared" si="7"/>
        <v>0.22</v>
      </c>
      <c r="K120" s="11">
        <v>0.3</v>
      </c>
      <c r="L120" s="10">
        <f t="shared" si="8"/>
        <v>1.2076563308333333E-3</v>
      </c>
      <c r="M120">
        <f t="shared" si="9"/>
        <v>1</v>
      </c>
      <c r="N120">
        <f t="shared" si="10"/>
        <v>0</v>
      </c>
      <c r="O120">
        <f t="shared" si="11"/>
        <v>0</v>
      </c>
    </row>
    <row r="121" spans="1:15">
      <c r="A121" s="21" t="s">
        <v>68</v>
      </c>
      <c r="B121" s="10">
        <v>4130</v>
      </c>
      <c r="C121" s="60">
        <v>0.23746973800000001</v>
      </c>
      <c r="D121" s="11">
        <v>0.309</v>
      </c>
      <c r="E121" s="11">
        <v>56.5</v>
      </c>
      <c r="F121" s="11">
        <v>0.7</v>
      </c>
      <c r="G121" s="11">
        <v>0.09</v>
      </c>
      <c r="H121" s="10">
        <v>1</v>
      </c>
      <c r="I121" s="11">
        <f t="shared" si="6"/>
        <v>0.7</v>
      </c>
      <c r="J121" s="11">
        <f t="shared" si="7"/>
        <v>0.09</v>
      </c>
      <c r="K121" s="11">
        <v>81</v>
      </c>
      <c r="L121" s="10">
        <f t="shared" si="8"/>
        <v>0.34548878507274999</v>
      </c>
      <c r="M121">
        <f t="shared" si="9"/>
        <v>426</v>
      </c>
      <c r="N121">
        <f t="shared" si="10"/>
        <v>1</v>
      </c>
      <c r="O121">
        <f t="shared" si="11"/>
        <v>0.1</v>
      </c>
    </row>
    <row r="122" spans="1:15">
      <c r="A122" s="21" t="s">
        <v>68</v>
      </c>
      <c r="B122" s="10">
        <v>4130</v>
      </c>
      <c r="C122" s="60">
        <v>1.040596208</v>
      </c>
      <c r="D122" s="11">
        <v>0.309</v>
      </c>
      <c r="E122" s="11">
        <v>56.5</v>
      </c>
      <c r="F122" s="11">
        <v>0.7</v>
      </c>
      <c r="G122" s="11">
        <v>0.09</v>
      </c>
      <c r="H122" s="10">
        <v>1</v>
      </c>
      <c r="I122" s="11">
        <f t="shared" si="6"/>
        <v>0.7</v>
      </c>
      <c r="J122" s="11">
        <f t="shared" si="7"/>
        <v>0.09</v>
      </c>
      <c r="K122" s="11">
        <v>354.9</v>
      </c>
      <c r="L122" s="10">
        <f t="shared" si="8"/>
        <v>1.513937408114</v>
      </c>
      <c r="M122">
        <f t="shared" si="9"/>
        <v>1867</v>
      </c>
      <c r="N122">
        <f t="shared" si="10"/>
        <v>3</v>
      </c>
      <c r="O122">
        <f t="shared" si="11"/>
        <v>0.4</v>
      </c>
    </row>
    <row r="123" spans="1:15">
      <c r="A123" s="21" t="s">
        <v>68</v>
      </c>
      <c r="B123" s="10">
        <v>1100</v>
      </c>
      <c r="C123" s="60">
        <v>7.1082608000000005E-2</v>
      </c>
      <c r="D123" s="11">
        <v>0.28599999999999998</v>
      </c>
      <c r="E123" s="11">
        <v>56.5</v>
      </c>
      <c r="F123" s="11">
        <v>1.85</v>
      </c>
      <c r="G123" s="11">
        <v>0.22</v>
      </c>
      <c r="H123" s="10">
        <v>1</v>
      </c>
      <c r="I123" s="11">
        <f t="shared" si="6"/>
        <v>1.85</v>
      </c>
      <c r="J123" s="11">
        <f t="shared" si="7"/>
        <v>0.22</v>
      </c>
      <c r="K123" s="11">
        <v>22.4</v>
      </c>
      <c r="L123" s="10">
        <f t="shared" si="8"/>
        <v>9.5718655222666663E-2</v>
      </c>
      <c r="M123">
        <f t="shared" si="9"/>
        <v>118</v>
      </c>
      <c r="N123">
        <f t="shared" si="10"/>
        <v>0</v>
      </c>
      <c r="O123">
        <f t="shared" si="11"/>
        <v>0.1</v>
      </c>
    </row>
    <row r="124" spans="1:15">
      <c r="A124" s="21" t="s">
        <v>68</v>
      </c>
      <c r="B124" s="10">
        <v>1100</v>
      </c>
      <c r="C124" s="60">
        <v>6.0294000000000002E-5</v>
      </c>
      <c r="D124" s="11">
        <v>0.34200000000000003</v>
      </c>
      <c r="E124" s="11">
        <v>56.5</v>
      </c>
      <c r="F124" s="11">
        <v>1.85</v>
      </c>
      <c r="G124" s="11">
        <v>0.22</v>
      </c>
      <c r="H124" s="10">
        <v>1</v>
      </c>
      <c r="I124" s="11">
        <f t="shared" si="6"/>
        <v>1.85</v>
      </c>
      <c r="J124" s="11">
        <f t="shared" si="7"/>
        <v>0.22</v>
      </c>
      <c r="K124" s="11">
        <v>0</v>
      </c>
      <c r="L124" s="10">
        <f t="shared" si="8"/>
        <v>9.7088413500000018E-5</v>
      </c>
      <c r="M124">
        <f t="shared" si="9"/>
        <v>0</v>
      </c>
      <c r="N124">
        <f t="shared" si="10"/>
        <v>0</v>
      </c>
      <c r="O124">
        <f t="shared" si="11"/>
        <v>0</v>
      </c>
    </row>
    <row r="125" spans="1:15">
      <c r="A125" s="21" t="s">
        <v>68</v>
      </c>
      <c r="B125" s="10">
        <v>4130</v>
      </c>
      <c r="C125" s="60">
        <v>9.1142879999999999E-3</v>
      </c>
      <c r="D125" s="11">
        <v>0.309</v>
      </c>
      <c r="E125" s="11">
        <v>56.5</v>
      </c>
      <c r="F125" s="11">
        <v>0.7</v>
      </c>
      <c r="G125" s="11">
        <v>0.09</v>
      </c>
      <c r="H125" s="10">
        <v>1</v>
      </c>
      <c r="I125" s="11">
        <f t="shared" si="6"/>
        <v>0.7</v>
      </c>
      <c r="J125" s="11">
        <f t="shared" si="7"/>
        <v>0.09</v>
      </c>
      <c r="K125" s="11">
        <v>3.1</v>
      </c>
      <c r="L125" s="10">
        <f t="shared" si="8"/>
        <v>1.3260149754E-2</v>
      </c>
      <c r="M125">
        <f t="shared" si="9"/>
        <v>16</v>
      </c>
      <c r="N125">
        <f t="shared" si="10"/>
        <v>0</v>
      </c>
      <c r="O125">
        <f t="shared" si="11"/>
        <v>0</v>
      </c>
    </row>
    <row r="126" spans="1:15">
      <c r="A126" s="21" t="s">
        <v>68</v>
      </c>
      <c r="B126" s="10">
        <v>3100</v>
      </c>
      <c r="C126" s="60">
        <v>5.0513901999999999E-2</v>
      </c>
      <c r="D126" s="11">
        <v>0.41099999999999998</v>
      </c>
      <c r="E126" s="11">
        <v>56.5</v>
      </c>
      <c r="F126" s="11">
        <v>1.2</v>
      </c>
      <c r="G126" s="11">
        <v>6.4000000000000001E-2</v>
      </c>
      <c r="H126" s="10">
        <v>1</v>
      </c>
      <c r="I126" s="11">
        <f t="shared" si="6"/>
        <v>1.2</v>
      </c>
      <c r="J126" s="11">
        <f t="shared" si="7"/>
        <v>6.4000000000000001E-2</v>
      </c>
      <c r="K126" s="11">
        <v>22.9</v>
      </c>
      <c r="L126" s="10">
        <f t="shared" si="8"/>
        <v>9.7750714607749992E-2</v>
      </c>
      <c r="M126">
        <f t="shared" si="9"/>
        <v>121</v>
      </c>
      <c r="N126">
        <f t="shared" si="10"/>
        <v>0</v>
      </c>
      <c r="O126">
        <f t="shared" si="11"/>
        <v>0</v>
      </c>
    </row>
    <row r="127" spans="1:15">
      <c r="A127" s="21" t="s">
        <v>68</v>
      </c>
      <c r="B127" s="10">
        <v>4130</v>
      </c>
      <c r="C127" s="60">
        <v>5.7277900000000004E-4</v>
      </c>
      <c r="D127" s="11">
        <v>0.309</v>
      </c>
      <c r="E127" s="11">
        <v>56.5</v>
      </c>
      <c r="F127" s="11">
        <v>0.7</v>
      </c>
      <c r="G127" s="11">
        <v>0.09</v>
      </c>
      <c r="H127" s="10">
        <v>1</v>
      </c>
      <c r="I127" s="11">
        <f t="shared" si="6"/>
        <v>0.7</v>
      </c>
      <c r="J127" s="11">
        <f t="shared" si="7"/>
        <v>0.09</v>
      </c>
      <c r="K127" s="11">
        <v>0.2</v>
      </c>
      <c r="L127" s="10">
        <f t="shared" si="8"/>
        <v>8.3332184762500018E-4</v>
      </c>
      <c r="M127">
        <f t="shared" si="9"/>
        <v>1</v>
      </c>
      <c r="N127">
        <f t="shared" si="10"/>
        <v>0</v>
      </c>
      <c r="O127">
        <f t="shared" si="11"/>
        <v>0</v>
      </c>
    </row>
    <row r="128" spans="1:15">
      <c r="A128" s="21" t="s">
        <v>68</v>
      </c>
      <c r="B128" s="10">
        <v>4340</v>
      </c>
      <c r="C128" s="60">
        <v>0.102667469</v>
      </c>
      <c r="D128" s="11">
        <v>0.41299999999999998</v>
      </c>
      <c r="E128" s="11">
        <v>56.5</v>
      </c>
      <c r="F128" s="11">
        <v>0.7</v>
      </c>
      <c r="G128" s="11">
        <v>0.09</v>
      </c>
      <c r="H128" s="10">
        <v>1</v>
      </c>
      <c r="I128" s="11">
        <f t="shared" si="6"/>
        <v>0.7</v>
      </c>
      <c r="J128" s="11">
        <f t="shared" si="7"/>
        <v>0.09</v>
      </c>
      <c r="K128" s="11">
        <v>46.8</v>
      </c>
      <c r="L128" s="10">
        <f t="shared" si="8"/>
        <v>0.19964117128170833</v>
      </c>
      <c r="M128">
        <f t="shared" si="9"/>
        <v>246</v>
      </c>
      <c r="N128">
        <f t="shared" si="10"/>
        <v>0</v>
      </c>
      <c r="O128">
        <f t="shared" si="11"/>
        <v>0</v>
      </c>
    </row>
    <row r="129" spans="1:15">
      <c r="A129" s="21" t="s">
        <v>68</v>
      </c>
      <c r="B129" s="10">
        <v>4130</v>
      </c>
      <c r="C129" s="60">
        <v>1.1521701000000001E-2</v>
      </c>
      <c r="D129" s="11">
        <v>0.41299999999999998</v>
      </c>
      <c r="E129" s="11">
        <v>56.5</v>
      </c>
      <c r="F129" s="11">
        <v>0.7</v>
      </c>
      <c r="G129" s="11">
        <v>0.09</v>
      </c>
      <c r="H129" s="10">
        <v>1</v>
      </c>
      <c r="I129" s="11">
        <f t="shared" si="6"/>
        <v>0.7</v>
      </c>
      <c r="J129" s="11">
        <f t="shared" si="7"/>
        <v>0.09</v>
      </c>
      <c r="K129" s="11">
        <v>5.3</v>
      </c>
      <c r="L129" s="10">
        <f t="shared" si="8"/>
        <v>2.2404427665374999E-2</v>
      </c>
      <c r="M129">
        <f t="shared" si="9"/>
        <v>28</v>
      </c>
      <c r="N129">
        <f t="shared" si="10"/>
        <v>0</v>
      </c>
      <c r="O129">
        <f t="shared" si="11"/>
        <v>0</v>
      </c>
    </row>
    <row r="130" spans="1:15">
      <c r="A130" s="21" t="s">
        <v>68</v>
      </c>
      <c r="B130" s="10">
        <v>1100</v>
      </c>
      <c r="C130" s="60">
        <v>1.0279552000000001E-2</v>
      </c>
      <c r="D130" s="11">
        <v>0.17399999999999999</v>
      </c>
      <c r="E130" s="11">
        <v>56.5</v>
      </c>
      <c r="F130" s="11">
        <v>1.85</v>
      </c>
      <c r="G130" s="11">
        <v>0.22</v>
      </c>
      <c r="H130" s="10">
        <v>1</v>
      </c>
      <c r="I130" s="11">
        <f t="shared" si="6"/>
        <v>1.85</v>
      </c>
      <c r="J130" s="11">
        <f t="shared" si="7"/>
        <v>0.22</v>
      </c>
      <c r="K130" s="11">
        <v>2</v>
      </c>
      <c r="L130" s="10">
        <f t="shared" si="8"/>
        <v>8.4215229760000003E-3</v>
      </c>
      <c r="M130">
        <f t="shared" si="9"/>
        <v>10</v>
      </c>
      <c r="N130">
        <f t="shared" si="10"/>
        <v>0</v>
      </c>
      <c r="O130">
        <f t="shared" si="11"/>
        <v>0</v>
      </c>
    </row>
    <row r="131" spans="1:15">
      <c r="A131" s="21" t="s">
        <v>68</v>
      </c>
      <c r="B131" s="10">
        <v>4130</v>
      </c>
      <c r="C131" s="60">
        <v>2.4997248810000001</v>
      </c>
      <c r="D131" s="11">
        <v>0.10199999999999999</v>
      </c>
      <c r="E131" s="11">
        <v>56.5</v>
      </c>
      <c r="F131" s="11">
        <v>0.7</v>
      </c>
      <c r="G131" s="11">
        <v>0.09</v>
      </c>
      <c r="H131" s="10">
        <v>1</v>
      </c>
      <c r="I131" s="11">
        <f t="shared" ref="I131:I194" si="12">F131</f>
        <v>0.7</v>
      </c>
      <c r="J131" s="11">
        <f t="shared" ref="J131:J194" si="13">G131</f>
        <v>0.09</v>
      </c>
      <c r="K131" s="11">
        <v>380</v>
      </c>
      <c r="L131" s="10">
        <f t="shared" ref="L131:L194" si="14">E131*D131*C131/12</f>
        <v>1.2004928741002501</v>
      </c>
      <c r="M131">
        <f t="shared" ref="M131:M194" si="15">ROUND(E131*D131*C131*102.79,0)</f>
        <v>1481</v>
      </c>
      <c r="N131">
        <f t="shared" ref="N131:N194" si="16">ROUND(I131*M131*0.002205,0)</f>
        <v>2</v>
      </c>
      <c r="O131">
        <f t="shared" ref="O131:O194" si="17">ROUND(J131*M131*0.002205,1)</f>
        <v>0.3</v>
      </c>
    </row>
    <row r="132" spans="1:15">
      <c r="A132" s="21" t="s">
        <v>68</v>
      </c>
      <c r="B132" s="10">
        <v>4130</v>
      </c>
      <c r="C132" s="60">
        <v>9.9522334000000004E-2</v>
      </c>
      <c r="D132" s="11">
        <v>0.10199999999999999</v>
      </c>
      <c r="E132" s="11">
        <v>56.5</v>
      </c>
      <c r="F132" s="11">
        <v>0.7</v>
      </c>
      <c r="G132" s="11">
        <v>0.09</v>
      </c>
      <c r="H132" s="10">
        <v>1</v>
      </c>
      <c r="I132" s="11">
        <f t="shared" si="12"/>
        <v>0.7</v>
      </c>
      <c r="J132" s="11">
        <f t="shared" si="13"/>
        <v>0.09</v>
      </c>
      <c r="K132" s="11">
        <v>11.2</v>
      </c>
      <c r="L132" s="10">
        <f t="shared" si="14"/>
        <v>4.7795600903499998E-2</v>
      </c>
      <c r="M132">
        <f t="shared" si="15"/>
        <v>59</v>
      </c>
      <c r="N132">
        <f t="shared" si="16"/>
        <v>0</v>
      </c>
      <c r="O132">
        <f t="shared" si="17"/>
        <v>0</v>
      </c>
    </row>
    <row r="133" spans="1:15">
      <c r="A133" s="21" t="s">
        <v>68</v>
      </c>
      <c r="B133" s="10">
        <v>6410</v>
      </c>
      <c r="C133" s="60">
        <v>0.39189331999999999</v>
      </c>
      <c r="D133" s="11">
        <v>0.30299999999999999</v>
      </c>
      <c r="E133" s="11">
        <v>56.5</v>
      </c>
      <c r="F133" s="11">
        <v>0</v>
      </c>
      <c r="G133" s="11">
        <v>0</v>
      </c>
      <c r="H133" s="10">
        <v>1</v>
      </c>
      <c r="I133" s="11">
        <f t="shared" si="12"/>
        <v>0</v>
      </c>
      <c r="J133" s="11">
        <f t="shared" si="13"/>
        <v>0</v>
      </c>
      <c r="K133" s="11">
        <v>131.1</v>
      </c>
      <c r="L133" s="10">
        <f t="shared" si="14"/>
        <v>0.5590848076449999</v>
      </c>
      <c r="M133">
        <f t="shared" si="15"/>
        <v>690</v>
      </c>
      <c r="N133">
        <f t="shared" si="16"/>
        <v>0</v>
      </c>
      <c r="O133">
        <f t="shared" si="17"/>
        <v>0</v>
      </c>
    </row>
    <row r="134" spans="1:15">
      <c r="A134" s="21" t="s">
        <v>68</v>
      </c>
      <c r="B134" s="10">
        <v>3200</v>
      </c>
      <c r="C134" s="60">
        <v>1.37747519</v>
      </c>
      <c r="D134" s="11">
        <v>0.06</v>
      </c>
      <c r="E134" s="11">
        <v>56.5</v>
      </c>
      <c r="F134" s="11">
        <v>1.2</v>
      </c>
      <c r="G134" s="11">
        <v>6.4000000000000001E-2</v>
      </c>
      <c r="H134" s="10">
        <v>1</v>
      </c>
      <c r="I134" s="11">
        <f t="shared" si="12"/>
        <v>1.2</v>
      </c>
      <c r="J134" s="11">
        <f t="shared" si="13"/>
        <v>6.4000000000000001E-2</v>
      </c>
      <c r="K134" s="11">
        <v>91.2</v>
      </c>
      <c r="L134" s="10">
        <f t="shared" si="14"/>
        <v>0.38913674117499997</v>
      </c>
      <c r="M134">
        <f t="shared" si="15"/>
        <v>480</v>
      </c>
      <c r="N134">
        <f t="shared" si="16"/>
        <v>1</v>
      </c>
      <c r="O134">
        <f t="shared" si="17"/>
        <v>0.1</v>
      </c>
    </row>
    <row r="135" spans="1:15">
      <c r="A135" s="21" t="s">
        <v>68</v>
      </c>
      <c r="B135" s="10">
        <v>1200</v>
      </c>
      <c r="C135" s="60">
        <v>8.9688216000000001E-2</v>
      </c>
      <c r="D135" s="11">
        <v>0.38900000000000001</v>
      </c>
      <c r="E135" s="11">
        <v>56.5</v>
      </c>
      <c r="F135" s="11">
        <v>2.23</v>
      </c>
      <c r="G135" s="11">
        <v>0.316</v>
      </c>
      <c r="H135" s="10">
        <v>1</v>
      </c>
      <c r="I135" s="11">
        <f t="shared" si="12"/>
        <v>2.23</v>
      </c>
      <c r="J135" s="11">
        <f t="shared" si="13"/>
        <v>0.316</v>
      </c>
      <c r="K135" s="11">
        <v>38.5</v>
      </c>
      <c r="L135" s="10">
        <f t="shared" si="14"/>
        <v>0.164267704613</v>
      </c>
      <c r="M135">
        <f t="shared" si="15"/>
        <v>203</v>
      </c>
      <c r="N135">
        <f t="shared" si="16"/>
        <v>1</v>
      </c>
      <c r="O135">
        <f t="shared" si="17"/>
        <v>0.1</v>
      </c>
    </row>
    <row r="136" spans="1:15">
      <c r="A136" s="21" t="s">
        <v>68</v>
      </c>
      <c r="B136" s="10">
        <v>3200</v>
      </c>
      <c r="C136" s="60">
        <v>0.41794791199999998</v>
      </c>
      <c r="D136" s="11">
        <v>0.28699999999999998</v>
      </c>
      <c r="E136" s="11">
        <v>56.5</v>
      </c>
      <c r="F136" s="11">
        <v>1.2</v>
      </c>
      <c r="G136" s="11">
        <v>6.4000000000000001E-2</v>
      </c>
      <c r="H136" s="10">
        <v>1</v>
      </c>
      <c r="I136" s="11">
        <f t="shared" si="12"/>
        <v>1.2</v>
      </c>
      <c r="J136" s="11">
        <f t="shared" si="13"/>
        <v>6.4000000000000001E-2</v>
      </c>
      <c r="K136" s="11">
        <v>132.4</v>
      </c>
      <c r="L136" s="10">
        <f t="shared" si="14"/>
        <v>0.56476953058633328</v>
      </c>
      <c r="M136">
        <f t="shared" si="15"/>
        <v>697</v>
      </c>
      <c r="N136">
        <f t="shared" si="16"/>
        <v>2</v>
      </c>
      <c r="O136">
        <f t="shared" si="17"/>
        <v>0.1</v>
      </c>
    </row>
    <row r="137" spans="1:15">
      <c r="A137" s="21" t="s">
        <v>68</v>
      </c>
      <c r="B137" s="10">
        <v>4130</v>
      </c>
      <c r="C137" s="60">
        <v>0.13049677000000001</v>
      </c>
      <c r="D137" s="11">
        <v>0.41299999999999998</v>
      </c>
      <c r="E137" s="11">
        <v>56.5</v>
      </c>
      <c r="F137" s="11">
        <v>0.7</v>
      </c>
      <c r="G137" s="11">
        <v>0.09</v>
      </c>
      <c r="H137" s="10">
        <v>1</v>
      </c>
      <c r="I137" s="11">
        <f t="shared" si="12"/>
        <v>0.7</v>
      </c>
      <c r="J137" s="11">
        <f t="shared" si="13"/>
        <v>0.09</v>
      </c>
      <c r="K137" s="11">
        <v>59.5</v>
      </c>
      <c r="L137" s="10">
        <f t="shared" si="14"/>
        <v>0.25375640663041671</v>
      </c>
      <c r="M137">
        <f t="shared" si="15"/>
        <v>313</v>
      </c>
      <c r="N137">
        <f t="shared" si="16"/>
        <v>0</v>
      </c>
      <c r="O137">
        <f t="shared" si="17"/>
        <v>0.1</v>
      </c>
    </row>
    <row r="138" spans="1:15">
      <c r="A138" s="21" t="s">
        <v>68</v>
      </c>
      <c r="B138" s="10">
        <v>3100</v>
      </c>
      <c r="C138" s="60">
        <v>0.159533963</v>
      </c>
      <c r="D138" s="11">
        <v>0.41099999999999998</v>
      </c>
      <c r="E138" s="11">
        <v>56.5</v>
      </c>
      <c r="F138" s="11">
        <v>1.2</v>
      </c>
      <c r="G138" s="11">
        <v>6.4000000000000001E-2</v>
      </c>
      <c r="H138" s="10">
        <v>1</v>
      </c>
      <c r="I138" s="11">
        <f t="shared" si="12"/>
        <v>1.2</v>
      </c>
      <c r="J138" s="11">
        <f t="shared" si="13"/>
        <v>6.4000000000000001E-2</v>
      </c>
      <c r="K138" s="11">
        <v>72.400000000000006</v>
      </c>
      <c r="L138" s="10">
        <f t="shared" si="14"/>
        <v>0.30871816015037495</v>
      </c>
      <c r="M138">
        <f t="shared" si="15"/>
        <v>381</v>
      </c>
      <c r="N138">
        <f t="shared" si="16"/>
        <v>1</v>
      </c>
      <c r="O138">
        <f t="shared" si="17"/>
        <v>0.1</v>
      </c>
    </row>
    <row r="139" spans="1:15">
      <c r="A139" s="21" t="s">
        <v>68</v>
      </c>
      <c r="B139" s="10">
        <v>1200</v>
      </c>
      <c r="C139" s="60">
        <v>1.189201E-3</v>
      </c>
      <c r="D139" s="11">
        <v>0.30399999999999999</v>
      </c>
      <c r="E139" s="11">
        <v>56.5</v>
      </c>
      <c r="F139" s="11">
        <v>2.23</v>
      </c>
      <c r="G139" s="11">
        <v>0.316</v>
      </c>
      <c r="H139" s="10">
        <v>1</v>
      </c>
      <c r="I139" s="11">
        <f t="shared" si="12"/>
        <v>2.23</v>
      </c>
      <c r="J139" s="11">
        <f t="shared" si="13"/>
        <v>0.316</v>
      </c>
      <c r="K139" s="11">
        <v>0.4</v>
      </c>
      <c r="L139" s="10">
        <f t="shared" si="14"/>
        <v>1.7021430313333332E-3</v>
      </c>
      <c r="M139">
        <f t="shared" si="15"/>
        <v>2</v>
      </c>
      <c r="N139">
        <f t="shared" si="16"/>
        <v>0</v>
      </c>
      <c r="O139">
        <f t="shared" si="17"/>
        <v>0</v>
      </c>
    </row>
    <row r="140" spans="1:15">
      <c r="A140" s="21" t="s">
        <v>68</v>
      </c>
      <c r="B140" s="10">
        <v>1200</v>
      </c>
      <c r="C140" s="60">
        <v>1.6323397E-2</v>
      </c>
      <c r="D140" s="11">
        <v>0.38900000000000001</v>
      </c>
      <c r="E140" s="11">
        <v>56.5</v>
      </c>
      <c r="F140" s="11">
        <v>2.23</v>
      </c>
      <c r="G140" s="11">
        <v>0.316</v>
      </c>
      <c r="H140" s="10">
        <v>1</v>
      </c>
      <c r="I140" s="11">
        <f t="shared" si="12"/>
        <v>2.23</v>
      </c>
      <c r="J140" s="11">
        <f t="shared" si="13"/>
        <v>0.316</v>
      </c>
      <c r="K140" s="11">
        <v>7</v>
      </c>
      <c r="L140" s="10">
        <f t="shared" si="14"/>
        <v>2.9896981747041668E-2</v>
      </c>
      <c r="M140">
        <f t="shared" si="15"/>
        <v>37</v>
      </c>
      <c r="N140">
        <f t="shared" si="16"/>
        <v>0</v>
      </c>
      <c r="O140">
        <f t="shared" si="17"/>
        <v>0</v>
      </c>
    </row>
    <row r="141" spans="1:15">
      <c r="A141" s="21" t="s">
        <v>68</v>
      </c>
      <c r="B141" s="10">
        <v>3200</v>
      </c>
      <c r="C141" s="60">
        <v>6.3649264999999997E-2</v>
      </c>
      <c r="D141" s="11">
        <v>0.28699999999999998</v>
      </c>
      <c r="E141" s="11">
        <v>56.5</v>
      </c>
      <c r="F141" s="11">
        <v>1.2</v>
      </c>
      <c r="G141" s="11">
        <v>6.4000000000000001E-2</v>
      </c>
      <c r="H141" s="10">
        <v>1</v>
      </c>
      <c r="I141" s="11">
        <f t="shared" si="12"/>
        <v>1.2</v>
      </c>
      <c r="J141" s="11">
        <f t="shared" si="13"/>
        <v>6.4000000000000001E-2</v>
      </c>
      <c r="K141" s="11">
        <v>20.2</v>
      </c>
      <c r="L141" s="10">
        <f t="shared" si="14"/>
        <v>8.600872138395832E-2</v>
      </c>
      <c r="M141">
        <f t="shared" si="15"/>
        <v>106</v>
      </c>
      <c r="N141">
        <f t="shared" si="16"/>
        <v>0</v>
      </c>
      <c r="O141">
        <f t="shared" si="17"/>
        <v>0</v>
      </c>
    </row>
    <row r="142" spans="1:15">
      <c r="A142" s="21" t="s">
        <v>68</v>
      </c>
      <c r="B142" s="10">
        <v>3100</v>
      </c>
      <c r="C142" s="60">
        <v>6.2700781999999997E-2</v>
      </c>
      <c r="D142" s="11">
        <v>0.3</v>
      </c>
      <c r="E142" s="11">
        <v>56.5</v>
      </c>
      <c r="F142" s="11">
        <v>1.2</v>
      </c>
      <c r="G142" s="11">
        <v>6.4000000000000001E-2</v>
      </c>
      <c r="H142" s="10">
        <v>1</v>
      </c>
      <c r="I142" s="11">
        <f t="shared" si="12"/>
        <v>1.2</v>
      </c>
      <c r="J142" s="11">
        <f t="shared" si="13"/>
        <v>6.4000000000000001E-2</v>
      </c>
      <c r="K142" s="11">
        <v>20.8</v>
      </c>
      <c r="L142" s="10">
        <f t="shared" si="14"/>
        <v>8.8564854575000004E-2</v>
      </c>
      <c r="M142">
        <f t="shared" si="15"/>
        <v>109</v>
      </c>
      <c r="N142">
        <f t="shared" si="16"/>
        <v>0</v>
      </c>
      <c r="O142">
        <f t="shared" si="17"/>
        <v>0</v>
      </c>
    </row>
    <row r="143" spans="1:15">
      <c r="A143" s="21" t="s">
        <v>68</v>
      </c>
      <c r="B143" s="10">
        <v>1200</v>
      </c>
      <c r="C143" s="60">
        <v>2.7439405049999999</v>
      </c>
      <c r="D143" s="11">
        <v>0.22</v>
      </c>
      <c r="E143" s="11">
        <v>56.5</v>
      </c>
      <c r="F143" s="11">
        <v>2.23</v>
      </c>
      <c r="G143" s="11">
        <v>0.316</v>
      </c>
      <c r="H143" s="10">
        <v>1</v>
      </c>
      <c r="I143" s="11">
        <f t="shared" si="12"/>
        <v>2.23</v>
      </c>
      <c r="J143" s="11">
        <f t="shared" si="13"/>
        <v>0.316</v>
      </c>
      <c r="K143" s="11">
        <v>1094.7</v>
      </c>
      <c r="L143" s="10">
        <f t="shared" si="14"/>
        <v>2.8422650397624998</v>
      </c>
      <c r="M143">
        <f t="shared" si="15"/>
        <v>3506</v>
      </c>
      <c r="N143">
        <f t="shared" si="16"/>
        <v>17</v>
      </c>
      <c r="O143">
        <f t="shared" si="17"/>
        <v>2.4</v>
      </c>
    </row>
    <row r="144" spans="1:15">
      <c r="A144" s="21" t="s">
        <v>68</v>
      </c>
      <c r="B144" s="10">
        <v>1100</v>
      </c>
      <c r="C144" s="60">
        <v>1.1619203659999999</v>
      </c>
      <c r="D144" s="11">
        <v>0.34200000000000003</v>
      </c>
      <c r="E144" s="11">
        <v>56.5</v>
      </c>
      <c r="F144" s="11">
        <v>1.85</v>
      </c>
      <c r="G144" s="11">
        <v>0.22</v>
      </c>
      <c r="H144" s="10">
        <v>1</v>
      </c>
      <c r="I144" s="11">
        <f t="shared" si="12"/>
        <v>1.85</v>
      </c>
      <c r="J144" s="11">
        <f t="shared" si="13"/>
        <v>0.22</v>
      </c>
      <c r="K144" s="11">
        <v>438.6</v>
      </c>
      <c r="L144" s="10">
        <f t="shared" si="14"/>
        <v>1.8709822693514999</v>
      </c>
      <c r="M144">
        <f t="shared" si="15"/>
        <v>2308</v>
      </c>
      <c r="N144">
        <f t="shared" si="16"/>
        <v>9</v>
      </c>
      <c r="O144">
        <f t="shared" si="17"/>
        <v>1.1000000000000001</v>
      </c>
    </row>
    <row r="145" spans="1:15">
      <c r="A145" s="21" t="s">
        <v>68</v>
      </c>
      <c r="B145" s="10">
        <v>3100</v>
      </c>
      <c r="C145" s="60">
        <v>4.87226E-4</v>
      </c>
      <c r="D145" s="11">
        <v>0.3</v>
      </c>
      <c r="E145" s="11">
        <v>56.5</v>
      </c>
      <c r="F145" s="11">
        <v>1.2</v>
      </c>
      <c r="G145" s="11">
        <v>6.4000000000000001E-2</v>
      </c>
      <c r="H145" s="10">
        <v>1</v>
      </c>
      <c r="I145" s="11">
        <f t="shared" si="12"/>
        <v>1.2</v>
      </c>
      <c r="J145" s="11">
        <f t="shared" si="13"/>
        <v>6.4000000000000001E-2</v>
      </c>
      <c r="K145" s="11">
        <v>0.2</v>
      </c>
      <c r="L145" s="10">
        <f t="shared" si="14"/>
        <v>6.8820672499999994E-4</v>
      </c>
      <c r="M145">
        <f t="shared" si="15"/>
        <v>1</v>
      </c>
      <c r="N145">
        <f t="shared" si="16"/>
        <v>0</v>
      </c>
      <c r="O145">
        <f t="shared" si="17"/>
        <v>0</v>
      </c>
    </row>
    <row r="146" spans="1:15">
      <c r="A146" s="21" t="s">
        <v>68</v>
      </c>
      <c r="B146" s="10">
        <v>1200</v>
      </c>
      <c r="C146" s="60">
        <v>6.8675350000000001E-3</v>
      </c>
      <c r="D146" s="11">
        <v>0.38900000000000001</v>
      </c>
      <c r="E146" s="11">
        <v>56.5</v>
      </c>
      <c r="F146" s="11">
        <v>2.23</v>
      </c>
      <c r="G146" s="11">
        <v>0.316</v>
      </c>
      <c r="H146" s="10">
        <v>1</v>
      </c>
      <c r="I146" s="11">
        <f t="shared" si="12"/>
        <v>2.23</v>
      </c>
      <c r="J146" s="11">
        <f t="shared" si="13"/>
        <v>0.316</v>
      </c>
      <c r="K146" s="11">
        <v>2.9</v>
      </c>
      <c r="L146" s="10">
        <f t="shared" si="14"/>
        <v>1.2578176499791668E-2</v>
      </c>
      <c r="M146">
        <f t="shared" si="15"/>
        <v>16</v>
      </c>
      <c r="N146">
        <f t="shared" si="16"/>
        <v>0</v>
      </c>
      <c r="O146">
        <f t="shared" si="17"/>
        <v>0</v>
      </c>
    </row>
    <row r="147" spans="1:15">
      <c r="A147" s="21" t="s">
        <v>68</v>
      </c>
      <c r="B147" s="10">
        <v>1100</v>
      </c>
      <c r="C147" s="60">
        <v>3.42343E-4</v>
      </c>
      <c r="D147" s="11">
        <v>0.34200000000000003</v>
      </c>
      <c r="E147" s="11">
        <v>56.5</v>
      </c>
      <c r="F147" s="11">
        <v>1.85</v>
      </c>
      <c r="G147" s="11">
        <v>0.22</v>
      </c>
      <c r="H147" s="10">
        <v>1</v>
      </c>
      <c r="I147" s="11">
        <f t="shared" si="12"/>
        <v>1.85</v>
      </c>
      <c r="J147" s="11">
        <f t="shared" si="13"/>
        <v>0.22</v>
      </c>
      <c r="K147" s="11">
        <v>0.1</v>
      </c>
      <c r="L147" s="10">
        <f t="shared" si="14"/>
        <v>5.5125781574999998E-4</v>
      </c>
      <c r="M147">
        <f t="shared" si="15"/>
        <v>1</v>
      </c>
      <c r="N147">
        <f t="shared" si="16"/>
        <v>0</v>
      </c>
      <c r="O147">
        <f t="shared" si="17"/>
        <v>0</v>
      </c>
    </row>
    <row r="148" spans="1:15">
      <c r="A148" s="21" t="s">
        <v>68</v>
      </c>
      <c r="B148" s="10">
        <v>3200</v>
      </c>
      <c r="C148" s="60">
        <v>2.2062999999999999E-5</v>
      </c>
      <c r="D148" s="11">
        <v>0.06</v>
      </c>
      <c r="E148" s="11">
        <v>56.5</v>
      </c>
      <c r="F148" s="11">
        <v>1.2</v>
      </c>
      <c r="G148" s="11">
        <v>6.4000000000000001E-2</v>
      </c>
      <c r="H148" s="10">
        <v>1</v>
      </c>
      <c r="I148" s="11">
        <f t="shared" si="12"/>
        <v>1.2</v>
      </c>
      <c r="J148" s="11">
        <f t="shared" si="13"/>
        <v>6.4000000000000001E-2</v>
      </c>
      <c r="K148" s="11">
        <v>0</v>
      </c>
      <c r="L148" s="10">
        <f t="shared" si="14"/>
        <v>6.2327974999999988E-6</v>
      </c>
      <c r="M148">
        <f t="shared" si="15"/>
        <v>0</v>
      </c>
      <c r="N148">
        <f t="shared" si="16"/>
        <v>0</v>
      </c>
      <c r="O148">
        <f t="shared" si="17"/>
        <v>0</v>
      </c>
    </row>
    <row r="149" spans="1:15">
      <c r="A149" s="21" t="s">
        <v>68</v>
      </c>
      <c r="B149" s="10">
        <v>6410</v>
      </c>
      <c r="C149" s="60">
        <v>0.30867330599999998</v>
      </c>
      <c r="D149" s="11">
        <v>0.30299999999999999</v>
      </c>
      <c r="E149" s="11">
        <v>56.5</v>
      </c>
      <c r="F149" s="11">
        <v>0</v>
      </c>
      <c r="G149" s="11">
        <v>0</v>
      </c>
      <c r="H149" s="10">
        <v>1</v>
      </c>
      <c r="I149" s="11">
        <f t="shared" si="12"/>
        <v>0</v>
      </c>
      <c r="J149" s="11">
        <f t="shared" si="13"/>
        <v>0</v>
      </c>
      <c r="K149" s="11">
        <v>103.2</v>
      </c>
      <c r="L149" s="10">
        <f t="shared" si="14"/>
        <v>0.44036105517224994</v>
      </c>
      <c r="M149">
        <f t="shared" si="15"/>
        <v>543</v>
      </c>
      <c r="N149">
        <f t="shared" si="16"/>
        <v>0</v>
      </c>
      <c r="O149">
        <f t="shared" si="17"/>
        <v>0</v>
      </c>
    </row>
    <row r="150" spans="1:15">
      <c r="A150" s="21" t="s">
        <v>68</v>
      </c>
      <c r="B150" s="10">
        <v>3100</v>
      </c>
      <c r="C150" s="60">
        <v>1.1756836420000001</v>
      </c>
      <c r="D150" s="11">
        <v>0.41099999999999998</v>
      </c>
      <c r="E150" s="11">
        <v>56.5</v>
      </c>
      <c r="F150" s="11">
        <v>1.2</v>
      </c>
      <c r="G150" s="11">
        <v>6.4000000000000001E-2</v>
      </c>
      <c r="H150" s="10">
        <v>1</v>
      </c>
      <c r="I150" s="11">
        <f t="shared" si="12"/>
        <v>1.2</v>
      </c>
      <c r="J150" s="11">
        <f t="shared" si="13"/>
        <v>6.4000000000000001E-2</v>
      </c>
      <c r="K150" s="11">
        <v>533.29999999999995</v>
      </c>
      <c r="L150" s="10">
        <f t="shared" si="14"/>
        <v>2.27509480772525</v>
      </c>
      <c r="M150">
        <f t="shared" si="15"/>
        <v>2806</v>
      </c>
      <c r="N150">
        <f t="shared" si="16"/>
        <v>7</v>
      </c>
      <c r="O150">
        <f t="shared" si="17"/>
        <v>0.4</v>
      </c>
    </row>
    <row r="151" spans="1:15">
      <c r="A151" s="21" t="s">
        <v>68</v>
      </c>
      <c r="B151" s="10">
        <v>3100</v>
      </c>
      <c r="C151" s="60">
        <v>0.215730434</v>
      </c>
      <c r="D151" s="11">
        <v>0.3</v>
      </c>
      <c r="E151" s="11">
        <v>56.5</v>
      </c>
      <c r="F151" s="11">
        <v>1.2</v>
      </c>
      <c r="G151" s="11">
        <v>6.4000000000000001E-2</v>
      </c>
      <c r="H151" s="10">
        <v>1</v>
      </c>
      <c r="I151" s="11">
        <f t="shared" si="12"/>
        <v>1.2</v>
      </c>
      <c r="J151" s="11">
        <f t="shared" si="13"/>
        <v>6.4000000000000001E-2</v>
      </c>
      <c r="K151" s="11">
        <v>71.400000000000006</v>
      </c>
      <c r="L151" s="10">
        <f t="shared" si="14"/>
        <v>0.30471923802499995</v>
      </c>
      <c r="M151">
        <f t="shared" si="15"/>
        <v>376</v>
      </c>
      <c r="N151">
        <f t="shared" si="16"/>
        <v>1</v>
      </c>
      <c r="O151">
        <f t="shared" si="17"/>
        <v>0.1</v>
      </c>
    </row>
    <row r="152" spans="1:15">
      <c r="A152" s="21" t="s">
        <v>68</v>
      </c>
      <c r="B152" s="10">
        <v>1200</v>
      </c>
      <c r="C152" s="60">
        <v>0.34205790000000003</v>
      </c>
      <c r="D152" s="11">
        <v>0.38900000000000001</v>
      </c>
      <c r="E152" s="11">
        <v>56.5</v>
      </c>
      <c r="F152" s="11">
        <v>2.23</v>
      </c>
      <c r="G152" s="11">
        <v>0.316</v>
      </c>
      <c r="H152" s="10">
        <v>1</v>
      </c>
      <c r="I152" s="11">
        <f t="shared" si="12"/>
        <v>2.23</v>
      </c>
      <c r="J152" s="11">
        <f t="shared" si="13"/>
        <v>0.316</v>
      </c>
      <c r="K152" s="11">
        <v>146.9</v>
      </c>
      <c r="L152" s="10">
        <f t="shared" si="14"/>
        <v>0.62649329626250005</v>
      </c>
      <c r="M152">
        <f t="shared" si="15"/>
        <v>773</v>
      </c>
      <c r="N152">
        <f t="shared" si="16"/>
        <v>4</v>
      </c>
      <c r="O152">
        <f t="shared" si="17"/>
        <v>0.5</v>
      </c>
    </row>
    <row r="153" spans="1:15">
      <c r="A153" s="21" t="s">
        <v>68</v>
      </c>
      <c r="B153" s="10">
        <v>3100</v>
      </c>
      <c r="C153" s="60">
        <v>2.2207644430000002</v>
      </c>
      <c r="D153" s="11">
        <v>0.41099999999999998</v>
      </c>
      <c r="E153" s="11">
        <v>56.5</v>
      </c>
      <c r="F153" s="11">
        <v>1.2</v>
      </c>
      <c r="G153" s="11">
        <v>6.4000000000000001E-2</v>
      </c>
      <c r="H153" s="10">
        <v>1</v>
      </c>
      <c r="I153" s="11">
        <f t="shared" si="12"/>
        <v>1.2</v>
      </c>
      <c r="J153" s="11">
        <f t="shared" si="13"/>
        <v>6.4000000000000001E-2</v>
      </c>
      <c r="K153" s="11">
        <v>1007.3</v>
      </c>
      <c r="L153" s="10">
        <f t="shared" si="14"/>
        <v>4.2974567927603751</v>
      </c>
      <c r="M153">
        <f t="shared" si="15"/>
        <v>5301</v>
      </c>
      <c r="N153">
        <f t="shared" si="16"/>
        <v>14</v>
      </c>
      <c r="O153">
        <f t="shared" si="17"/>
        <v>0.7</v>
      </c>
    </row>
    <row r="154" spans="1:15">
      <c r="A154" s="21" t="s">
        <v>68</v>
      </c>
      <c r="B154" s="10">
        <v>2130</v>
      </c>
      <c r="C154" s="60">
        <v>3.79101E-3</v>
      </c>
      <c r="D154" s="11">
        <v>0.41099999999999998</v>
      </c>
      <c r="E154" s="11">
        <v>56.5</v>
      </c>
      <c r="F154" s="11">
        <v>2.52</v>
      </c>
      <c r="G154" s="11">
        <v>0.09</v>
      </c>
      <c r="H154" s="10">
        <v>1</v>
      </c>
      <c r="I154" s="11">
        <f t="shared" si="12"/>
        <v>2.52</v>
      </c>
      <c r="J154" s="11">
        <f t="shared" si="13"/>
        <v>0.09</v>
      </c>
      <c r="K154" s="11">
        <v>206.8</v>
      </c>
      <c r="L154" s="10">
        <f t="shared" si="14"/>
        <v>7.3360782262499999E-3</v>
      </c>
      <c r="M154">
        <f t="shared" si="15"/>
        <v>9</v>
      </c>
      <c r="N154">
        <f t="shared" si="16"/>
        <v>0</v>
      </c>
      <c r="O154">
        <f t="shared" si="17"/>
        <v>0</v>
      </c>
    </row>
    <row r="155" spans="1:15">
      <c r="A155" s="21" t="s">
        <v>68</v>
      </c>
      <c r="B155" s="10">
        <v>3100</v>
      </c>
      <c r="C155" s="60">
        <v>3.2728220000000002E-2</v>
      </c>
      <c r="D155" s="11">
        <v>0.3</v>
      </c>
      <c r="E155" s="11">
        <v>56.5</v>
      </c>
      <c r="F155" s="11">
        <v>1.2</v>
      </c>
      <c r="G155" s="11">
        <v>6.4000000000000001E-2</v>
      </c>
      <c r="H155" s="10">
        <v>1</v>
      </c>
      <c r="I155" s="11">
        <f t="shared" si="12"/>
        <v>1.2</v>
      </c>
      <c r="J155" s="11">
        <f t="shared" si="13"/>
        <v>6.4000000000000001E-2</v>
      </c>
      <c r="K155" s="11">
        <v>10.8</v>
      </c>
      <c r="L155" s="10">
        <f t="shared" si="14"/>
        <v>4.6228610750000003E-2</v>
      </c>
      <c r="M155">
        <f t="shared" si="15"/>
        <v>57</v>
      </c>
      <c r="N155">
        <f t="shared" si="16"/>
        <v>0</v>
      </c>
      <c r="O155">
        <f t="shared" si="17"/>
        <v>0</v>
      </c>
    </row>
    <row r="156" spans="1:15">
      <c r="A156" s="21" t="s">
        <v>68</v>
      </c>
      <c r="B156" s="10">
        <v>4340</v>
      </c>
      <c r="C156" s="60">
        <v>6.7147323270000001</v>
      </c>
      <c r="D156" s="11">
        <v>0.10199999999999999</v>
      </c>
      <c r="E156" s="11">
        <v>56.5</v>
      </c>
      <c r="F156" s="11">
        <v>0.7</v>
      </c>
      <c r="G156" s="11">
        <v>0.09</v>
      </c>
      <c r="H156" s="10">
        <v>1</v>
      </c>
      <c r="I156" s="11">
        <f t="shared" si="12"/>
        <v>0.7</v>
      </c>
      <c r="J156" s="11">
        <f t="shared" si="13"/>
        <v>0.09</v>
      </c>
      <c r="K156" s="11">
        <v>877.4</v>
      </c>
      <c r="L156" s="10">
        <f t="shared" si="14"/>
        <v>3.2247502000417501</v>
      </c>
      <c r="M156">
        <f t="shared" si="15"/>
        <v>3978</v>
      </c>
      <c r="N156">
        <f t="shared" si="16"/>
        <v>6</v>
      </c>
      <c r="O156">
        <f t="shared" si="17"/>
        <v>0.8</v>
      </c>
    </row>
    <row r="157" spans="1:15">
      <c r="A157" s="21" t="s">
        <v>68</v>
      </c>
      <c r="B157" s="10">
        <v>4340</v>
      </c>
      <c r="C157" s="60">
        <v>4.8707565000000001E-2</v>
      </c>
      <c r="D157" s="11">
        <v>0.10199999999999999</v>
      </c>
      <c r="E157" s="11">
        <v>56.5</v>
      </c>
      <c r="F157" s="11">
        <v>0.7</v>
      </c>
      <c r="G157" s="11">
        <v>0.09</v>
      </c>
      <c r="H157" s="10">
        <v>1</v>
      </c>
      <c r="I157" s="11">
        <f t="shared" si="12"/>
        <v>0.7</v>
      </c>
      <c r="J157" s="11">
        <f t="shared" si="13"/>
        <v>0.09</v>
      </c>
      <c r="K157" s="11">
        <v>5.5</v>
      </c>
      <c r="L157" s="10">
        <f t="shared" si="14"/>
        <v>2.3391808091249997E-2</v>
      </c>
      <c r="M157">
        <f t="shared" si="15"/>
        <v>29</v>
      </c>
      <c r="N157">
        <f t="shared" si="16"/>
        <v>0</v>
      </c>
      <c r="O157">
        <f t="shared" si="17"/>
        <v>0</v>
      </c>
    </row>
    <row r="158" spans="1:15">
      <c r="A158" s="21" t="s">
        <v>68</v>
      </c>
      <c r="B158" s="10">
        <v>4340</v>
      </c>
      <c r="C158" s="60">
        <v>1.0426030120000001</v>
      </c>
      <c r="D158" s="11">
        <v>0.309</v>
      </c>
      <c r="E158" s="11">
        <v>56.5</v>
      </c>
      <c r="F158" s="11">
        <v>0.7</v>
      </c>
      <c r="G158" s="11">
        <v>0.09</v>
      </c>
      <c r="H158" s="10">
        <v>1</v>
      </c>
      <c r="I158" s="11">
        <f t="shared" si="12"/>
        <v>0.7</v>
      </c>
      <c r="J158" s="11">
        <f t="shared" si="13"/>
        <v>0.09</v>
      </c>
      <c r="K158" s="11">
        <v>355.6</v>
      </c>
      <c r="L158" s="10">
        <f t="shared" si="14"/>
        <v>1.5168570570835003</v>
      </c>
      <c r="M158">
        <f t="shared" si="15"/>
        <v>1871</v>
      </c>
      <c r="N158">
        <f t="shared" si="16"/>
        <v>3</v>
      </c>
      <c r="O158">
        <f t="shared" si="17"/>
        <v>0.4</v>
      </c>
    </row>
    <row r="159" spans="1:15">
      <c r="A159" s="21" t="s">
        <v>68</v>
      </c>
      <c r="B159" s="10">
        <v>4130</v>
      </c>
      <c r="C159" s="60">
        <v>0.63098348100000001</v>
      </c>
      <c r="D159" s="11">
        <v>0.41299999999999998</v>
      </c>
      <c r="E159" s="11">
        <v>56.5</v>
      </c>
      <c r="F159" s="11">
        <v>0.7</v>
      </c>
      <c r="G159" s="11">
        <v>0.09</v>
      </c>
      <c r="H159" s="10">
        <v>1</v>
      </c>
      <c r="I159" s="11">
        <f t="shared" si="12"/>
        <v>0.7</v>
      </c>
      <c r="J159" s="11">
        <f t="shared" si="13"/>
        <v>0.09</v>
      </c>
      <c r="K159" s="11">
        <v>287.60000000000002</v>
      </c>
      <c r="L159" s="10">
        <f t="shared" si="14"/>
        <v>1.2269736697828748</v>
      </c>
      <c r="M159">
        <f t="shared" si="15"/>
        <v>1513</v>
      </c>
      <c r="N159">
        <f t="shared" si="16"/>
        <v>2</v>
      </c>
      <c r="O159">
        <f t="shared" si="17"/>
        <v>0.3</v>
      </c>
    </row>
    <row r="160" spans="1:15">
      <c r="A160" s="21" t="s">
        <v>68</v>
      </c>
      <c r="B160" s="10">
        <v>4340</v>
      </c>
      <c r="C160" s="60">
        <v>2.2995072419999998</v>
      </c>
      <c r="D160" s="11">
        <v>0.41299999999999998</v>
      </c>
      <c r="E160" s="11">
        <v>56.5</v>
      </c>
      <c r="F160" s="11">
        <v>0.7</v>
      </c>
      <c r="G160" s="11">
        <v>0.09</v>
      </c>
      <c r="H160" s="10">
        <v>1</v>
      </c>
      <c r="I160" s="11">
        <f t="shared" si="12"/>
        <v>0.7</v>
      </c>
      <c r="J160" s="11">
        <f t="shared" si="13"/>
        <v>0.09</v>
      </c>
      <c r="K160" s="11">
        <v>1048.0999999999999</v>
      </c>
      <c r="L160" s="10">
        <f t="shared" si="14"/>
        <v>4.4714876448707495</v>
      </c>
      <c r="M160">
        <f t="shared" si="15"/>
        <v>5515</v>
      </c>
      <c r="N160">
        <f t="shared" si="16"/>
        <v>9</v>
      </c>
      <c r="O160">
        <f t="shared" si="17"/>
        <v>1.1000000000000001</v>
      </c>
    </row>
    <row r="161" spans="1:15">
      <c r="A161" s="21" t="s">
        <v>68</v>
      </c>
      <c r="B161" s="10">
        <v>1200</v>
      </c>
      <c r="C161" s="60">
        <v>0.12908111</v>
      </c>
      <c r="D161" s="11">
        <v>0.22</v>
      </c>
      <c r="E161" s="11">
        <v>56.5</v>
      </c>
      <c r="F161" s="11">
        <v>2.23</v>
      </c>
      <c r="G161" s="11">
        <v>0.316</v>
      </c>
      <c r="H161" s="10">
        <v>1</v>
      </c>
      <c r="I161" s="11">
        <f t="shared" si="12"/>
        <v>2.23</v>
      </c>
      <c r="J161" s="11">
        <f t="shared" si="13"/>
        <v>0.316</v>
      </c>
      <c r="K161" s="11">
        <v>31.3</v>
      </c>
      <c r="L161" s="10">
        <f t="shared" si="14"/>
        <v>0.13370651644166667</v>
      </c>
      <c r="M161">
        <f t="shared" si="15"/>
        <v>165</v>
      </c>
      <c r="N161">
        <f t="shared" si="16"/>
        <v>1</v>
      </c>
      <c r="O161">
        <f t="shared" si="17"/>
        <v>0.1</v>
      </c>
    </row>
    <row r="162" spans="1:15">
      <c r="A162" s="21" t="s">
        <v>68</v>
      </c>
      <c r="B162" s="10">
        <v>4130</v>
      </c>
      <c r="C162" s="60">
        <v>4.3955647080000002</v>
      </c>
      <c r="D162" s="11">
        <v>0.309</v>
      </c>
      <c r="E162" s="11">
        <v>56.5</v>
      </c>
      <c r="F162" s="11">
        <v>0.7</v>
      </c>
      <c r="G162" s="11">
        <v>0.09</v>
      </c>
      <c r="H162" s="10">
        <v>1</v>
      </c>
      <c r="I162" s="11">
        <f t="shared" si="12"/>
        <v>0.7</v>
      </c>
      <c r="J162" s="11">
        <f t="shared" si="13"/>
        <v>0.09</v>
      </c>
      <c r="K162" s="11">
        <v>2739.1</v>
      </c>
      <c r="L162" s="10">
        <f t="shared" si="14"/>
        <v>6.3949972045515011</v>
      </c>
      <c r="M162">
        <f t="shared" si="15"/>
        <v>7888</v>
      </c>
      <c r="N162">
        <f t="shared" si="16"/>
        <v>12</v>
      </c>
      <c r="O162">
        <f t="shared" si="17"/>
        <v>1.6</v>
      </c>
    </row>
    <row r="163" spans="1:15">
      <c r="A163" s="21" t="s">
        <v>68</v>
      </c>
      <c r="B163" s="10">
        <v>4340</v>
      </c>
      <c r="C163" s="60">
        <v>0.113242599</v>
      </c>
      <c r="D163" s="11">
        <v>0.10199999999999999</v>
      </c>
      <c r="E163" s="11">
        <v>56.5</v>
      </c>
      <c r="F163" s="11">
        <v>0.7</v>
      </c>
      <c r="G163" s="11">
        <v>0.09</v>
      </c>
      <c r="H163" s="10">
        <v>1</v>
      </c>
      <c r="I163" s="11">
        <f t="shared" si="12"/>
        <v>0.7</v>
      </c>
      <c r="J163" s="11">
        <f t="shared" si="13"/>
        <v>0.09</v>
      </c>
      <c r="K163" s="11">
        <v>12.7</v>
      </c>
      <c r="L163" s="10">
        <f t="shared" si="14"/>
        <v>5.4384758169749997E-2</v>
      </c>
      <c r="M163">
        <f t="shared" si="15"/>
        <v>67</v>
      </c>
      <c r="N163">
        <f t="shared" si="16"/>
        <v>0</v>
      </c>
      <c r="O163">
        <f t="shared" si="17"/>
        <v>0</v>
      </c>
    </row>
    <row r="164" spans="1:15">
      <c r="A164" s="21" t="s">
        <v>68</v>
      </c>
      <c r="B164" s="10">
        <v>4130</v>
      </c>
      <c r="C164" s="60">
        <v>0.1023293</v>
      </c>
      <c r="D164" s="11">
        <v>0.41299999999999998</v>
      </c>
      <c r="E164" s="11">
        <v>56.5</v>
      </c>
      <c r="F164" s="11">
        <v>0.7</v>
      </c>
      <c r="G164" s="11">
        <v>0.09</v>
      </c>
      <c r="H164" s="10">
        <v>1</v>
      </c>
      <c r="I164" s="11">
        <f t="shared" si="12"/>
        <v>0.7</v>
      </c>
      <c r="J164" s="11">
        <f t="shared" si="13"/>
        <v>0.09</v>
      </c>
      <c r="K164" s="11">
        <v>46.6</v>
      </c>
      <c r="L164" s="10">
        <f t="shared" si="14"/>
        <v>0.19898358757083331</v>
      </c>
      <c r="M164">
        <f t="shared" si="15"/>
        <v>245</v>
      </c>
      <c r="N164">
        <f t="shared" si="16"/>
        <v>0</v>
      </c>
      <c r="O164">
        <f t="shared" si="17"/>
        <v>0</v>
      </c>
    </row>
    <row r="165" spans="1:15">
      <c r="A165" s="21" t="s">
        <v>68</v>
      </c>
      <c r="B165" s="10">
        <v>3100</v>
      </c>
      <c r="C165" s="60">
        <v>1.3443409E-2</v>
      </c>
      <c r="D165" s="11">
        <v>0.3</v>
      </c>
      <c r="E165" s="11">
        <v>56.5</v>
      </c>
      <c r="F165" s="11">
        <v>1.2</v>
      </c>
      <c r="G165" s="11">
        <v>6.4000000000000001E-2</v>
      </c>
      <c r="H165" s="10">
        <v>1</v>
      </c>
      <c r="I165" s="11">
        <f t="shared" si="12"/>
        <v>1.2</v>
      </c>
      <c r="J165" s="11">
        <f t="shared" si="13"/>
        <v>6.4000000000000001E-2</v>
      </c>
      <c r="K165" s="11">
        <v>4.5</v>
      </c>
      <c r="L165" s="10">
        <f t="shared" si="14"/>
        <v>1.8988815212499999E-2</v>
      </c>
      <c r="M165">
        <f t="shared" si="15"/>
        <v>23</v>
      </c>
      <c r="N165">
        <f t="shared" si="16"/>
        <v>0</v>
      </c>
      <c r="O165">
        <f t="shared" si="17"/>
        <v>0</v>
      </c>
    </row>
    <row r="166" spans="1:15">
      <c r="A166" s="21" t="s">
        <v>68</v>
      </c>
      <c r="B166" s="10">
        <v>4130</v>
      </c>
      <c r="C166" s="60">
        <v>0.15026019099999999</v>
      </c>
      <c r="D166" s="11">
        <v>0.41299999999999998</v>
      </c>
      <c r="E166" s="11">
        <v>56.5</v>
      </c>
      <c r="F166" s="11">
        <v>0.7</v>
      </c>
      <c r="G166" s="11">
        <v>0.09</v>
      </c>
      <c r="H166" s="10">
        <v>1</v>
      </c>
      <c r="I166" s="11">
        <f t="shared" si="12"/>
        <v>0.7</v>
      </c>
      <c r="J166" s="11">
        <f t="shared" si="13"/>
        <v>0.09</v>
      </c>
      <c r="K166" s="11">
        <v>68.5</v>
      </c>
      <c r="L166" s="10">
        <f t="shared" si="14"/>
        <v>0.29218720224079159</v>
      </c>
      <c r="M166">
        <f t="shared" si="15"/>
        <v>360</v>
      </c>
      <c r="N166">
        <f t="shared" si="16"/>
        <v>1</v>
      </c>
      <c r="O166">
        <f t="shared" si="17"/>
        <v>0.1</v>
      </c>
    </row>
    <row r="167" spans="1:15">
      <c r="A167" s="21" t="s">
        <v>68</v>
      </c>
      <c r="B167" s="10">
        <v>4130</v>
      </c>
      <c r="C167" s="60">
        <v>0.56626388100000002</v>
      </c>
      <c r="D167" s="11">
        <v>0.41299999999999998</v>
      </c>
      <c r="E167" s="11">
        <v>56.5</v>
      </c>
      <c r="F167" s="11">
        <v>0.7</v>
      </c>
      <c r="G167" s="11">
        <v>0.09</v>
      </c>
      <c r="H167" s="10">
        <v>1</v>
      </c>
      <c r="I167" s="11">
        <f t="shared" si="12"/>
        <v>0.7</v>
      </c>
      <c r="J167" s="11">
        <f t="shared" si="13"/>
        <v>0.09</v>
      </c>
      <c r="K167" s="11">
        <v>258.10000000000002</v>
      </c>
      <c r="L167" s="10">
        <f t="shared" si="14"/>
        <v>1.1011237109328749</v>
      </c>
      <c r="M167">
        <f t="shared" si="15"/>
        <v>1358</v>
      </c>
      <c r="N167">
        <f t="shared" si="16"/>
        <v>2</v>
      </c>
      <c r="O167">
        <f t="shared" si="17"/>
        <v>0.3</v>
      </c>
    </row>
    <row r="168" spans="1:15">
      <c r="A168" s="21" t="s">
        <v>68</v>
      </c>
      <c r="B168" s="10">
        <v>1200</v>
      </c>
      <c r="C168" s="60">
        <v>7.128891E-3</v>
      </c>
      <c r="D168" s="11">
        <v>0.22</v>
      </c>
      <c r="E168" s="11">
        <v>56.5</v>
      </c>
      <c r="F168" s="11">
        <v>2.23</v>
      </c>
      <c r="G168" s="11">
        <v>0.316</v>
      </c>
      <c r="H168" s="10">
        <v>1</v>
      </c>
      <c r="I168" s="11">
        <f t="shared" si="12"/>
        <v>2.23</v>
      </c>
      <c r="J168" s="11">
        <f t="shared" si="13"/>
        <v>0.316</v>
      </c>
      <c r="K168" s="11">
        <v>1.9</v>
      </c>
      <c r="L168" s="10">
        <f t="shared" si="14"/>
        <v>7.3843429274999999E-3</v>
      </c>
      <c r="M168">
        <f t="shared" si="15"/>
        <v>9</v>
      </c>
      <c r="N168">
        <f t="shared" si="16"/>
        <v>0</v>
      </c>
      <c r="O168">
        <f t="shared" si="17"/>
        <v>0</v>
      </c>
    </row>
    <row r="169" spans="1:15">
      <c r="A169" s="21" t="s">
        <v>68</v>
      </c>
      <c r="B169" s="10">
        <v>4130</v>
      </c>
      <c r="C169" s="60">
        <v>0.49317492200000002</v>
      </c>
      <c r="D169" s="11">
        <v>0.309</v>
      </c>
      <c r="E169" s="11">
        <v>56.5</v>
      </c>
      <c r="F169" s="11">
        <v>0.7</v>
      </c>
      <c r="G169" s="11">
        <v>0.09</v>
      </c>
      <c r="H169" s="10">
        <v>1</v>
      </c>
      <c r="I169" s="11">
        <f t="shared" si="12"/>
        <v>0.7</v>
      </c>
      <c r="J169" s="11">
        <f t="shared" si="13"/>
        <v>0.09</v>
      </c>
      <c r="K169" s="11">
        <v>477.7</v>
      </c>
      <c r="L169" s="10">
        <f t="shared" si="14"/>
        <v>0.71750786464475003</v>
      </c>
      <c r="M169">
        <f t="shared" si="15"/>
        <v>885</v>
      </c>
      <c r="N169">
        <f t="shared" si="16"/>
        <v>1</v>
      </c>
      <c r="O169">
        <f t="shared" si="17"/>
        <v>0.2</v>
      </c>
    </row>
    <row r="170" spans="1:15">
      <c r="A170" s="21" t="s">
        <v>68</v>
      </c>
      <c r="B170" s="10">
        <v>2130</v>
      </c>
      <c r="C170" s="60">
        <v>6.2236499999999998E-3</v>
      </c>
      <c r="D170" s="11">
        <v>0.33400000000000002</v>
      </c>
      <c r="E170" s="11">
        <v>56.5</v>
      </c>
      <c r="F170" s="11">
        <v>2.52</v>
      </c>
      <c r="G170" s="11">
        <v>0.09</v>
      </c>
      <c r="H170" s="10">
        <v>1</v>
      </c>
      <c r="I170" s="11">
        <f t="shared" si="12"/>
        <v>2.52</v>
      </c>
      <c r="J170" s="11">
        <f t="shared" si="13"/>
        <v>0.09</v>
      </c>
      <c r="K170" s="11">
        <v>59.6</v>
      </c>
      <c r="L170" s="10">
        <f t="shared" si="14"/>
        <v>9.7872082625000013E-3</v>
      </c>
      <c r="M170">
        <f t="shared" si="15"/>
        <v>12</v>
      </c>
      <c r="N170">
        <f t="shared" si="16"/>
        <v>0</v>
      </c>
      <c r="O170">
        <f t="shared" si="17"/>
        <v>0</v>
      </c>
    </row>
    <row r="171" spans="1:15">
      <c r="A171" s="21" t="s">
        <v>68</v>
      </c>
      <c r="B171" s="10">
        <v>1200</v>
      </c>
      <c r="C171" s="60">
        <v>1.9383139000000001E-2</v>
      </c>
      <c r="D171" s="11">
        <v>0.30399999999999999</v>
      </c>
      <c r="E171" s="11">
        <v>56.5</v>
      </c>
      <c r="F171" s="11">
        <v>2.23</v>
      </c>
      <c r="G171" s="11">
        <v>0.316</v>
      </c>
      <c r="H171" s="10">
        <v>1</v>
      </c>
      <c r="I171" s="11">
        <f t="shared" si="12"/>
        <v>2.23</v>
      </c>
      <c r="J171" s="11">
        <f t="shared" si="13"/>
        <v>0.316</v>
      </c>
      <c r="K171" s="11">
        <v>6.5</v>
      </c>
      <c r="L171" s="10">
        <f t="shared" si="14"/>
        <v>2.7743732955333333E-2</v>
      </c>
      <c r="M171">
        <f t="shared" si="15"/>
        <v>34</v>
      </c>
      <c r="N171">
        <f t="shared" si="16"/>
        <v>0</v>
      </c>
      <c r="O171">
        <f t="shared" si="17"/>
        <v>0</v>
      </c>
    </row>
    <row r="172" spans="1:15">
      <c r="A172" s="21" t="s">
        <v>68</v>
      </c>
      <c r="B172" s="10">
        <v>1200</v>
      </c>
      <c r="C172" s="60">
        <v>0.106113211</v>
      </c>
      <c r="D172" s="11">
        <v>0.22</v>
      </c>
      <c r="E172" s="11">
        <v>56.5</v>
      </c>
      <c r="F172" s="11">
        <v>2.23</v>
      </c>
      <c r="G172" s="11">
        <v>0.316</v>
      </c>
      <c r="H172" s="10">
        <v>1</v>
      </c>
      <c r="I172" s="11">
        <f t="shared" si="12"/>
        <v>2.23</v>
      </c>
      <c r="J172" s="11">
        <f t="shared" si="13"/>
        <v>0.316</v>
      </c>
      <c r="K172" s="11">
        <v>71.8</v>
      </c>
      <c r="L172" s="10">
        <f t="shared" si="14"/>
        <v>0.10991560106083333</v>
      </c>
      <c r="M172">
        <f t="shared" si="15"/>
        <v>136</v>
      </c>
      <c r="N172">
        <f t="shared" si="16"/>
        <v>1</v>
      </c>
      <c r="O172">
        <f t="shared" si="17"/>
        <v>0.1</v>
      </c>
    </row>
    <row r="173" spans="1:15">
      <c r="A173" s="21" t="s">
        <v>68</v>
      </c>
      <c r="B173" s="10">
        <v>1200</v>
      </c>
      <c r="C173" s="60">
        <v>0.104431388</v>
      </c>
      <c r="D173" s="11">
        <v>0.38900000000000001</v>
      </c>
      <c r="E173" s="11">
        <v>56.5</v>
      </c>
      <c r="F173" s="11">
        <v>2.23</v>
      </c>
      <c r="G173" s="11">
        <v>0.316</v>
      </c>
      <c r="H173" s="10">
        <v>1</v>
      </c>
      <c r="I173" s="11">
        <f t="shared" si="12"/>
        <v>2.23</v>
      </c>
      <c r="J173" s="11">
        <f t="shared" si="13"/>
        <v>0.316</v>
      </c>
      <c r="K173" s="11">
        <v>44.8</v>
      </c>
      <c r="L173" s="10">
        <f t="shared" si="14"/>
        <v>0.19127043842983335</v>
      </c>
      <c r="M173">
        <f t="shared" si="15"/>
        <v>236</v>
      </c>
      <c r="N173">
        <f t="shared" si="16"/>
        <v>1</v>
      </c>
      <c r="O173">
        <f t="shared" si="17"/>
        <v>0.2</v>
      </c>
    </row>
    <row r="174" spans="1:15">
      <c r="A174" s="21" t="s">
        <v>68</v>
      </c>
      <c r="B174" s="10">
        <v>1200</v>
      </c>
      <c r="C174" s="60">
        <v>0.21358818900000001</v>
      </c>
      <c r="D174" s="11">
        <v>0.22</v>
      </c>
      <c r="E174" s="11">
        <v>56.5</v>
      </c>
      <c r="F174" s="11">
        <v>2.23</v>
      </c>
      <c r="G174" s="11">
        <v>0.316</v>
      </c>
      <c r="H174" s="10">
        <v>1</v>
      </c>
      <c r="I174" s="11">
        <f t="shared" si="12"/>
        <v>2.23</v>
      </c>
      <c r="J174" s="11">
        <f t="shared" si="13"/>
        <v>0.316</v>
      </c>
      <c r="K174" s="11">
        <v>51.9</v>
      </c>
      <c r="L174" s="10">
        <f t="shared" si="14"/>
        <v>0.22124176577250002</v>
      </c>
      <c r="M174">
        <f t="shared" si="15"/>
        <v>273</v>
      </c>
      <c r="N174">
        <f t="shared" si="16"/>
        <v>1</v>
      </c>
      <c r="O174">
        <f t="shared" si="17"/>
        <v>0.2</v>
      </c>
    </row>
    <row r="175" spans="1:15">
      <c r="A175" s="21" t="s">
        <v>68</v>
      </c>
      <c r="B175" s="10">
        <v>1200</v>
      </c>
      <c r="C175" s="60">
        <v>5.0890418999999999E-2</v>
      </c>
      <c r="D175" s="11">
        <v>0.30399999999999999</v>
      </c>
      <c r="E175" s="11">
        <v>56.5</v>
      </c>
      <c r="F175" s="11">
        <v>2.23</v>
      </c>
      <c r="G175" s="11">
        <v>0.316</v>
      </c>
      <c r="H175" s="10">
        <v>1</v>
      </c>
      <c r="I175" s="11">
        <f t="shared" si="12"/>
        <v>2.23</v>
      </c>
      <c r="J175" s="11">
        <f t="shared" si="13"/>
        <v>0.316</v>
      </c>
      <c r="K175" s="11">
        <v>17.100000000000001</v>
      </c>
      <c r="L175" s="10">
        <f t="shared" si="14"/>
        <v>7.2841153061999994E-2</v>
      </c>
      <c r="M175">
        <f t="shared" si="15"/>
        <v>90</v>
      </c>
      <c r="N175">
        <f t="shared" si="16"/>
        <v>0</v>
      </c>
      <c r="O175">
        <f t="shared" si="17"/>
        <v>0.1</v>
      </c>
    </row>
    <row r="176" spans="1:15">
      <c r="A176" s="21" t="s">
        <v>68</v>
      </c>
      <c r="B176" s="10">
        <v>1200</v>
      </c>
      <c r="C176" s="60">
        <v>6.0745809999999999E-3</v>
      </c>
      <c r="D176" s="11">
        <v>0.38900000000000001</v>
      </c>
      <c r="E176" s="11">
        <v>56.5</v>
      </c>
      <c r="F176" s="11">
        <v>2.23</v>
      </c>
      <c r="G176" s="11">
        <v>0.316</v>
      </c>
      <c r="H176" s="10">
        <v>1</v>
      </c>
      <c r="I176" s="11">
        <f t="shared" si="12"/>
        <v>2.23</v>
      </c>
      <c r="J176" s="11">
        <f t="shared" si="13"/>
        <v>0.316</v>
      </c>
      <c r="K176" s="11">
        <v>2.6</v>
      </c>
      <c r="L176" s="10">
        <f t="shared" si="14"/>
        <v>1.1125848209041667E-2</v>
      </c>
      <c r="M176">
        <f t="shared" si="15"/>
        <v>14</v>
      </c>
      <c r="N176">
        <f t="shared" si="16"/>
        <v>0</v>
      </c>
      <c r="O176">
        <f t="shared" si="17"/>
        <v>0</v>
      </c>
    </row>
    <row r="177" spans="1:15">
      <c r="A177" s="21" t="s">
        <v>68</v>
      </c>
      <c r="B177" s="10">
        <v>4130</v>
      </c>
      <c r="C177" s="60">
        <v>8.9757545999999994E-2</v>
      </c>
      <c r="D177" s="11">
        <v>0.309</v>
      </c>
      <c r="E177" s="11">
        <v>56.5</v>
      </c>
      <c r="F177" s="11">
        <v>0.7</v>
      </c>
      <c r="G177" s="11">
        <v>0.09</v>
      </c>
      <c r="H177" s="10">
        <v>1</v>
      </c>
      <c r="I177" s="11">
        <f t="shared" si="12"/>
        <v>0.7</v>
      </c>
      <c r="J177" s="11">
        <f t="shared" si="13"/>
        <v>0.09</v>
      </c>
      <c r="K177" s="11">
        <v>30.6</v>
      </c>
      <c r="L177" s="10">
        <f t="shared" si="14"/>
        <v>0.13058600973675</v>
      </c>
      <c r="M177">
        <f t="shared" si="15"/>
        <v>161</v>
      </c>
      <c r="N177">
        <f t="shared" si="16"/>
        <v>0</v>
      </c>
      <c r="O177">
        <f t="shared" si="17"/>
        <v>0</v>
      </c>
    </row>
    <row r="178" spans="1:15">
      <c r="A178" s="21" t="s">
        <v>68</v>
      </c>
      <c r="B178" s="10">
        <v>4340</v>
      </c>
      <c r="C178" s="60">
        <v>7.7281699999999997E-4</v>
      </c>
      <c r="D178" s="11">
        <v>0.41299999999999998</v>
      </c>
      <c r="E178" s="11">
        <v>56.5</v>
      </c>
      <c r="F178" s="11">
        <v>0.7</v>
      </c>
      <c r="G178" s="11">
        <v>0.09</v>
      </c>
      <c r="H178" s="10">
        <v>1</v>
      </c>
      <c r="I178" s="11">
        <f t="shared" si="12"/>
        <v>0.7</v>
      </c>
      <c r="J178" s="11">
        <f t="shared" si="13"/>
        <v>0.09</v>
      </c>
      <c r="K178" s="11">
        <v>0.4</v>
      </c>
      <c r="L178" s="10">
        <f t="shared" si="14"/>
        <v>1.5027748572083331E-3</v>
      </c>
      <c r="M178">
        <f t="shared" si="15"/>
        <v>2</v>
      </c>
      <c r="N178">
        <f t="shared" si="16"/>
        <v>0</v>
      </c>
      <c r="O178">
        <f t="shared" si="17"/>
        <v>0</v>
      </c>
    </row>
    <row r="179" spans="1:15">
      <c r="A179" s="21" t="s">
        <v>68</v>
      </c>
      <c r="B179" s="10">
        <v>4340</v>
      </c>
      <c r="C179" s="60">
        <v>0.29605852900000001</v>
      </c>
      <c r="D179" s="11">
        <v>0.41299999999999998</v>
      </c>
      <c r="E179" s="11">
        <v>56.5</v>
      </c>
      <c r="F179" s="11">
        <v>0.7</v>
      </c>
      <c r="G179" s="11">
        <v>0.09</v>
      </c>
      <c r="H179" s="10">
        <v>1</v>
      </c>
      <c r="I179" s="11">
        <f t="shared" si="12"/>
        <v>0.7</v>
      </c>
      <c r="J179" s="11">
        <f t="shared" si="13"/>
        <v>0.09</v>
      </c>
      <c r="K179" s="11">
        <v>134.9</v>
      </c>
      <c r="L179" s="10">
        <f t="shared" si="14"/>
        <v>0.57569814541254172</v>
      </c>
      <c r="M179">
        <f t="shared" si="15"/>
        <v>710</v>
      </c>
      <c r="N179">
        <f t="shared" si="16"/>
        <v>1</v>
      </c>
      <c r="O179">
        <f t="shared" si="17"/>
        <v>0.1</v>
      </c>
    </row>
    <row r="180" spans="1:15">
      <c r="A180" s="21" t="s">
        <v>68</v>
      </c>
      <c r="B180" s="10">
        <v>4340</v>
      </c>
      <c r="C180" s="60">
        <v>8.3899692999999997E-2</v>
      </c>
      <c r="D180" s="11">
        <v>0.10199999999999999</v>
      </c>
      <c r="E180" s="11">
        <v>56.5</v>
      </c>
      <c r="F180" s="11">
        <v>0.7</v>
      </c>
      <c r="G180" s="11">
        <v>0.09</v>
      </c>
      <c r="H180" s="10">
        <v>1</v>
      </c>
      <c r="I180" s="11">
        <f t="shared" si="12"/>
        <v>0.7</v>
      </c>
      <c r="J180" s="11">
        <f t="shared" si="13"/>
        <v>0.09</v>
      </c>
      <c r="K180" s="11">
        <v>9.4</v>
      </c>
      <c r="L180" s="10">
        <f t="shared" si="14"/>
        <v>4.0292827563249999E-2</v>
      </c>
      <c r="M180">
        <f t="shared" si="15"/>
        <v>50</v>
      </c>
      <c r="N180">
        <f t="shared" si="16"/>
        <v>0</v>
      </c>
      <c r="O180">
        <f t="shared" si="17"/>
        <v>0</v>
      </c>
    </row>
    <row r="181" spans="1:15">
      <c r="A181" s="21" t="s">
        <v>68</v>
      </c>
      <c r="B181" s="10">
        <v>4340</v>
      </c>
      <c r="C181" s="60">
        <v>0.24045670199999999</v>
      </c>
      <c r="D181" s="11">
        <v>0.309</v>
      </c>
      <c r="E181" s="11">
        <v>56.5</v>
      </c>
      <c r="F181" s="11">
        <v>0.7</v>
      </c>
      <c r="G181" s="11">
        <v>0.09</v>
      </c>
      <c r="H181" s="10">
        <v>1</v>
      </c>
      <c r="I181" s="11">
        <f t="shared" si="12"/>
        <v>0.7</v>
      </c>
      <c r="J181" s="11">
        <f t="shared" si="13"/>
        <v>0.09</v>
      </c>
      <c r="K181" s="11">
        <v>82</v>
      </c>
      <c r="L181" s="10">
        <f t="shared" si="14"/>
        <v>0.34983444432225003</v>
      </c>
      <c r="M181">
        <f t="shared" si="15"/>
        <v>432</v>
      </c>
      <c r="N181">
        <f t="shared" si="16"/>
        <v>1</v>
      </c>
      <c r="O181">
        <f t="shared" si="17"/>
        <v>0.1</v>
      </c>
    </row>
    <row r="182" spans="1:15">
      <c r="A182" s="21" t="s">
        <v>68</v>
      </c>
      <c r="B182" s="10">
        <v>4340</v>
      </c>
      <c r="C182" s="60">
        <v>1.235918971</v>
      </c>
      <c r="D182" s="11">
        <v>0.309</v>
      </c>
      <c r="E182" s="11">
        <v>56.5</v>
      </c>
      <c r="F182" s="11">
        <v>0.7</v>
      </c>
      <c r="G182" s="11">
        <v>0.09</v>
      </c>
      <c r="H182" s="10">
        <v>1</v>
      </c>
      <c r="I182" s="11">
        <f t="shared" si="12"/>
        <v>0.7</v>
      </c>
      <c r="J182" s="11">
        <f t="shared" si="13"/>
        <v>0.09</v>
      </c>
      <c r="K182" s="11">
        <v>421.5</v>
      </c>
      <c r="L182" s="10">
        <f t="shared" si="14"/>
        <v>1.7981076129336253</v>
      </c>
      <c r="M182">
        <f t="shared" si="15"/>
        <v>2218</v>
      </c>
      <c r="N182">
        <f t="shared" si="16"/>
        <v>3</v>
      </c>
      <c r="O182">
        <f t="shared" si="17"/>
        <v>0.4</v>
      </c>
    </row>
    <row r="183" spans="1:15">
      <c r="A183" s="21" t="s">
        <v>68</v>
      </c>
      <c r="B183" s="10">
        <v>1200</v>
      </c>
      <c r="C183" s="60">
        <v>1.5384652E-2</v>
      </c>
      <c r="D183" s="11">
        <v>0.38900000000000001</v>
      </c>
      <c r="E183" s="11">
        <v>56.5</v>
      </c>
      <c r="F183" s="11">
        <v>2.23</v>
      </c>
      <c r="G183" s="11">
        <v>0.316</v>
      </c>
      <c r="H183" s="10">
        <v>1</v>
      </c>
      <c r="I183" s="11">
        <f t="shared" si="12"/>
        <v>2.23</v>
      </c>
      <c r="J183" s="11">
        <f t="shared" si="13"/>
        <v>0.316</v>
      </c>
      <c r="K183" s="11">
        <v>6.6</v>
      </c>
      <c r="L183" s="10">
        <f t="shared" si="14"/>
        <v>2.8177631165166667E-2</v>
      </c>
      <c r="M183">
        <f t="shared" si="15"/>
        <v>35</v>
      </c>
      <c r="N183">
        <f t="shared" si="16"/>
        <v>0</v>
      </c>
      <c r="O183">
        <f t="shared" si="17"/>
        <v>0</v>
      </c>
    </row>
    <row r="184" spans="1:15">
      <c r="A184" s="21" t="s">
        <v>68</v>
      </c>
      <c r="B184" s="10">
        <v>1200</v>
      </c>
      <c r="C184" s="60">
        <v>1.368211E-3</v>
      </c>
      <c r="D184" s="11">
        <v>0.22</v>
      </c>
      <c r="E184" s="11">
        <v>56.5</v>
      </c>
      <c r="F184" s="11">
        <v>2.23</v>
      </c>
      <c r="G184" s="11">
        <v>0.316</v>
      </c>
      <c r="H184" s="10">
        <v>1</v>
      </c>
      <c r="I184" s="11">
        <f t="shared" si="12"/>
        <v>2.23</v>
      </c>
      <c r="J184" s="11">
        <f t="shared" si="13"/>
        <v>0.316</v>
      </c>
      <c r="K184" s="11">
        <v>0.3</v>
      </c>
      <c r="L184" s="10">
        <f t="shared" si="14"/>
        <v>1.4172385608333333E-3</v>
      </c>
      <c r="M184">
        <f t="shared" si="15"/>
        <v>2</v>
      </c>
      <c r="N184">
        <f t="shared" si="16"/>
        <v>0</v>
      </c>
      <c r="O184">
        <f t="shared" si="17"/>
        <v>0</v>
      </c>
    </row>
    <row r="185" spans="1:15">
      <c r="A185" s="21" t="s">
        <v>68</v>
      </c>
      <c r="B185" s="10">
        <v>1200</v>
      </c>
      <c r="C185" s="60">
        <v>1.6259426E-2</v>
      </c>
      <c r="D185" s="11">
        <v>0.38900000000000001</v>
      </c>
      <c r="E185" s="11">
        <v>56.5</v>
      </c>
      <c r="F185" s="11">
        <v>2.23</v>
      </c>
      <c r="G185" s="11">
        <v>0.316</v>
      </c>
      <c r="H185" s="10">
        <v>1</v>
      </c>
      <c r="I185" s="11">
        <f t="shared" si="12"/>
        <v>2.23</v>
      </c>
      <c r="J185" s="11">
        <f t="shared" si="13"/>
        <v>0.316</v>
      </c>
      <c r="K185" s="11">
        <v>7</v>
      </c>
      <c r="L185" s="10">
        <f t="shared" si="14"/>
        <v>2.9779816195083336E-2</v>
      </c>
      <c r="M185">
        <f t="shared" si="15"/>
        <v>37</v>
      </c>
      <c r="N185">
        <f t="shared" si="16"/>
        <v>0</v>
      </c>
      <c r="O185">
        <f t="shared" si="17"/>
        <v>0</v>
      </c>
    </row>
    <row r="186" spans="1:15">
      <c r="A186" s="21" t="s">
        <v>68</v>
      </c>
      <c r="B186" s="10">
        <v>4130</v>
      </c>
      <c r="C186" s="60">
        <v>0.28041109800000003</v>
      </c>
      <c r="D186" s="11">
        <v>0.10199999999999999</v>
      </c>
      <c r="E186" s="11">
        <v>56.5</v>
      </c>
      <c r="F186" s="11">
        <v>0.7</v>
      </c>
      <c r="G186" s="11">
        <v>0.09</v>
      </c>
      <c r="H186" s="10">
        <v>1</v>
      </c>
      <c r="I186" s="11">
        <f t="shared" si="12"/>
        <v>0.7</v>
      </c>
      <c r="J186" s="11">
        <f t="shared" si="13"/>
        <v>0.09</v>
      </c>
      <c r="K186" s="11">
        <v>31.6</v>
      </c>
      <c r="L186" s="10">
        <f t="shared" si="14"/>
        <v>0.1346674298145</v>
      </c>
      <c r="M186">
        <f t="shared" si="15"/>
        <v>166</v>
      </c>
      <c r="N186">
        <f t="shared" si="16"/>
        <v>0</v>
      </c>
      <c r="O186">
        <f t="shared" si="17"/>
        <v>0</v>
      </c>
    </row>
    <row r="187" spans="1:15">
      <c r="A187" s="21" t="s">
        <v>68</v>
      </c>
      <c r="B187" s="10">
        <v>1200</v>
      </c>
      <c r="C187" s="60">
        <v>6.9427761000000004E-2</v>
      </c>
      <c r="D187" s="11">
        <v>0.22</v>
      </c>
      <c r="E187" s="11">
        <v>56.5</v>
      </c>
      <c r="F187" s="11">
        <v>2.23</v>
      </c>
      <c r="G187" s="11">
        <v>0.316</v>
      </c>
      <c r="H187" s="10">
        <v>1</v>
      </c>
      <c r="I187" s="11">
        <f t="shared" si="12"/>
        <v>2.23</v>
      </c>
      <c r="J187" s="11">
        <f t="shared" si="13"/>
        <v>0.316</v>
      </c>
      <c r="K187" s="11">
        <v>16.899999999999999</v>
      </c>
      <c r="L187" s="10">
        <f t="shared" si="14"/>
        <v>7.1915589102499997E-2</v>
      </c>
      <c r="M187">
        <f t="shared" si="15"/>
        <v>89</v>
      </c>
      <c r="N187">
        <f t="shared" si="16"/>
        <v>0</v>
      </c>
      <c r="O187">
        <f t="shared" si="17"/>
        <v>0.1</v>
      </c>
    </row>
    <row r="188" spans="1:15">
      <c r="A188" s="21" t="s">
        <v>68</v>
      </c>
      <c r="B188" s="10">
        <v>4340</v>
      </c>
      <c r="C188" s="60">
        <v>0.29836638999999998</v>
      </c>
      <c r="D188" s="11">
        <v>0.10199999999999999</v>
      </c>
      <c r="E188" s="11">
        <v>56.5</v>
      </c>
      <c r="F188" s="11">
        <v>0.7</v>
      </c>
      <c r="G188" s="11">
        <v>0.09</v>
      </c>
      <c r="H188" s="10">
        <v>1</v>
      </c>
      <c r="I188" s="11">
        <f t="shared" si="12"/>
        <v>0.7</v>
      </c>
      <c r="J188" s="11">
        <f t="shared" si="13"/>
        <v>0.09</v>
      </c>
      <c r="K188" s="11">
        <v>33.6</v>
      </c>
      <c r="L188" s="10">
        <f t="shared" si="14"/>
        <v>0.14329045879749999</v>
      </c>
      <c r="M188">
        <f t="shared" si="15"/>
        <v>177</v>
      </c>
      <c r="N188">
        <f t="shared" si="16"/>
        <v>0</v>
      </c>
      <c r="O188">
        <f t="shared" si="17"/>
        <v>0</v>
      </c>
    </row>
    <row r="189" spans="1:15">
      <c r="A189" s="21" t="s">
        <v>68</v>
      </c>
      <c r="B189" s="10">
        <v>4340</v>
      </c>
      <c r="C189" s="60">
        <v>1.5957974999999999E-2</v>
      </c>
      <c r="D189" s="11">
        <v>0.309</v>
      </c>
      <c r="E189" s="11">
        <v>56.5</v>
      </c>
      <c r="F189" s="11">
        <v>0.7</v>
      </c>
      <c r="G189" s="11">
        <v>0.09</v>
      </c>
      <c r="H189" s="10">
        <v>1</v>
      </c>
      <c r="I189" s="11">
        <f t="shared" si="12"/>
        <v>0.7</v>
      </c>
      <c r="J189" s="11">
        <f t="shared" si="13"/>
        <v>0.09</v>
      </c>
      <c r="K189" s="11">
        <v>5.4</v>
      </c>
      <c r="L189" s="10">
        <f t="shared" si="14"/>
        <v>2.3216858878125E-2</v>
      </c>
      <c r="M189">
        <f t="shared" si="15"/>
        <v>29</v>
      </c>
      <c r="N189">
        <f t="shared" si="16"/>
        <v>0</v>
      </c>
      <c r="O189">
        <f t="shared" si="17"/>
        <v>0</v>
      </c>
    </row>
    <row r="190" spans="1:15">
      <c r="A190" s="21" t="s">
        <v>68</v>
      </c>
      <c r="B190" s="10">
        <v>4340</v>
      </c>
      <c r="C190" s="60">
        <v>1.0219753E-2</v>
      </c>
      <c r="D190" s="11">
        <v>0.309</v>
      </c>
      <c r="E190" s="11">
        <v>56.5</v>
      </c>
      <c r="F190" s="11">
        <v>0.7</v>
      </c>
      <c r="G190" s="11">
        <v>0.09</v>
      </c>
      <c r="H190" s="10">
        <v>1</v>
      </c>
      <c r="I190" s="11">
        <f t="shared" si="12"/>
        <v>0.7</v>
      </c>
      <c r="J190" s="11">
        <f t="shared" si="13"/>
        <v>0.09</v>
      </c>
      <c r="K190" s="11">
        <v>3.5</v>
      </c>
      <c r="L190" s="10">
        <f t="shared" si="14"/>
        <v>1.4868463145875E-2</v>
      </c>
      <c r="M190">
        <f t="shared" si="15"/>
        <v>18</v>
      </c>
      <c r="N190">
        <f t="shared" si="16"/>
        <v>0</v>
      </c>
      <c r="O190">
        <f t="shared" si="17"/>
        <v>0</v>
      </c>
    </row>
    <row r="191" spans="1:15">
      <c r="A191" s="21" t="s">
        <v>68</v>
      </c>
      <c r="B191" s="10">
        <v>4340</v>
      </c>
      <c r="C191" s="60">
        <v>4.1393148999999997E-2</v>
      </c>
      <c r="D191" s="11">
        <v>0.10199999999999999</v>
      </c>
      <c r="E191" s="11">
        <v>56.5</v>
      </c>
      <c r="F191" s="11">
        <v>0.7</v>
      </c>
      <c r="G191" s="11">
        <v>0.09</v>
      </c>
      <c r="H191" s="10">
        <v>1</v>
      </c>
      <c r="I191" s="11">
        <f t="shared" si="12"/>
        <v>0.7</v>
      </c>
      <c r="J191" s="11">
        <f t="shared" si="13"/>
        <v>0.09</v>
      </c>
      <c r="K191" s="11">
        <v>4.7</v>
      </c>
      <c r="L191" s="10">
        <f t="shared" si="14"/>
        <v>1.9879059807249997E-2</v>
      </c>
      <c r="M191">
        <f t="shared" si="15"/>
        <v>25</v>
      </c>
      <c r="N191">
        <f t="shared" si="16"/>
        <v>0</v>
      </c>
      <c r="O191">
        <f t="shared" si="17"/>
        <v>0</v>
      </c>
    </row>
    <row r="192" spans="1:15">
      <c r="A192" s="21" t="s">
        <v>68</v>
      </c>
      <c r="B192" s="10">
        <v>1200</v>
      </c>
      <c r="C192" s="60">
        <v>2.1473685919999999</v>
      </c>
      <c r="D192" s="11">
        <v>0.38900000000000001</v>
      </c>
      <c r="E192" s="11">
        <v>56.5</v>
      </c>
      <c r="F192" s="11">
        <v>2.23</v>
      </c>
      <c r="G192" s="11">
        <v>0.316</v>
      </c>
      <c r="H192" s="10">
        <v>1</v>
      </c>
      <c r="I192" s="11">
        <f t="shared" si="12"/>
        <v>2.23</v>
      </c>
      <c r="J192" s="11">
        <f t="shared" si="13"/>
        <v>0.316</v>
      </c>
      <c r="K192" s="11">
        <v>921.9</v>
      </c>
      <c r="L192" s="10">
        <f t="shared" si="14"/>
        <v>3.9329950499393331</v>
      </c>
      <c r="M192">
        <f t="shared" si="15"/>
        <v>4851</v>
      </c>
      <c r="N192">
        <f t="shared" si="16"/>
        <v>24</v>
      </c>
      <c r="O192">
        <f t="shared" si="17"/>
        <v>3.4</v>
      </c>
    </row>
    <row r="193" spans="1:15">
      <c r="A193" s="21" t="s">
        <v>68</v>
      </c>
      <c r="B193" s="10">
        <v>1200</v>
      </c>
      <c r="C193" s="60">
        <v>5.1913834999999998E-2</v>
      </c>
      <c r="D193" s="11">
        <v>0.22</v>
      </c>
      <c r="E193" s="11">
        <v>56.5</v>
      </c>
      <c r="F193" s="11">
        <v>2.23</v>
      </c>
      <c r="G193" s="11">
        <v>0.316</v>
      </c>
      <c r="H193" s="10">
        <v>1</v>
      </c>
      <c r="I193" s="11">
        <f t="shared" si="12"/>
        <v>2.23</v>
      </c>
      <c r="J193" s="11">
        <f t="shared" si="13"/>
        <v>0.316</v>
      </c>
      <c r="K193" s="11">
        <v>12.6</v>
      </c>
      <c r="L193" s="10">
        <f t="shared" si="14"/>
        <v>5.3774080754166668E-2</v>
      </c>
      <c r="M193">
        <f t="shared" si="15"/>
        <v>66</v>
      </c>
      <c r="N193">
        <f t="shared" si="16"/>
        <v>0</v>
      </c>
      <c r="O193">
        <f t="shared" si="17"/>
        <v>0</v>
      </c>
    </row>
    <row r="194" spans="1:15">
      <c r="A194" s="21" t="s">
        <v>68</v>
      </c>
      <c r="B194" s="10">
        <v>1200</v>
      </c>
      <c r="C194" s="60">
        <v>1.9035013670000001</v>
      </c>
      <c r="D194" s="11">
        <v>0.22</v>
      </c>
      <c r="E194" s="11">
        <v>56.5</v>
      </c>
      <c r="F194" s="11">
        <v>2.23</v>
      </c>
      <c r="G194" s="11">
        <v>0.316</v>
      </c>
      <c r="H194" s="10">
        <v>1</v>
      </c>
      <c r="I194" s="11">
        <f t="shared" si="12"/>
        <v>2.23</v>
      </c>
      <c r="J194" s="11">
        <f t="shared" si="13"/>
        <v>0.316</v>
      </c>
      <c r="K194" s="11">
        <v>514.20000000000005</v>
      </c>
      <c r="L194" s="10">
        <f t="shared" si="14"/>
        <v>1.9717101659841667</v>
      </c>
      <c r="M194">
        <f t="shared" si="15"/>
        <v>2432</v>
      </c>
      <c r="N194">
        <f t="shared" si="16"/>
        <v>12</v>
      </c>
      <c r="O194">
        <f t="shared" si="17"/>
        <v>1.7</v>
      </c>
    </row>
    <row r="195" spans="1:15">
      <c r="A195" s="21" t="s">
        <v>68</v>
      </c>
      <c r="B195" s="10">
        <v>4340</v>
      </c>
      <c r="C195" s="60">
        <v>3.199379E-3</v>
      </c>
      <c r="D195" s="11">
        <v>0.41299999999999998</v>
      </c>
      <c r="E195" s="11">
        <v>56.5</v>
      </c>
      <c r="F195" s="11">
        <v>0.7</v>
      </c>
      <c r="G195" s="11">
        <v>0.09</v>
      </c>
      <c r="H195" s="10">
        <v>1</v>
      </c>
      <c r="I195" s="11">
        <f t="shared" ref="I195:I238" si="18">F195</f>
        <v>0.7</v>
      </c>
      <c r="J195" s="11">
        <f t="shared" ref="J195:J238" si="19">G195</f>
        <v>0.09</v>
      </c>
      <c r="K195" s="11">
        <v>1.5</v>
      </c>
      <c r="L195" s="10">
        <f t="shared" ref="L195:L258" si="20">E195*D195*C195/12</f>
        <v>6.2213257729583325E-3</v>
      </c>
      <c r="M195">
        <f t="shared" ref="M195:M258" si="21">ROUND(E195*D195*C195*102.79,0)</f>
        <v>8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21" t="s">
        <v>68</v>
      </c>
      <c r="B196" s="10">
        <v>4130</v>
      </c>
      <c r="C196" s="60">
        <v>2.1172404999999998E-2</v>
      </c>
      <c r="D196" s="11">
        <v>0.10199999999999999</v>
      </c>
      <c r="E196" s="11">
        <v>56.5</v>
      </c>
      <c r="F196" s="11">
        <v>0.7</v>
      </c>
      <c r="G196" s="11">
        <v>0.09</v>
      </c>
      <c r="H196" s="10">
        <v>1</v>
      </c>
      <c r="I196" s="11">
        <f t="shared" si="18"/>
        <v>0.7</v>
      </c>
      <c r="J196" s="11">
        <f t="shared" si="19"/>
        <v>0.09</v>
      </c>
      <c r="K196" s="11">
        <v>2.4</v>
      </c>
      <c r="L196" s="10">
        <f t="shared" si="20"/>
        <v>1.0168047501249999E-2</v>
      </c>
      <c r="M196">
        <f t="shared" si="21"/>
        <v>13</v>
      </c>
      <c r="N196">
        <f t="shared" si="22"/>
        <v>0</v>
      </c>
      <c r="O196">
        <f t="shared" si="23"/>
        <v>0</v>
      </c>
    </row>
    <row r="197" spans="1:15">
      <c r="A197" s="21" t="s">
        <v>68</v>
      </c>
      <c r="B197" s="10">
        <v>1200</v>
      </c>
      <c r="C197" s="60">
        <v>2.0402389E-2</v>
      </c>
      <c r="D197" s="11">
        <v>0.30399999999999999</v>
      </c>
      <c r="E197" s="11">
        <v>56.5</v>
      </c>
      <c r="F197" s="11">
        <v>2.23</v>
      </c>
      <c r="G197" s="11">
        <v>0.316</v>
      </c>
      <c r="H197" s="10">
        <v>1</v>
      </c>
      <c r="I197" s="11">
        <f t="shared" si="18"/>
        <v>2.23</v>
      </c>
      <c r="J197" s="11">
        <f t="shared" si="19"/>
        <v>0.316</v>
      </c>
      <c r="K197" s="11">
        <v>6.8</v>
      </c>
      <c r="L197" s="10">
        <f t="shared" si="20"/>
        <v>2.9202619455333329E-2</v>
      </c>
      <c r="M197">
        <f t="shared" si="21"/>
        <v>36</v>
      </c>
      <c r="N197">
        <f t="shared" si="22"/>
        <v>0</v>
      </c>
      <c r="O197">
        <f t="shared" si="23"/>
        <v>0</v>
      </c>
    </row>
    <row r="198" spans="1:15">
      <c r="A198" s="21" t="s">
        <v>68</v>
      </c>
      <c r="B198" s="10">
        <v>4340</v>
      </c>
      <c r="C198" s="60">
        <v>0.33488653000000002</v>
      </c>
      <c r="D198" s="11">
        <v>0.41299999999999998</v>
      </c>
      <c r="E198" s="11">
        <v>56.5</v>
      </c>
      <c r="F198" s="11">
        <v>0.7</v>
      </c>
      <c r="G198" s="11">
        <v>0.09</v>
      </c>
      <c r="H198" s="10">
        <v>1</v>
      </c>
      <c r="I198" s="11">
        <f t="shared" si="18"/>
        <v>0.7</v>
      </c>
      <c r="J198" s="11">
        <f t="shared" si="19"/>
        <v>0.09</v>
      </c>
      <c r="K198" s="11">
        <v>152.6</v>
      </c>
      <c r="L198" s="10">
        <f t="shared" si="20"/>
        <v>0.65120081119041662</v>
      </c>
      <c r="M198">
        <f t="shared" si="21"/>
        <v>803</v>
      </c>
      <c r="N198">
        <f t="shared" si="22"/>
        <v>1</v>
      </c>
      <c r="O198">
        <f t="shared" si="23"/>
        <v>0.2</v>
      </c>
    </row>
    <row r="199" spans="1:15">
      <c r="A199" s="21" t="s">
        <v>68</v>
      </c>
      <c r="B199" s="10">
        <v>4340</v>
      </c>
      <c r="C199" s="60">
        <v>2.3700224999999998E-2</v>
      </c>
      <c r="D199" s="11">
        <v>0.10199999999999999</v>
      </c>
      <c r="E199" s="11">
        <v>56.5</v>
      </c>
      <c r="F199" s="11">
        <v>0.7</v>
      </c>
      <c r="G199" s="11">
        <v>0.09</v>
      </c>
      <c r="H199" s="10">
        <v>1</v>
      </c>
      <c r="I199" s="11">
        <f t="shared" si="18"/>
        <v>0.7</v>
      </c>
      <c r="J199" s="11">
        <f t="shared" si="19"/>
        <v>0.09</v>
      </c>
      <c r="K199" s="11">
        <v>2.7</v>
      </c>
      <c r="L199" s="10">
        <f t="shared" si="20"/>
        <v>1.1382033056249999E-2</v>
      </c>
      <c r="M199">
        <f t="shared" si="21"/>
        <v>14</v>
      </c>
      <c r="N199">
        <f t="shared" si="22"/>
        <v>0</v>
      </c>
      <c r="O199">
        <f t="shared" si="23"/>
        <v>0</v>
      </c>
    </row>
    <row r="200" spans="1:15">
      <c r="A200" s="21" t="s">
        <v>68</v>
      </c>
      <c r="B200" s="10">
        <v>1200</v>
      </c>
      <c r="C200" s="60">
        <v>2.654067E-3</v>
      </c>
      <c r="D200" s="11">
        <v>0.30399999999999999</v>
      </c>
      <c r="E200" s="11">
        <v>56.5</v>
      </c>
      <c r="F200" s="11">
        <v>2.23</v>
      </c>
      <c r="G200" s="11">
        <v>0.316</v>
      </c>
      <c r="H200" s="10">
        <v>1</v>
      </c>
      <c r="I200" s="11">
        <f t="shared" si="18"/>
        <v>2.23</v>
      </c>
      <c r="J200" s="11">
        <f t="shared" si="19"/>
        <v>0.316</v>
      </c>
      <c r="K200" s="11">
        <v>0.9</v>
      </c>
      <c r="L200" s="10">
        <f t="shared" si="20"/>
        <v>3.7988545659999994E-3</v>
      </c>
      <c r="M200">
        <f t="shared" si="21"/>
        <v>5</v>
      </c>
      <c r="N200">
        <f t="shared" si="22"/>
        <v>0</v>
      </c>
      <c r="O200">
        <f t="shared" si="23"/>
        <v>0</v>
      </c>
    </row>
    <row r="201" spans="1:15">
      <c r="A201" s="21" t="s">
        <v>68</v>
      </c>
      <c r="B201" s="10">
        <v>4340</v>
      </c>
      <c r="C201" s="60">
        <v>6.4417299999999995E-4</v>
      </c>
      <c r="D201" s="11">
        <v>0.41299999999999998</v>
      </c>
      <c r="E201" s="11">
        <v>56.5</v>
      </c>
      <c r="F201" s="11">
        <v>0.7</v>
      </c>
      <c r="G201" s="11">
        <v>0.09</v>
      </c>
      <c r="H201" s="10">
        <v>1</v>
      </c>
      <c r="I201" s="11">
        <f t="shared" si="18"/>
        <v>0.7</v>
      </c>
      <c r="J201" s="11">
        <f t="shared" si="19"/>
        <v>0.09</v>
      </c>
      <c r="K201" s="11">
        <v>0.3</v>
      </c>
      <c r="L201" s="10">
        <f t="shared" si="20"/>
        <v>1.2526212390416664E-3</v>
      </c>
      <c r="M201">
        <f t="shared" si="21"/>
        <v>2</v>
      </c>
      <c r="N201">
        <f t="shared" si="22"/>
        <v>0</v>
      </c>
      <c r="O201">
        <f t="shared" si="23"/>
        <v>0</v>
      </c>
    </row>
    <row r="202" spans="1:15">
      <c r="A202" s="21" t="s">
        <v>68</v>
      </c>
      <c r="B202" s="10">
        <v>4340</v>
      </c>
      <c r="C202" s="60">
        <v>1.4748100000000001E-4</v>
      </c>
      <c r="D202" s="11">
        <v>0.309</v>
      </c>
      <c r="E202" s="11">
        <v>56.5</v>
      </c>
      <c r="F202" s="11">
        <v>0.7</v>
      </c>
      <c r="G202" s="11">
        <v>0.09</v>
      </c>
      <c r="H202" s="10">
        <v>1</v>
      </c>
      <c r="I202" s="11">
        <f t="shared" si="18"/>
        <v>0.7</v>
      </c>
      <c r="J202" s="11">
        <f t="shared" si="19"/>
        <v>0.09</v>
      </c>
      <c r="K202" s="11">
        <v>0.1</v>
      </c>
      <c r="L202" s="10">
        <f t="shared" si="20"/>
        <v>2.1456641987500002E-4</v>
      </c>
      <c r="M202">
        <f t="shared" si="21"/>
        <v>0</v>
      </c>
      <c r="N202">
        <f t="shared" si="22"/>
        <v>0</v>
      </c>
      <c r="O202">
        <f t="shared" si="23"/>
        <v>0</v>
      </c>
    </row>
    <row r="203" spans="1:15">
      <c r="A203" s="21" t="s">
        <v>68</v>
      </c>
      <c r="B203" s="10">
        <v>1200</v>
      </c>
      <c r="C203" s="60">
        <v>9.4392265000000003E-2</v>
      </c>
      <c r="D203" s="11">
        <v>0.30399999999999999</v>
      </c>
      <c r="E203" s="11">
        <v>56.5</v>
      </c>
      <c r="F203" s="11">
        <v>2.23</v>
      </c>
      <c r="G203" s="11">
        <v>0.316</v>
      </c>
      <c r="H203" s="10">
        <v>1</v>
      </c>
      <c r="I203" s="11">
        <f t="shared" si="18"/>
        <v>2.23</v>
      </c>
      <c r="J203" s="11">
        <f t="shared" si="19"/>
        <v>0.316</v>
      </c>
      <c r="K203" s="11">
        <v>31.7</v>
      </c>
      <c r="L203" s="10">
        <f t="shared" si="20"/>
        <v>0.13510679530333333</v>
      </c>
      <c r="M203">
        <f t="shared" si="21"/>
        <v>167</v>
      </c>
      <c r="N203">
        <f t="shared" si="22"/>
        <v>1</v>
      </c>
      <c r="O203">
        <f t="shared" si="23"/>
        <v>0.1</v>
      </c>
    </row>
    <row r="204" spans="1:15">
      <c r="A204" s="21" t="s">
        <v>68</v>
      </c>
      <c r="B204" s="10">
        <v>4130</v>
      </c>
      <c r="C204" s="60">
        <v>0.12042829100000001</v>
      </c>
      <c r="D204" s="11">
        <v>0.309</v>
      </c>
      <c r="E204" s="11">
        <v>56.5</v>
      </c>
      <c r="F204" s="11">
        <v>0.7</v>
      </c>
      <c r="G204" s="11">
        <v>0.09</v>
      </c>
      <c r="H204" s="10">
        <v>1</v>
      </c>
      <c r="I204" s="11">
        <f t="shared" si="18"/>
        <v>0.7</v>
      </c>
      <c r="J204" s="11">
        <f t="shared" si="19"/>
        <v>0.09</v>
      </c>
      <c r="K204" s="11">
        <v>41.1</v>
      </c>
      <c r="L204" s="10">
        <f t="shared" si="20"/>
        <v>0.17520810986862501</v>
      </c>
      <c r="M204">
        <f t="shared" si="21"/>
        <v>216</v>
      </c>
      <c r="N204">
        <f t="shared" si="22"/>
        <v>0</v>
      </c>
      <c r="O204">
        <f t="shared" si="23"/>
        <v>0</v>
      </c>
    </row>
    <row r="205" spans="1:15">
      <c r="A205" s="21" t="s">
        <v>68</v>
      </c>
      <c r="B205" s="10">
        <v>4130</v>
      </c>
      <c r="C205" s="60">
        <v>8.6897371000000001E-2</v>
      </c>
      <c r="D205" s="11">
        <v>0.10199999999999999</v>
      </c>
      <c r="E205" s="11">
        <v>56.5</v>
      </c>
      <c r="F205" s="11">
        <v>0.7</v>
      </c>
      <c r="G205" s="11">
        <v>0.09</v>
      </c>
      <c r="H205" s="10">
        <v>1</v>
      </c>
      <c r="I205" s="11">
        <f t="shared" si="18"/>
        <v>0.7</v>
      </c>
      <c r="J205" s="11">
        <f t="shared" si="19"/>
        <v>0.09</v>
      </c>
      <c r="K205" s="11">
        <v>9.8000000000000007</v>
      </c>
      <c r="L205" s="10">
        <f t="shared" si="20"/>
        <v>4.173246242275E-2</v>
      </c>
      <c r="M205">
        <f t="shared" si="21"/>
        <v>51</v>
      </c>
      <c r="N205">
        <f t="shared" si="22"/>
        <v>0</v>
      </c>
      <c r="O205">
        <f t="shared" si="23"/>
        <v>0</v>
      </c>
    </row>
    <row r="206" spans="1:15">
      <c r="A206" s="21" t="s">
        <v>68</v>
      </c>
      <c r="B206" s="10">
        <v>4130</v>
      </c>
      <c r="C206" s="60">
        <v>0.36379256500000001</v>
      </c>
      <c r="D206" s="11">
        <v>0.10199999999999999</v>
      </c>
      <c r="E206" s="11">
        <v>56.5</v>
      </c>
      <c r="F206" s="11">
        <v>0.7</v>
      </c>
      <c r="G206" s="11">
        <v>0.09</v>
      </c>
      <c r="H206" s="10">
        <v>1</v>
      </c>
      <c r="I206" s="11">
        <f t="shared" si="18"/>
        <v>0.7</v>
      </c>
      <c r="J206" s="11">
        <f t="shared" si="19"/>
        <v>0.09</v>
      </c>
      <c r="K206" s="11">
        <v>41</v>
      </c>
      <c r="L206" s="10">
        <f t="shared" si="20"/>
        <v>0.17471137934125</v>
      </c>
      <c r="M206">
        <f t="shared" si="21"/>
        <v>216</v>
      </c>
      <c r="N206">
        <f t="shared" si="22"/>
        <v>0</v>
      </c>
      <c r="O206">
        <f t="shared" si="23"/>
        <v>0</v>
      </c>
    </row>
    <row r="207" spans="1:15">
      <c r="A207" s="21" t="s">
        <v>68</v>
      </c>
      <c r="B207" s="10">
        <v>1200</v>
      </c>
      <c r="C207" s="60">
        <v>0.85604532899999997</v>
      </c>
      <c r="D207" s="11">
        <v>0.22</v>
      </c>
      <c r="E207" s="11">
        <v>56.5</v>
      </c>
      <c r="F207" s="11">
        <v>2.23</v>
      </c>
      <c r="G207" s="11">
        <v>0.316</v>
      </c>
      <c r="H207" s="10">
        <v>1</v>
      </c>
      <c r="I207" s="11">
        <f t="shared" si="18"/>
        <v>2.23</v>
      </c>
      <c r="J207" s="11">
        <f t="shared" si="19"/>
        <v>0.316</v>
      </c>
      <c r="K207" s="11">
        <v>207.8</v>
      </c>
      <c r="L207" s="10">
        <f t="shared" si="20"/>
        <v>0.88672028662249991</v>
      </c>
      <c r="M207">
        <f t="shared" si="21"/>
        <v>1094</v>
      </c>
      <c r="N207">
        <f t="shared" si="22"/>
        <v>5</v>
      </c>
      <c r="O207">
        <f t="shared" si="23"/>
        <v>0.8</v>
      </c>
    </row>
    <row r="208" spans="1:15">
      <c r="A208" s="21" t="s">
        <v>68</v>
      </c>
      <c r="B208" s="10">
        <v>4130</v>
      </c>
      <c r="C208" s="60">
        <v>0.48272076000000003</v>
      </c>
      <c r="D208" s="11">
        <v>0.309</v>
      </c>
      <c r="E208" s="11">
        <v>56.5</v>
      </c>
      <c r="F208" s="11">
        <v>0.7</v>
      </c>
      <c r="G208" s="11">
        <v>0.09</v>
      </c>
      <c r="H208" s="10">
        <v>1</v>
      </c>
      <c r="I208" s="11">
        <f t="shared" si="18"/>
        <v>0.7</v>
      </c>
      <c r="J208" s="11">
        <f t="shared" si="19"/>
        <v>0.09</v>
      </c>
      <c r="K208" s="11">
        <v>411.8</v>
      </c>
      <c r="L208" s="10">
        <f t="shared" si="20"/>
        <v>0.70229836570500004</v>
      </c>
      <c r="M208">
        <f t="shared" si="21"/>
        <v>866</v>
      </c>
      <c r="N208">
        <f t="shared" si="22"/>
        <v>1</v>
      </c>
      <c r="O208">
        <f t="shared" si="23"/>
        <v>0.2</v>
      </c>
    </row>
    <row r="209" spans="1:15">
      <c r="A209" s="21" t="s">
        <v>68</v>
      </c>
      <c r="B209" s="10">
        <v>4130</v>
      </c>
      <c r="C209" s="60">
        <v>2.9053191999999999E-2</v>
      </c>
      <c r="D209" s="11">
        <v>0.309</v>
      </c>
      <c r="E209" s="11">
        <v>56.5</v>
      </c>
      <c r="F209" s="11">
        <v>0.7</v>
      </c>
      <c r="G209" s="11">
        <v>0.09</v>
      </c>
      <c r="H209" s="10">
        <v>1</v>
      </c>
      <c r="I209" s="11">
        <f t="shared" si="18"/>
        <v>0.7</v>
      </c>
      <c r="J209" s="11">
        <f t="shared" si="19"/>
        <v>0.09</v>
      </c>
      <c r="K209" s="11">
        <v>20</v>
      </c>
      <c r="L209" s="10">
        <f t="shared" si="20"/>
        <v>4.2268762710999996E-2</v>
      </c>
      <c r="M209">
        <f t="shared" si="21"/>
        <v>52</v>
      </c>
      <c r="N209">
        <f t="shared" si="22"/>
        <v>0</v>
      </c>
      <c r="O209">
        <f t="shared" si="23"/>
        <v>0</v>
      </c>
    </row>
    <row r="210" spans="1:15">
      <c r="A210" s="21" t="s">
        <v>68</v>
      </c>
      <c r="B210" s="10">
        <v>4130</v>
      </c>
      <c r="C210" s="60">
        <v>1.0923621999999999E-2</v>
      </c>
      <c r="D210" s="11">
        <v>0.309</v>
      </c>
      <c r="E210" s="11">
        <v>56.5</v>
      </c>
      <c r="F210" s="11">
        <v>0.7</v>
      </c>
      <c r="G210" s="11">
        <v>0.09</v>
      </c>
      <c r="H210" s="10">
        <v>1</v>
      </c>
      <c r="I210" s="11">
        <f t="shared" si="18"/>
        <v>0.7</v>
      </c>
      <c r="J210" s="11">
        <f t="shared" si="19"/>
        <v>0.09</v>
      </c>
      <c r="K210" s="11">
        <v>3.7</v>
      </c>
      <c r="L210" s="10">
        <f t="shared" si="20"/>
        <v>1.5892504557250001E-2</v>
      </c>
      <c r="M210">
        <f t="shared" si="21"/>
        <v>20</v>
      </c>
      <c r="N210">
        <f t="shared" si="22"/>
        <v>0</v>
      </c>
      <c r="O210">
        <f t="shared" si="23"/>
        <v>0</v>
      </c>
    </row>
    <row r="211" spans="1:15">
      <c r="A211" s="21" t="s">
        <v>68</v>
      </c>
      <c r="B211" s="10">
        <v>4130</v>
      </c>
      <c r="C211" s="60">
        <v>1.3587854E-2</v>
      </c>
      <c r="D211" s="11">
        <v>0.10199999999999999</v>
      </c>
      <c r="E211" s="11">
        <v>56.5</v>
      </c>
      <c r="F211" s="11">
        <v>0.7</v>
      </c>
      <c r="G211" s="11">
        <v>0.09</v>
      </c>
      <c r="H211" s="10">
        <v>1</v>
      </c>
      <c r="I211" s="11">
        <f t="shared" si="18"/>
        <v>0.7</v>
      </c>
      <c r="J211" s="11">
        <f t="shared" si="19"/>
        <v>0.09</v>
      </c>
      <c r="K211" s="11">
        <v>3.1</v>
      </c>
      <c r="L211" s="10">
        <f t="shared" si="20"/>
        <v>6.5255668834999997E-3</v>
      </c>
      <c r="M211">
        <f t="shared" si="21"/>
        <v>8</v>
      </c>
      <c r="N211">
        <f t="shared" si="22"/>
        <v>0</v>
      </c>
      <c r="O211">
        <f t="shared" si="23"/>
        <v>0</v>
      </c>
    </row>
    <row r="212" spans="1:15">
      <c r="A212" s="21" t="s">
        <v>68</v>
      </c>
      <c r="B212" s="10">
        <v>4130</v>
      </c>
      <c r="C212" s="60">
        <v>2.8507505489999998</v>
      </c>
      <c r="D212" s="11">
        <v>0.10199999999999999</v>
      </c>
      <c r="E212" s="11">
        <v>56.5</v>
      </c>
      <c r="F212" s="11">
        <v>0.7</v>
      </c>
      <c r="G212" s="11">
        <v>0.09</v>
      </c>
      <c r="H212" s="10">
        <v>1</v>
      </c>
      <c r="I212" s="11">
        <f t="shared" si="18"/>
        <v>0.7</v>
      </c>
      <c r="J212" s="11">
        <f t="shared" si="19"/>
        <v>0.09</v>
      </c>
      <c r="K212" s="11">
        <v>648</v>
      </c>
      <c r="L212" s="10">
        <f t="shared" si="20"/>
        <v>1.3690729511572499</v>
      </c>
      <c r="M212">
        <f t="shared" si="21"/>
        <v>1689</v>
      </c>
      <c r="N212">
        <f t="shared" si="22"/>
        <v>3</v>
      </c>
      <c r="O212">
        <f t="shared" si="23"/>
        <v>0.3</v>
      </c>
    </row>
    <row r="213" spans="1:15">
      <c r="A213" s="21" t="s">
        <v>68</v>
      </c>
      <c r="B213" s="10">
        <v>4130</v>
      </c>
      <c r="C213" s="60">
        <v>2.787460394</v>
      </c>
      <c r="D213" s="11">
        <v>0.309</v>
      </c>
      <c r="E213" s="11">
        <v>56.5</v>
      </c>
      <c r="F213" s="11">
        <v>0.7</v>
      </c>
      <c r="G213" s="11">
        <v>0.09</v>
      </c>
      <c r="H213" s="10">
        <v>1</v>
      </c>
      <c r="I213" s="11">
        <f t="shared" si="18"/>
        <v>0.7</v>
      </c>
      <c r="J213" s="11">
        <f t="shared" si="19"/>
        <v>0.09</v>
      </c>
      <c r="K213" s="11">
        <v>2090.8000000000002</v>
      </c>
      <c r="L213" s="10">
        <f t="shared" si="20"/>
        <v>4.0554064407207502</v>
      </c>
      <c r="M213">
        <f t="shared" si="21"/>
        <v>5002</v>
      </c>
      <c r="N213">
        <f t="shared" si="22"/>
        <v>8</v>
      </c>
      <c r="O213">
        <f t="shared" si="23"/>
        <v>1</v>
      </c>
    </row>
    <row r="214" spans="1:15">
      <c r="A214" s="21" t="s">
        <v>68</v>
      </c>
      <c r="B214" s="10">
        <v>4130</v>
      </c>
      <c r="C214" s="60">
        <v>5.9645840000000002E-3</v>
      </c>
      <c r="D214" s="11">
        <v>0.309</v>
      </c>
      <c r="E214" s="11">
        <v>56.5</v>
      </c>
      <c r="F214" s="11">
        <v>0.7</v>
      </c>
      <c r="G214" s="11">
        <v>0.09</v>
      </c>
      <c r="H214" s="10">
        <v>1</v>
      </c>
      <c r="I214" s="11">
        <f t="shared" si="18"/>
        <v>0.7</v>
      </c>
      <c r="J214" s="11">
        <f t="shared" si="19"/>
        <v>0.09</v>
      </c>
      <c r="K214" s="11">
        <v>2</v>
      </c>
      <c r="L214" s="10">
        <f t="shared" si="20"/>
        <v>8.6777241470000002E-3</v>
      </c>
      <c r="M214">
        <f t="shared" si="21"/>
        <v>11</v>
      </c>
      <c r="N214">
        <f t="shared" si="22"/>
        <v>0</v>
      </c>
      <c r="O214">
        <f t="shared" si="23"/>
        <v>0</v>
      </c>
    </row>
    <row r="215" spans="1:15">
      <c r="A215" s="21" t="s">
        <v>68</v>
      </c>
      <c r="B215" s="10">
        <v>1200</v>
      </c>
      <c r="C215" s="60">
        <v>0.29469593700000002</v>
      </c>
      <c r="D215" s="11">
        <v>0.38900000000000001</v>
      </c>
      <c r="E215" s="11">
        <v>56.5</v>
      </c>
      <c r="F215" s="11">
        <v>2.23</v>
      </c>
      <c r="G215" s="11">
        <v>0.316</v>
      </c>
      <c r="H215" s="10">
        <v>1</v>
      </c>
      <c r="I215" s="11">
        <f t="shared" si="18"/>
        <v>2.23</v>
      </c>
      <c r="J215" s="11">
        <f t="shared" si="19"/>
        <v>0.316</v>
      </c>
      <c r="K215" s="11">
        <v>255.5</v>
      </c>
      <c r="L215" s="10">
        <f t="shared" si="20"/>
        <v>0.53974788761287507</v>
      </c>
      <c r="M215">
        <f t="shared" si="21"/>
        <v>666</v>
      </c>
      <c r="N215">
        <f t="shared" si="22"/>
        <v>3</v>
      </c>
      <c r="O215">
        <f t="shared" si="23"/>
        <v>0.5</v>
      </c>
    </row>
    <row r="216" spans="1:15">
      <c r="A216" s="21" t="s">
        <v>68</v>
      </c>
      <c r="B216" s="10">
        <v>4130</v>
      </c>
      <c r="C216" s="60">
        <v>0.16743905100000001</v>
      </c>
      <c r="D216" s="11">
        <v>0.309</v>
      </c>
      <c r="E216" s="11">
        <v>56.5</v>
      </c>
      <c r="F216" s="11">
        <v>0.7</v>
      </c>
      <c r="G216" s="11">
        <v>0.09</v>
      </c>
      <c r="H216" s="10">
        <v>1</v>
      </c>
      <c r="I216" s="11">
        <f t="shared" si="18"/>
        <v>0.7</v>
      </c>
      <c r="J216" s="11">
        <f t="shared" si="19"/>
        <v>0.09</v>
      </c>
      <c r="K216" s="11">
        <v>115.3</v>
      </c>
      <c r="L216" s="10">
        <f t="shared" si="20"/>
        <v>0.24360288932362503</v>
      </c>
      <c r="M216">
        <f t="shared" si="21"/>
        <v>300</v>
      </c>
      <c r="N216">
        <f t="shared" si="22"/>
        <v>0</v>
      </c>
      <c r="O216">
        <f t="shared" si="23"/>
        <v>0.1</v>
      </c>
    </row>
    <row r="217" spans="1:15">
      <c r="A217" s="21" t="s">
        <v>68</v>
      </c>
      <c r="B217" s="10">
        <v>1200</v>
      </c>
      <c r="C217" s="60">
        <v>0.14767376199999999</v>
      </c>
      <c r="D217" s="11">
        <v>0.38900000000000001</v>
      </c>
      <c r="E217" s="11">
        <v>56.5</v>
      </c>
      <c r="F217" s="11">
        <v>2.23</v>
      </c>
      <c r="G217" s="11">
        <v>0.316</v>
      </c>
      <c r="H217" s="10">
        <v>1</v>
      </c>
      <c r="I217" s="11">
        <f t="shared" si="18"/>
        <v>2.23</v>
      </c>
      <c r="J217" s="11">
        <f t="shared" si="19"/>
        <v>0.316</v>
      </c>
      <c r="K217" s="11">
        <v>128</v>
      </c>
      <c r="L217" s="10">
        <f t="shared" si="20"/>
        <v>0.27047064817641664</v>
      </c>
      <c r="M217">
        <f t="shared" si="21"/>
        <v>334</v>
      </c>
      <c r="N217">
        <f t="shared" si="22"/>
        <v>2</v>
      </c>
      <c r="O217">
        <f t="shared" si="23"/>
        <v>0.2</v>
      </c>
    </row>
    <row r="218" spans="1:15">
      <c r="A218" s="21" t="s">
        <v>68</v>
      </c>
      <c r="B218" s="10">
        <v>1200</v>
      </c>
      <c r="C218" s="60">
        <v>1.9143857200000001</v>
      </c>
      <c r="D218" s="11">
        <v>0.22</v>
      </c>
      <c r="E218" s="11">
        <v>56.5</v>
      </c>
      <c r="F218" s="11">
        <v>2.23</v>
      </c>
      <c r="G218" s="11">
        <v>0.316</v>
      </c>
      <c r="H218" s="10">
        <v>1</v>
      </c>
      <c r="I218" s="11">
        <f t="shared" si="18"/>
        <v>2.23</v>
      </c>
      <c r="J218" s="11">
        <f t="shared" si="19"/>
        <v>0.316</v>
      </c>
      <c r="K218" s="11">
        <v>1388.7</v>
      </c>
      <c r="L218" s="10">
        <f t="shared" si="20"/>
        <v>1.9829845416333332</v>
      </c>
      <c r="M218">
        <f t="shared" si="21"/>
        <v>2446</v>
      </c>
      <c r="N218">
        <f t="shared" si="22"/>
        <v>12</v>
      </c>
      <c r="O218">
        <f t="shared" si="23"/>
        <v>1.7</v>
      </c>
    </row>
    <row r="219" spans="1:15">
      <c r="A219" s="21" t="s">
        <v>68</v>
      </c>
      <c r="B219" s="10">
        <v>1200</v>
      </c>
      <c r="C219" s="60">
        <v>1.618653938</v>
      </c>
      <c r="D219" s="11">
        <v>0.30399999999999999</v>
      </c>
      <c r="E219" s="11">
        <v>56.5</v>
      </c>
      <c r="F219" s="11">
        <v>2.23</v>
      </c>
      <c r="G219" s="11">
        <v>0.316</v>
      </c>
      <c r="H219" s="10">
        <v>1</v>
      </c>
      <c r="I219" s="11">
        <f t="shared" si="18"/>
        <v>2.23</v>
      </c>
      <c r="J219" s="11">
        <f t="shared" si="19"/>
        <v>0.316</v>
      </c>
      <c r="K219" s="11">
        <v>1096.7</v>
      </c>
      <c r="L219" s="10">
        <f t="shared" si="20"/>
        <v>2.3168333365906664</v>
      </c>
      <c r="M219">
        <f t="shared" si="21"/>
        <v>2858</v>
      </c>
      <c r="N219">
        <f t="shared" si="22"/>
        <v>14</v>
      </c>
      <c r="O219">
        <f t="shared" si="23"/>
        <v>2</v>
      </c>
    </row>
    <row r="220" spans="1:15">
      <c r="A220" s="21" t="s">
        <v>68</v>
      </c>
      <c r="B220" s="10">
        <v>4130</v>
      </c>
      <c r="C220" s="60">
        <v>1.6037604E-2</v>
      </c>
      <c r="D220" s="11">
        <v>0.309</v>
      </c>
      <c r="E220" s="11">
        <v>56.5</v>
      </c>
      <c r="F220" s="11">
        <v>0.7</v>
      </c>
      <c r="G220" s="11">
        <v>0.09</v>
      </c>
      <c r="H220" s="10">
        <v>1</v>
      </c>
      <c r="I220" s="11">
        <f t="shared" si="18"/>
        <v>0.7</v>
      </c>
      <c r="J220" s="11">
        <f t="shared" si="19"/>
        <v>0.09</v>
      </c>
      <c r="K220" s="11">
        <v>11</v>
      </c>
      <c r="L220" s="10">
        <f t="shared" si="20"/>
        <v>2.33327091195E-2</v>
      </c>
      <c r="M220">
        <f t="shared" si="21"/>
        <v>29</v>
      </c>
      <c r="N220">
        <f t="shared" si="22"/>
        <v>0</v>
      </c>
      <c r="O220">
        <f t="shared" si="23"/>
        <v>0</v>
      </c>
    </row>
    <row r="221" spans="1:15">
      <c r="A221" s="21" t="s">
        <v>68</v>
      </c>
      <c r="B221" s="10">
        <v>4130</v>
      </c>
      <c r="C221" s="60">
        <v>1.8620804000000001E-2</v>
      </c>
      <c r="D221" s="11">
        <v>0.41299999999999998</v>
      </c>
      <c r="E221" s="11">
        <v>56.5</v>
      </c>
      <c r="F221" s="11">
        <v>0.7</v>
      </c>
      <c r="G221" s="11">
        <v>0.09</v>
      </c>
      <c r="H221" s="10">
        <v>1</v>
      </c>
      <c r="I221" s="11">
        <f t="shared" si="18"/>
        <v>0.7</v>
      </c>
      <c r="J221" s="11">
        <f t="shared" si="19"/>
        <v>0.09</v>
      </c>
      <c r="K221" s="11">
        <v>17.100000000000001</v>
      </c>
      <c r="L221" s="10">
        <f t="shared" si="20"/>
        <v>3.6208929244833335E-2</v>
      </c>
      <c r="M221">
        <f t="shared" si="21"/>
        <v>45</v>
      </c>
      <c r="N221">
        <f t="shared" si="22"/>
        <v>0</v>
      </c>
      <c r="O221">
        <f t="shared" si="23"/>
        <v>0</v>
      </c>
    </row>
    <row r="222" spans="1:15">
      <c r="A222" s="21" t="s">
        <v>68</v>
      </c>
      <c r="B222" s="10">
        <v>4130</v>
      </c>
      <c r="C222" s="60">
        <v>0.35972921299999999</v>
      </c>
      <c r="D222" s="11">
        <v>0.309</v>
      </c>
      <c r="E222" s="11">
        <v>56.5</v>
      </c>
      <c r="F222" s="11">
        <v>0.7</v>
      </c>
      <c r="G222" s="11">
        <v>0.09</v>
      </c>
      <c r="H222" s="10">
        <v>1</v>
      </c>
      <c r="I222" s="11">
        <f t="shared" si="18"/>
        <v>0.7</v>
      </c>
      <c r="J222" s="11">
        <f t="shared" si="19"/>
        <v>0.09</v>
      </c>
      <c r="K222" s="11">
        <v>607.5</v>
      </c>
      <c r="L222" s="10">
        <f t="shared" si="20"/>
        <v>0.52336103876337503</v>
      </c>
      <c r="M222">
        <f t="shared" si="21"/>
        <v>646</v>
      </c>
      <c r="N222">
        <f t="shared" si="22"/>
        <v>1</v>
      </c>
      <c r="O222">
        <f t="shared" si="23"/>
        <v>0.1</v>
      </c>
    </row>
    <row r="223" spans="1:15">
      <c r="A223" s="21" t="s">
        <v>68</v>
      </c>
      <c r="B223" s="10">
        <v>4130</v>
      </c>
      <c r="C223" s="60">
        <v>2.6459740000000002E-3</v>
      </c>
      <c r="D223" s="11">
        <v>0.309</v>
      </c>
      <c r="E223" s="11">
        <v>56.5</v>
      </c>
      <c r="F223" s="11">
        <v>0.7</v>
      </c>
      <c r="G223" s="11">
        <v>0.09</v>
      </c>
      <c r="H223" s="10">
        <v>1</v>
      </c>
      <c r="I223" s="11">
        <f t="shared" si="18"/>
        <v>0.7</v>
      </c>
      <c r="J223" s="11">
        <f t="shared" si="19"/>
        <v>0.09</v>
      </c>
      <c r="K223" s="11">
        <v>1.8</v>
      </c>
      <c r="L223" s="10">
        <f t="shared" si="20"/>
        <v>3.8495614232500006E-3</v>
      </c>
      <c r="M223">
        <f t="shared" si="21"/>
        <v>5</v>
      </c>
      <c r="N223">
        <f t="shared" si="22"/>
        <v>0</v>
      </c>
      <c r="O223">
        <f t="shared" si="23"/>
        <v>0</v>
      </c>
    </row>
    <row r="224" spans="1:15">
      <c r="A224" s="21" t="s">
        <v>68</v>
      </c>
      <c r="B224" s="10">
        <v>4130</v>
      </c>
      <c r="C224" s="60">
        <v>0.18577487000000001</v>
      </c>
      <c r="D224" s="11">
        <v>0.41299999999999998</v>
      </c>
      <c r="E224" s="11">
        <v>56.5</v>
      </c>
      <c r="F224" s="11">
        <v>0.7</v>
      </c>
      <c r="G224" s="11">
        <v>0.09</v>
      </c>
      <c r="H224" s="10">
        <v>1</v>
      </c>
      <c r="I224" s="11">
        <f t="shared" si="18"/>
        <v>0.7</v>
      </c>
      <c r="J224" s="11">
        <f t="shared" si="19"/>
        <v>0.09</v>
      </c>
      <c r="K224" s="11">
        <v>171</v>
      </c>
      <c r="L224" s="10">
        <f t="shared" si="20"/>
        <v>0.36124697533458333</v>
      </c>
      <c r="M224">
        <f t="shared" si="21"/>
        <v>446</v>
      </c>
      <c r="N224">
        <f t="shared" si="22"/>
        <v>1</v>
      </c>
      <c r="O224">
        <f t="shared" si="23"/>
        <v>0.1</v>
      </c>
    </row>
    <row r="225" spans="1:15">
      <c r="A225" s="21" t="s">
        <v>68</v>
      </c>
      <c r="B225" s="10">
        <v>4130</v>
      </c>
      <c r="C225" s="60">
        <v>0.94077085800000004</v>
      </c>
      <c r="D225" s="11">
        <v>0.41299999999999998</v>
      </c>
      <c r="E225" s="11">
        <v>56.5</v>
      </c>
      <c r="F225" s="11">
        <v>0.7</v>
      </c>
      <c r="G225" s="11">
        <v>0.09</v>
      </c>
      <c r="H225" s="10">
        <v>1</v>
      </c>
      <c r="I225" s="11">
        <f t="shared" si="18"/>
        <v>0.7</v>
      </c>
      <c r="J225" s="11">
        <f t="shared" si="19"/>
        <v>0.09</v>
      </c>
      <c r="K225" s="11">
        <v>897.6</v>
      </c>
      <c r="L225" s="10">
        <f t="shared" si="20"/>
        <v>1.8293681321667501</v>
      </c>
      <c r="M225">
        <f t="shared" si="21"/>
        <v>2256</v>
      </c>
      <c r="N225">
        <f t="shared" si="22"/>
        <v>3</v>
      </c>
      <c r="O225">
        <f t="shared" si="23"/>
        <v>0.4</v>
      </c>
    </row>
    <row r="226" spans="1:15">
      <c r="A226" s="21" t="s">
        <v>68</v>
      </c>
      <c r="B226" s="10">
        <v>1200</v>
      </c>
      <c r="C226" s="60">
        <v>2.2881191439999999</v>
      </c>
      <c r="D226" s="11">
        <v>0.22</v>
      </c>
      <c r="E226" s="11">
        <v>56.5</v>
      </c>
      <c r="F226" s="11">
        <v>2.23</v>
      </c>
      <c r="G226" s="11">
        <v>0.316</v>
      </c>
      <c r="H226" s="10">
        <v>1</v>
      </c>
      <c r="I226" s="11">
        <f t="shared" si="18"/>
        <v>2.23</v>
      </c>
      <c r="J226" s="11">
        <f t="shared" si="19"/>
        <v>0.316</v>
      </c>
      <c r="K226" s="11">
        <v>11056</v>
      </c>
      <c r="L226" s="10">
        <f t="shared" si="20"/>
        <v>2.3701100799933332</v>
      </c>
      <c r="M226">
        <f t="shared" si="21"/>
        <v>2923</v>
      </c>
      <c r="N226">
        <f t="shared" si="22"/>
        <v>14</v>
      </c>
      <c r="O226">
        <f t="shared" si="23"/>
        <v>2</v>
      </c>
    </row>
    <row r="227" spans="1:15">
      <c r="A227" s="21" t="s">
        <v>68</v>
      </c>
      <c r="B227" s="10">
        <v>4130</v>
      </c>
      <c r="C227" s="60">
        <v>1.659645E-3</v>
      </c>
      <c r="D227" s="11">
        <v>0.10199999999999999</v>
      </c>
      <c r="E227" s="11">
        <v>56.5</v>
      </c>
      <c r="F227" s="11">
        <v>0.7</v>
      </c>
      <c r="G227" s="11">
        <v>0.09</v>
      </c>
      <c r="H227" s="10">
        <v>1</v>
      </c>
      <c r="I227" s="11">
        <f t="shared" si="18"/>
        <v>0.7</v>
      </c>
      <c r="J227" s="11">
        <f t="shared" si="19"/>
        <v>0.09</v>
      </c>
      <c r="K227" s="11">
        <v>0.4</v>
      </c>
      <c r="L227" s="10">
        <f t="shared" si="20"/>
        <v>7.9704451125000002E-4</v>
      </c>
      <c r="M227">
        <f t="shared" si="21"/>
        <v>1</v>
      </c>
      <c r="N227">
        <f t="shared" si="22"/>
        <v>0</v>
      </c>
      <c r="O227">
        <f t="shared" si="23"/>
        <v>0</v>
      </c>
    </row>
    <row r="228" spans="1:15">
      <c r="A228" s="21" t="s">
        <v>68</v>
      </c>
      <c r="B228" s="10">
        <v>4130</v>
      </c>
      <c r="C228" s="60">
        <v>7.6932010000000002E-3</v>
      </c>
      <c r="D228" s="11">
        <v>0.10199999999999999</v>
      </c>
      <c r="E228" s="11">
        <v>56.5</v>
      </c>
      <c r="F228" s="11">
        <v>0.7</v>
      </c>
      <c r="G228" s="11">
        <v>0.09</v>
      </c>
      <c r="H228" s="10">
        <v>1</v>
      </c>
      <c r="I228" s="11">
        <f t="shared" si="18"/>
        <v>0.7</v>
      </c>
      <c r="J228" s="11">
        <f t="shared" si="19"/>
        <v>0.09</v>
      </c>
      <c r="K228" s="11">
        <v>1.7</v>
      </c>
      <c r="L228" s="10">
        <f t="shared" si="20"/>
        <v>3.6946597802499999E-3</v>
      </c>
      <c r="M228">
        <f t="shared" si="21"/>
        <v>5</v>
      </c>
      <c r="N228">
        <f t="shared" si="22"/>
        <v>0</v>
      </c>
      <c r="O228">
        <f t="shared" si="23"/>
        <v>0</v>
      </c>
    </row>
    <row r="229" spans="1:15">
      <c r="A229" s="21" t="s">
        <v>68</v>
      </c>
      <c r="B229" s="10">
        <v>4340</v>
      </c>
      <c r="C229" s="60">
        <v>0.59967192700000005</v>
      </c>
      <c r="D229" s="11">
        <v>0.309</v>
      </c>
      <c r="E229" s="11">
        <v>56.5</v>
      </c>
      <c r="F229" s="11">
        <v>0.7</v>
      </c>
      <c r="G229" s="11">
        <v>0.09</v>
      </c>
      <c r="H229" s="10">
        <v>1</v>
      </c>
      <c r="I229" s="11">
        <f t="shared" si="18"/>
        <v>0.7</v>
      </c>
      <c r="J229" s="11">
        <f t="shared" si="19"/>
        <v>0.09</v>
      </c>
      <c r="K229" s="11">
        <v>472</v>
      </c>
      <c r="L229" s="10">
        <f t="shared" si="20"/>
        <v>0.87244769479412509</v>
      </c>
      <c r="M229">
        <f t="shared" si="21"/>
        <v>1076</v>
      </c>
      <c r="N229">
        <f t="shared" si="22"/>
        <v>2</v>
      </c>
      <c r="O229">
        <f t="shared" si="23"/>
        <v>0.2</v>
      </c>
    </row>
    <row r="230" spans="1:15">
      <c r="A230" s="21" t="s">
        <v>68</v>
      </c>
      <c r="B230" s="10">
        <v>4130</v>
      </c>
      <c r="C230" s="60">
        <v>0.90627013199999995</v>
      </c>
      <c r="D230" s="11">
        <v>0.309</v>
      </c>
      <c r="E230" s="11">
        <v>56.5</v>
      </c>
      <c r="F230" s="11">
        <v>0.7</v>
      </c>
      <c r="G230" s="11">
        <v>0.09</v>
      </c>
      <c r="H230" s="10">
        <v>1</v>
      </c>
      <c r="I230" s="11">
        <f t="shared" si="18"/>
        <v>0.7</v>
      </c>
      <c r="J230" s="11">
        <f t="shared" si="19"/>
        <v>0.09</v>
      </c>
      <c r="K230" s="11">
        <v>783.2</v>
      </c>
      <c r="L230" s="10">
        <f t="shared" si="20"/>
        <v>1.3185097582934999</v>
      </c>
      <c r="M230">
        <f t="shared" si="21"/>
        <v>1626</v>
      </c>
      <c r="N230">
        <f t="shared" si="22"/>
        <v>3</v>
      </c>
      <c r="O230">
        <f t="shared" si="23"/>
        <v>0.3</v>
      </c>
    </row>
    <row r="231" spans="1:15">
      <c r="A231" s="21" t="s">
        <v>68</v>
      </c>
      <c r="B231" s="10">
        <v>1200</v>
      </c>
      <c r="C231" s="60">
        <v>0.56340052500000004</v>
      </c>
      <c r="D231" s="11">
        <v>0.38900000000000001</v>
      </c>
      <c r="E231" s="11">
        <v>56.5</v>
      </c>
      <c r="F231" s="11">
        <v>2.23</v>
      </c>
      <c r="G231" s="11">
        <v>0.316</v>
      </c>
      <c r="H231" s="10">
        <v>1</v>
      </c>
      <c r="I231" s="11">
        <f t="shared" si="18"/>
        <v>2.23</v>
      </c>
      <c r="J231" s="11">
        <f t="shared" si="19"/>
        <v>0.316</v>
      </c>
      <c r="K231" s="11">
        <v>9710</v>
      </c>
      <c r="L231" s="10">
        <f t="shared" si="20"/>
        <v>1.031891536559375</v>
      </c>
      <c r="M231">
        <f t="shared" si="21"/>
        <v>1273</v>
      </c>
      <c r="N231">
        <f t="shared" si="22"/>
        <v>6</v>
      </c>
      <c r="O231">
        <f t="shared" si="23"/>
        <v>0.9</v>
      </c>
    </row>
    <row r="232" spans="1:15">
      <c r="A232" s="21" t="s">
        <v>68</v>
      </c>
      <c r="B232" s="10">
        <v>4340</v>
      </c>
      <c r="C232" s="60">
        <v>4.1004415000000002E-2</v>
      </c>
      <c r="D232" s="11">
        <v>0.41299999999999998</v>
      </c>
      <c r="E232" s="11">
        <v>56.5</v>
      </c>
      <c r="F232" s="11">
        <v>0.7</v>
      </c>
      <c r="G232" s="11">
        <v>0.09</v>
      </c>
      <c r="H232" s="10">
        <v>1</v>
      </c>
      <c r="I232" s="11">
        <f t="shared" si="18"/>
        <v>0.7</v>
      </c>
      <c r="J232" s="11">
        <f t="shared" si="19"/>
        <v>0.09</v>
      </c>
      <c r="K232" s="11">
        <v>98</v>
      </c>
      <c r="L232" s="10">
        <f t="shared" si="20"/>
        <v>7.9734793484791663E-2</v>
      </c>
      <c r="M232">
        <f t="shared" si="21"/>
        <v>98</v>
      </c>
      <c r="N232">
        <f t="shared" si="22"/>
        <v>0</v>
      </c>
      <c r="O232">
        <f t="shared" si="23"/>
        <v>0</v>
      </c>
    </row>
    <row r="233" spans="1:15">
      <c r="A233" s="21" t="s">
        <v>68</v>
      </c>
      <c r="B233" s="10">
        <v>4340</v>
      </c>
      <c r="C233" s="60">
        <v>1.7053000000000001E-5</v>
      </c>
      <c r="D233" s="11">
        <v>0.41299999999999998</v>
      </c>
      <c r="E233" s="11">
        <v>56.5</v>
      </c>
      <c r="F233" s="11">
        <v>0.7</v>
      </c>
      <c r="G233" s="11">
        <v>0.09</v>
      </c>
      <c r="H233" s="10">
        <v>1</v>
      </c>
      <c r="I233" s="11">
        <f t="shared" si="18"/>
        <v>0.7</v>
      </c>
      <c r="J233" s="11">
        <f t="shared" si="19"/>
        <v>0.09</v>
      </c>
      <c r="K233" s="11">
        <v>2949.6</v>
      </c>
      <c r="L233" s="10">
        <f t="shared" si="20"/>
        <v>3.3160269041666666E-5</v>
      </c>
      <c r="M233">
        <f t="shared" si="21"/>
        <v>0</v>
      </c>
      <c r="N233">
        <f t="shared" si="22"/>
        <v>0</v>
      </c>
      <c r="O233">
        <f t="shared" si="23"/>
        <v>0</v>
      </c>
    </row>
    <row r="234" spans="1:15">
      <c r="A234" s="21" t="s">
        <v>68</v>
      </c>
      <c r="B234" s="10">
        <v>4130</v>
      </c>
      <c r="C234" s="60">
        <v>8.8067461E-2</v>
      </c>
      <c r="D234" s="11">
        <v>0.309</v>
      </c>
      <c r="E234" s="11">
        <v>56.5</v>
      </c>
      <c r="F234" s="11">
        <v>0.7</v>
      </c>
      <c r="G234" s="11">
        <v>0.09</v>
      </c>
      <c r="H234" s="10">
        <v>1</v>
      </c>
      <c r="I234" s="11">
        <f t="shared" si="18"/>
        <v>0.7</v>
      </c>
      <c r="J234" s="11">
        <f t="shared" si="19"/>
        <v>0.09</v>
      </c>
      <c r="K234" s="11">
        <v>86.4</v>
      </c>
      <c r="L234" s="10">
        <f t="shared" si="20"/>
        <v>0.12812714732237501</v>
      </c>
      <c r="M234">
        <f t="shared" si="21"/>
        <v>158</v>
      </c>
      <c r="N234">
        <f t="shared" si="22"/>
        <v>0</v>
      </c>
      <c r="O234">
        <f t="shared" si="23"/>
        <v>0</v>
      </c>
    </row>
    <row r="235" spans="1:15">
      <c r="A235" s="21" t="s">
        <v>68</v>
      </c>
      <c r="B235" s="10">
        <v>4340</v>
      </c>
      <c r="C235" s="60">
        <v>7.8424428000000004E-2</v>
      </c>
      <c r="D235" s="11">
        <v>0.41299999999999998</v>
      </c>
      <c r="E235" s="11">
        <v>56.5</v>
      </c>
      <c r="F235" s="11">
        <v>0.7</v>
      </c>
      <c r="G235" s="11">
        <v>0.09</v>
      </c>
      <c r="H235" s="10">
        <v>1</v>
      </c>
      <c r="I235" s="11">
        <f t="shared" si="18"/>
        <v>0.7</v>
      </c>
      <c r="J235" s="11">
        <f t="shared" si="19"/>
        <v>0.09</v>
      </c>
      <c r="K235" s="11">
        <v>72.2</v>
      </c>
      <c r="L235" s="10">
        <f t="shared" si="20"/>
        <v>0.15249956793049999</v>
      </c>
      <c r="M235">
        <f t="shared" si="21"/>
        <v>188</v>
      </c>
      <c r="N235">
        <f t="shared" si="22"/>
        <v>0</v>
      </c>
      <c r="O235">
        <f t="shared" si="23"/>
        <v>0</v>
      </c>
    </row>
    <row r="236" spans="1:15">
      <c r="A236" s="21" t="s">
        <v>68</v>
      </c>
      <c r="B236" s="10">
        <v>4340</v>
      </c>
      <c r="C236" s="60">
        <v>2.0648023000000001E-2</v>
      </c>
      <c r="D236" s="11">
        <v>0.10199999999999999</v>
      </c>
      <c r="E236" s="11">
        <v>56.5</v>
      </c>
      <c r="F236" s="11">
        <v>0.7</v>
      </c>
      <c r="G236" s="11">
        <v>0.09</v>
      </c>
      <c r="H236" s="10">
        <v>1</v>
      </c>
      <c r="I236" s="11">
        <f t="shared" si="18"/>
        <v>0.7</v>
      </c>
      <c r="J236" s="11">
        <f t="shared" si="19"/>
        <v>0.09</v>
      </c>
      <c r="K236" s="11">
        <v>10</v>
      </c>
      <c r="L236" s="10">
        <f t="shared" si="20"/>
        <v>9.9162130457499994E-3</v>
      </c>
      <c r="M236">
        <f t="shared" si="21"/>
        <v>12</v>
      </c>
      <c r="N236">
        <f t="shared" si="22"/>
        <v>0</v>
      </c>
      <c r="O236">
        <f t="shared" si="23"/>
        <v>0</v>
      </c>
    </row>
    <row r="237" spans="1:15">
      <c r="A237" s="21" t="s">
        <v>68</v>
      </c>
      <c r="B237" s="10">
        <v>4340</v>
      </c>
      <c r="C237" s="60">
        <v>0.40180481099999998</v>
      </c>
      <c r="D237" s="11">
        <v>0.41299999999999998</v>
      </c>
      <c r="E237" s="11">
        <v>56.5</v>
      </c>
      <c r="F237" s="11">
        <v>0.7</v>
      </c>
      <c r="G237" s="11">
        <v>0.09</v>
      </c>
      <c r="H237" s="10">
        <v>1</v>
      </c>
      <c r="I237" s="11">
        <f t="shared" si="18"/>
        <v>0.7</v>
      </c>
      <c r="J237" s="11">
        <f t="shared" si="19"/>
        <v>0.09</v>
      </c>
      <c r="K237" s="11">
        <v>960.8</v>
      </c>
      <c r="L237" s="10">
        <f t="shared" si="20"/>
        <v>0.78132619685662485</v>
      </c>
      <c r="M237">
        <f t="shared" si="21"/>
        <v>964</v>
      </c>
      <c r="N237">
        <f t="shared" si="22"/>
        <v>1</v>
      </c>
      <c r="O237">
        <f t="shared" si="23"/>
        <v>0.2</v>
      </c>
    </row>
    <row r="238" spans="1:15">
      <c r="A238" s="21" t="s">
        <v>68</v>
      </c>
      <c r="B238" s="10">
        <v>4340</v>
      </c>
      <c r="C238" s="60">
        <v>3.5901636000000001E-2</v>
      </c>
      <c r="D238" s="11">
        <v>0.10199999999999999</v>
      </c>
      <c r="E238" s="11">
        <v>56.5</v>
      </c>
      <c r="F238" s="11">
        <v>0.7</v>
      </c>
      <c r="G238" s="11">
        <v>0.09</v>
      </c>
      <c r="H238" s="10">
        <v>1</v>
      </c>
      <c r="I238" s="11">
        <f t="shared" si="18"/>
        <v>0.7</v>
      </c>
      <c r="J238" s="11">
        <f t="shared" si="19"/>
        <v>0.09</v>
      </c>
      <c r="K238" s="11">
        <v>18.600000000000001</v>
      </c>
      <c r="L238" s="10">
        <f t="shared" si="20"/>
        <v>1.7241760689000001E-2</v>
      </c>
      <c r="M238">
        <f t="shared" si="21"/>
        <v>21</v>
      </c>
      <c r="N238">
        <f t="shared" si="22"/>
        <v>0</v>
      </c>
      <c r="O238">
        <f t="shared" si="23"/>
        <v>0</v>
      </c>
    </row>
    <row r="239" spans="1:15">
      <c r="A239" s="21" t="s">
        <v>68</v>
      </c>
      <c r="B239" s="10">
        <v>1300</v>
      </c>
      <c r="C239" s="60">
        <v>0.23619299899999999</v>
      </c>
      <c r="D239" s="11">
        <v>0.63100000000000001</v>
      </c>
      <c r="E239" s="11">
        <v>56.5</v>
      </c>
      <c r="F239" s="11">
        <v>2.1</v>
      </c>
      <c r="G239" s="11">
        <v>0.51600000000000001</v>
      </c>
      <c r="H239" s="10">
        <v>0</v>
      </c>
      <c r="I239" s="11">
        <f>F239*0.7</f>
        <v>1.47</v>
      </c>
      <c r="J239" s="11">
        <f>G239*0.5</f>
        <v>0.25800000000000001</v>
      </c>
      <c r="K239" s="11">
        <v>229.3</v>
      </c>
      <c r="L239" s="10">
        <f t="shared" si="20"/>
        <v>0.70171955865404156</v>
      </c>
      <c r="M239">
        <f t="shared" si="21"/>
        <v>866</v>
      </c>
      <c r="N239">
        <f t="shared" si="22"/>
        <v>3</v>
      </c>
      <c r="O239">
        <f t="shared" si="23"/>
        <v>0.5</v>
      </c>
    </row>
    <row r="240" spans="1:15">
      <c r="A240" s="21" t="s">
        <v>68</v>
      </c>
      <c r="B240" s="10">
        <v>1920</v>
      </c>
      <c r="C240" s="60">
        <v>0.174576961</v>
      </c>
      <c r="D240" s="11">
        <v>0.23400000000000001</v>
      </c>
      <c r="E240" s="11">
        <v>56.5</v>
      </c>
      <c r="F240" s="11">
        <v>1.2</v>
      </c>
      <c r="G240" s="11">
        <v>7.5999999999999998E-2</v>
      </c>
      <c r="H240" s="10">
        <v>0</v>
      </c>
      <c r="I240" s="11">
        <f t="shared" ref="I240:I303" si="24">F240*0.7</f>
        <v>0.84</v>
      </c>
      <c r="J240" s="11">
        <f t="shared" ref="J240:J303" si="25">G240*0.5</f>
        <v>3.7999999999999999E-2</v>
      </c>
      <c r="K240" s="11">
        <v>130.4</v>
      </c>
      <c r="L240" s="10">
        <f t="shared" si="20"/>
        <v>0.19234016678175</v>
      </c>
      <c r="M240">
        <f t="shared" si="21"/>
        <v>237</v>
      </c>
      <c r="N240">
        <f t="shared" si="22"/>
        <v>0</v>
      </c>
      <c r="O240">
        <f t="shared" si="23"/>
        <v>0</v>
      </c>
    </row>
    <row r="241" spans="1:15">
      <c r="A241" s="21" t="s">
        <v>68</v>
      </c>
      <c r="B241" s="10">
        <v>1920</v>
      </c>
      <c r="C241" s="60">
        <v>0.277753466</v>
      </c>
      <c r="D241" s="11">
        <v>0.23400000000000001</v>
      </c>
      <c r="E241" s="11">
        <v>56.5</v>
      </c>
      <c r="F241" s="11">
        <v>1.2</v>
      </c>
      <c r="G241" s="11">
        <v>7.5999999999999998E-2</v>
      </c>
      <c r="H241" s="10">
        <v>0</v>
      </c>
      <c r="I241" s="11">
        <f t="shared" si="24"/>
        <v>0.84</v>
      </c>
      <c r="J241" s="11">
        <f t="shared" si="25"/>
        <v>3.7999999999999999E-2</v>
      </c>
      <c r="K241" s="11">
        <v>71.7</v>
      </c>
      <c r="L241" s="10">
        <f t="shared" si="20"/>
        <v>0.30601488116550002</v>
      </c>
      <c r="M241">
        <f t="shared" si="21"/>
        <v>377</v>
      </c>
      <c r="N241">
        <f t="shared" si="22"/>
        <v>1</v>
      </c>
      <c r="O241">
        <f t="shared" si="23"/>
        <v>0</v>
      </c>
    </row>
    <row r="242" spans="1:15">
      <c r="A242" s="21" t="s">
        <v>68</v>
      </c>
      <c r="B242" s="10">
        <v>1300</v>
      </c>
      <c r="C242" s="60">
        <v>0.12902814500000001</v>
      </c>
      <c r="D242" s="11">
        <v>0.63100000000000001</v>
      </c>
      <c r="E242" s="11">
        <v>56.5</v>
      </c>
      <c r="F242" s="11">
        <v>2.1</v>
      </c>
      <c r="G242" s="11">
        <v>0.51600000000000001</v>
      </c>
      <c r="H242" s="10">
        <v>0</v>
      </c>
      <c r="I242" s="11">
        <f t="shared" si="24"/>
        <v>1.47</v>
      </c>
      <c r="J242" s="11">
        <f t="shared" si="25"/>
        <v>0.25800000000000001</v>
      </c>
      <c r="K242" s="11">
        <v>89.9</v>
      </c>
      <c r="L242" s="10">
        <f t="shared" si="20"/>
        <v>0.38333724262229169</v>
      </c>
      <c r="M242">
        <f t="shared" si="21"/>
        <v>473</v>
      </c>
      <c r="N242">
        <f t="shared" si="22"/>
        <v>2</v>
      </c>
      <c r="O242">
        <f t="shared" si="23"/>
        <v>0.3</v>
      </c>
    </row>
    <row r="243" spans="1:15">
      <c r="A243" s="21" t="s">
        <v>68</v>
      </c>
      <c r="B243" s="10">
        <v>1300</v>
      </c>
      <c r="C243" s="60">
        <v>8.4601160000000002E-3</v>
      </c>
      <c r="D243" s="11">
        <v>0.69199999999999995</v>
      </c>
      <c r="E243" s="11">
        <v>56.5</v>
      </c>
      <c r="F243" s="11">
        <v>2.1</v>
      </c>
      <c r="G243" s="11">
        <v>0.51600000000000001</v>
      </c>
      <c r="H243" s="10">
        <v>0</v>
      </c>
      <c r="I243" s="11">
        <f t="shared" si="24"/>
        <v>1.47</v>
      </c>
      <c r="J243" s="11">
        <f t="shared" si="25"/>
        <v>0.25800000000000001</v>
      </c>
      <c r="K243" s="11">
        <v>14.6</v>
      </c>
      <c r="L243" s="10">
        <f t="shared" si="20"/>
        <v>2.7564467947333332E-2</v>
      </c>
      <c r="M243">
        <f t="shared" si="21"/>
        <v>34</v>
      </c>
      <c r="N243">
        <f t="shared" si="22"/>
        <v>0</v>
      </c>
      <c r="O243">
        <f t="shared" si="23"/>
        <v>0</v>
      </c>
    </row>
    <row r="244" spans="1:15">
      <c r="A244" s="21" t="s">
        <v>68</v>
      </c>
      <c r="B244" s="10">
        <v>1300</v>
      </c>
      <c r="C244" s="60">
        <v>1.0763689E-2</v>
      </c>
      <c r="D244" s="11">
        <v>0.69199999999999995</v>
      </c>
      <c r="E244" s="11">
        <v>56.5</v>
      </c>
      <c r="F244" s="11">
        <v>2.1</v>
      </c>
      <c r="G244" s="11">
        <v>0.51600000000000001</v>
      </c>
      <c r="H244" s="10">
        <v>0</v>
      </c>
      <c r="I244" s="11">
        <f t="shared" si="24"/>
        <v>1.47</v>
      </c>
      <c r="J244" s="11">
        <f t="shared" si="25"/>
        <v>0.25800000000000001</v>
      </c>
      <c r="K244" s="11">
        <v>8.1999999999999993</v>
      </c>
      <c r="L244" s="10">
        <f t="shared" si="20"/>
        <v>3.5069892710166667E-2</v>
      </c>
      <c r="M244">
        <f t="shared" si="21"/>
        <v>43</v>
      </c>
      <c r="N244">
        <f t="shared" si="22"/>
        <v>0</v>
      </c>
      <c r="O244">
        <f t="shared" si="23"/>
        <v>0</v>
      </c>
    </row>
    <row r="245" spans="1:15">
      <c r="A245" s="21" t="s">
        <v>68</v>
      </c>
      <c r="B245" s="10">
        <v>1920</v>
      </c>
      <c r="C245" s="60">
        <v>0.25253209199999999</v>
      </c>
      <c r="D245" s="11">
        <v>0.193</v>
      </c>
      <c r="E245" s="11">
        <v>56.5</v>
      </c>
      <c r="F245" s="11">
        <v>1.2</v>
      </c>
      <c r="G245" s="11">
        <v>7.5999999999999998E-2</v>
      </c>
      <c r="H245" s="10">
        <v>0</v>
      </c>
      <c r="I245" s="11">
        <f t="shared" si="24"/>
        <v>0.84</v>
      </c>
      <c r="J245" s="11">
        <f t="shared" si="25"/>
        <v>3.7999999999999999E-2</v>
      </c>
      <c r="K245" s="11">
        <v>53.8</v>
      </c>
      <c r="L245" s="10">
        <f t="shared" si="20"/>
        <v>0.22947801643449997</v>
      </c>
      <c r="M245">
        <f t="shared" si="21"/>
        <v>283</v>
      </c>
      <c r="N245">
        <f t="shared" si="22"/>
        <v>1</v>
      </c>
      <c r="O245">
        <f t="shared" si="23"/>
        <v>0</v>
      </c>
    </row>
    <row r="246" spans="1:15">
      <c r="A246" s="21" t="s">
        <v>68</v>
      </c>
      <c r="B246" s="10">
        <v>5300</v>
      </c>
      <c r="C246" s="60">
        <v>0.90461596099999997</v>
      </c>
      <c r="D246" s="11">
        <v>0.5</v>
      </c>
      <c r="E246" s="11">
        <v>56.5</v>
      </c>
      <c r="F246" s="11">
        <v>0.6</v>
      </c>
      <c r="G246" s="11">
        <v>0.13500000000000001</v>
      </c>
      <c r="H246" s="10">
        <v>0</v>
      </c>
      <c r="I246" s="11">
        <f t="shared" si="24"/>
        <v>0.42</v>
      </c>
      <c r="J246" s="11">
        <f t="shared" si="25"/>
        <v>6.7500000000000004E-2</v>
      </c>
      <c r="K246" s="11">
        <v>499.2</v>
      </c>
      <c r="L246" s="10">
        <f t="shared" si="20"/>
        <v>2.1296167415208331</v>
      </c>
      <c r="M246">
        <f t="shared" si="21"/>
        <v>2627</v>
      </c>
      <c r="N246">
        <f t="shared" si="22"/>
        <v>2</v>
      </c>
      <c r="O246">
        <f t="shared" si="23"/>
        <v>0.4</v>
      </c>
    </row>
    <row r="247" spans="1:15">
      <c r="A247" s="21" t="s">
        <v>68</v>
      </c>
      <c r="B247" s="10">
        <v>1920</v>
      </c>
      <c r="C247" s="60">
        <v>1.2582387509999999</v>
      </c>
      <c r="D247" s="11">
        <v>0.23400000000000001</v>
      </c>
      <c r="E247" s="11">
        <v>56.5</v>
      </c>
      <c r="F247" s="11">
        <v>1.2</v>
      </c>
      <c r="G247" s="11">
        <v>7.5999999999999998E-2</v>
      </c>
      <c r="H247" s="10">
        <v>0</v>
      </c>
      <c r="I247" s="11">
        <f t="shared" si="24"/>
        <v>0.84</v>
      </c>
      <c r="J247" s="11">
        <f t="shared" si="25"/>
        <v>3.7999999999999999E-2</v>
      </c>
      <c r="K247" s="11">
        <v>325</v>
      </c>
      <c r="L247" s="10">
        <f t="shared" si="20"/>
        <v>1.38626454391425</v>
      </c>
      <c r="M247">
        <f t="shared" si="21"/>
        <v>1710</v>
      </c>
      <c r="N247">
        <f t="shared" si="22"/>
        <v>3</v>
      </c>
      <c r="O247">
        <f t="shared" si="23"/>
        <v>0.1</v>
      </c>
    </row>
    <row r="248" spans="1:15">
      <c r="A248" s="21" t="s">
        <v>68</v>
      </c>
      <c r="B248" s="10">
        <v>1920</v>
      </c>
      <c r="C248" s="60">
        <v>5.2248830000000003E-2</v>
      </c>
      <c r="D248" s="11">
        <v>0.193</v>
      </c>
      <c r="E248" s="11">
        <v>56.5</v>
      </c>
      <c r="F248" s="11">
        <v>1.2</v>
      </c>
      <c r="G248" s="11">
        <v>7.5999999999999998E-2</v>
      </c>
      <c r="H248" s="10">
        <v>0</v>
      </c>
      <c r="I248" s="11">
        <f t="shared" si="24"/>
        <v>0.84</v>
      </c>
      <c r="J248" s="11">
        <f t="shared" si="25"/>
        <v>3.7999999999999999E-2</v>
      </c>
      <c r="K248" s="11">
        <v>11.1</v>
      </c>
      <c r="L248" s="10">
        <f t="shared" si="20"/>
        <v>4.7478947227916672E-2</v>
      </c>
      <c r="M248">
        <f t="shared" si="21"/>
        <v>59</v>
      </c>
      <c r="N248">
        <f t="shared" si="22"/>
        <v>0</v>
      </c>
      <c r="O248">
        <f t="shared" si="23"/>
        <v>0</v>
      </c>
    </row>
    <row r="249" spans="1:15">
      <c r="A249" s="21" t="s">
        <v>68</v>
      </c>
      <c r="B249" s="10">
        <v>1920</v>
      </c>
      <c r="C249" s="60">
        <v>4.9813699999999995E-4</v>
      </c>
      <c r="D249" s="11">
        <v>0.23400000000000001</v>
      </c>
      <c r="E249" s="11">
        <v>56.5</v>
      </c>
      <c r="F249" s="11">
        <v>1.2</v>
      </c>
      <c r="G249" s="11">
        <v>7.5999999999999998E-2</v>
      </c>
      <c r="H249" s="10">
        <v>0</v>
      </c>
      <c r="I249" s="11">
        <f t="shared" si="24"/>
        <v>0.84</v>
      </c>
      <c r="J249" s="11">
        <f t="shared" si="25"/>
        <v>3.7999999999999999E-2</v>
      </c>
      <c r="K249" s="11">
        <v>0.1</v>
      </c>
      <c r="L249" s="10">
        <f t="shared" si="20"/>
        <v>5.4882243975E-4</v>
      </c>
      <c r="M249">
        <f t="shared" si="21"/>
        <v>1</v>
      </c>
      <c r="N249">
        <f t="shared" si="22"/>
        <v>0</v>
      </c>
      <c r="O249">
        <f t="shared" si="23"/>
        <v>0</v>
      </c>
    </row>
    <row r="250" spans="1:15">
      <c r="A250" s="21" t="s">
        <v>68</v>
      </c>
      <c r="B250" s="10">
        <v>1920</v>
      </c>
      <c r="C250" s="60">
        <v>5.0919520000000003E-3</v>
      </c>
      <c r="D250" s="11">
        <v>0.193</v>
      </c>
      <c r="E250" s="11">
        <v>56.5</v>
      </c>
      <c r="F250" s="11">
        <v>1.2</v>
      </c>
      <c r="G250" s="11">
        <v>7.5999999999999998E-2</v>
      </c>
      <c r="H250" s="10">
        <v>0</v>
      </c>
      <c r="I250" s="11">
        <f t="shared" si="24"/>
        <v>0.84</v>
      </c>
      <c r="J250" s="11">
        <f t="shared" si="25"/>
        <v>3.7999999999999999E-2</v>
      </c>
      <c r="K250" s="11">
        <v>11</v>
      </c>
      <c r="L250" s="10">
        <f t="shared" si="20"/>
        <v>4.6270992153333336E-3</v>
      </c>
      <c r="M250">
        <f t="shared" si="21"/>
        <v>6</v>
      </c>
      <c r="N250">
        <f t="shared" si="22"/>
        <v>0</v>
      </c>
      <c r="O250">
        <f t="shared" si="23"/>
        <v>0</v>
      </c>
    </row>
    <row r="251" spans="1:15">
      <c r="A251" s="21" t="s">
        <v>68</v>
      </c>
      <c r="B251" s="10">
        <v>1920</v>
      </c>
      <c r="C251" s="60">
        <v>1.083964E-3</v>
      </c>
      <c r="D251" s="11">
        <v>0.193</v>
      </c>
      <c r="E251" s="11">
        <v>56.5</v>
      </c>
      <c r="F251" s="11">
        <v>1.2</v>
      </c>
      <c r="G251" s="11">
        <v>7.5999999999999998E-2</v>
      </c>
      <c r="H251" s="10">
        <v>0</v>
      </c>
      <c r="I251" s="11">
        <f t="shared" si="24"/>
        <v>0.84</v>
      </c>
      <c r="J251" s="11">
        <f t="shared" si="25"/>
        <v>3.7999999999999999E-2</v>
      </c>
      <c r="K251" s="11">
        <v>0.2</v>
      </c>
      <c r="L251" s="10">
        <f t="shared" si="20"/>
        <v>9.8500711983333334E-4</v>
      </c>
      <c r="M251">
        <f t="shared" si="21"/>
        <v>1</v>
      </c>
      <c r="N251">
        <f t="shared" si="22"/>
        <v>0</v>
      </c>
      <c r="O251">
        <f t="shared" si="23"/>
        <v>0</v>
      </c>
    </row>
    <row r="252" spans="1:15">
      <c r="A252" s="21" t="s">
        <v>68</v>
      </c>
      <c r="B252" s="10">
        <v>1400</v>
      </c>
      <c r="C252" s="60">
        <v>5.7935400000000002E-4</v>
      </c>
      <c r="D252" s="11">
        <v>0.88700000000000001</v>
      </c>
      <c r="E252" s="11">
        <v>56.5</v>
      </c>
      <c r="F252" s="11">
        <v>1.93</v>
      </c>
      <c r="G252" s="11">
        <v>0.497</v>
      </c>
      <c r="H252" s="10">
        <v>0</v>
      </c>
      <c r="I252" s="11">
        <f t="shared" si="24"/>
        <v>1.351</v>
      </c>
      <c r="J252" s="11">
        <f t="shared" si="25"/>
        <v>0.2485</v>
      </c>
      <c r="K252" s="11">
        <v>118.1</v>
      </c>
      <c r="L252" s="10">
        <f t="shared" si="20"/>
        <v>2.4195512822500001E-3</v>
      </c>
      <c r="M252">
        <f t="shared" si="21"/>
        <v>3</v>
      </c>
      <c r="N252">
        <f t="shared" si="22"/>
        <v>0</v>
      </c>
      <c r="O252">
        <f t="shared" si="23"/>
        <v>0</v>
      </c>
    </row>
    <row r="253" spans="1:15">
      <c r="A253" s="21" t="s">
        <v>68</v>
      </c>
      <c r="B253" s="10">
        <v>1400</v>
      </c>
      <c r="C253" s="60">
        <v>8.0882406000000004E-2</v>
      </c>
      <c r="D253" s="11">
        <v>0.88700000000000001</v>
      </c>
      <c r="E253" s="11">
        <v>56.5</v>
      </c>
      <c r="F253" s="11">
        <v>1.93</v>
      </c>
      <c r="G253" s="11">
        <v>0.497</v>
      </c>
      <c r="H253" s="10">
        <v>0</v>
      </c>
      <c r="I253" s="11">
        <f t="shared" si="24"/>
        <v>1.351</v>
      </c>
      <c r="J253" s="11">
        <f t="shared" si="25"/>
        <v>0.2485</v>
      </c>
      <c r="K253" s="11">
        <v>79.2</v>
      </c>
      <c r="L253" s="10">
        <f t="shared" si="20"/>
        <v>0.33778851815775002</v>
      </c>
      <c r="M253">
        <f t="shared" si="21"/>
        <v>417</v>
      </c>
      <c r="N253">
        <f t="shared" si="22"/>
        <v>1</v>
      </c>
      <c r="O253">
        <f t="shared" si="23"/>
        <v>0.2</v>
      </c>
    </row>
    <row r="254" spans="1:15">
      <c r="A254" s="21" t="s">
        <v>68</v>
      </c>
      <c r="B254" s="10">
        <v>1400</v>
      </c>
      <c r="C254" s="60">
        <v>0.30499262700000002</v>
      </c>
      <c r="D254" s="11">
        <v>0.88800000000000001</v>
      </c>
      <c r="E254" s="11">
        <v>56.5</v>
      </c>
      <c r="F254" s="11">
        <v>1.93</v>
      </c>
      <c r="G254" s="11">
        <v>0.497</v>
      </c>
      <c r="H254" s="10">
        <v>0</v>
      </c>
      <c r="I254" s="11">
        <f t="shared" si="24"/>
        <v>1.351</v>
      </c>
      <c r="J254" s="11">
        <f t="shared" si="25"/>
        <v>0.2485</v>
      </c>
      <c r="K254" s="11">
        <v>298.89999999999998</v>
      </c>
      <c r="L254" s="10">
        <f t="shared" si="20"/>
        <v>1.2751741734870001</v>
      </c>
      <c r="M254">
        <f t="shared" si="21"/>
        <v>1573</v>
      </c>
      <c r="N254">
        <f t="shared" si="22"/>
        <v>5</v>
      </c>
      <c r="O254">
        <f t="shared" si="23"/>
        <v>0.9</v>
      </c>
    </row>
    <row r="255" spans="1:15">
      <c r="A255" s="21" t="s">
        <v>68</v>
      </c>
      <c r="B255" s="10">
        <v>1200</v>
      </c>
      <c r="C255" s="60">
        <v>5.3035277999999998E-2</v>
      </c>
      <c r="D255" s="11">
        <v>0.22</v>
      </c>
      <c r="E255" s="11">
        <v>56.5</v>
      </c>
      <c r="F255" s="11">
        <v>2.23</v>
      </c>
      <c r="G255" s="11">
        <v>0.316</v>
      </c>
      <c r="H255" s="10">
        <v>0</v>
      </c>
      <c r="I255" s="11">
        <f t="shared" si="24"/>
        <v>1.5609999999999999</v>
      </c>
      <c r="J255" s="11">
        <f t="shared" si="25"/>
        <v>0.158</v>
      </c>
      <c r="K255" s="11">
        <v>78.599999999999994</v>
      </c>
      <c r="L255" s="10">
        <f t="shared" si="20"/>
        <v>5.4935708795000003E-2</v>
      </c>
      <c r="M255">
        <f t="shared" si="21"/>
        <v>68</v>
      </c>
      <c r="N255">
        <f t="shared" si="22"/>
        <v>0</v>
      </c>
      <c r="O255">
        <f t="shared" si="23"/>
        <v>0</v>
      </c>
    </row>
    <row r="256" spans="1:15">
      <c r="A256" s="21" t="s">
        <v>68</v>
      </c>
      <c r="B256" s="10">
        <v>1920</v>
      </c>
      <c r="C256" s="60">
        <v>3.2422291999999998E-2</v>
      </c>
      <c r="D256" s="11">
        <v>0.193</v>
      </c>
      <c r="E256" s="11">
        <v>56.5</v>
      </c>
      <c r="F256" s="11">
        <v>1.2</v>
      </c>
      <c r="G256" s="11">
        <v>7.5999999999999998E-2</v>
      </c>
      <c r="H256" s="10">
        <v>0</v>
      </c>
      <c r="I256" s="11">
        <f t="shared" si="24"/>
        <v>0.84</v>
      </c>
      <c r="J256" s="11">
        <f t="shared" si="25"/>
        <v>3.7999999999999999E-2</v>
      </c>
      <c r="K256" s="11">
        <v>6.9</v>
      </c>
      <c r="L256" s="10">
        <f t="shared" si="20"/>
        <v>2.9462406926166668E-2</v>
      </c>
      <c r="M256">
        <f t="shared" si="21"/>
        <v>36</v>
      </c>
      <c r="N256">
        <f t="shared" si="22"/>
        <v>0</v>
      </c>
      <c r="O256">
        <f t="shared" si="23"/>
        <v>0</v>
      </c>
    </row>
    <row r="257" spans="1:15">
      <c r="A257" s="21" t="s">
        <v>68</v>
      </c>
      <c r="B257" s="10">
        <v>1200</v>
      </c>
      <c r="C257" s="60">
        <v>0.130066179</v>
      </c>
      <c r="D257" s="11">
        <v>0.38900000000000001</v>
      </c>
      <c r="E257" s="11">
        <v>56.5</v>
      </c>
      <c r="F257" s="11">
        <v>2.23</v>
      </c>
      <c r="G257" s="11">
        <v>0.316</v>
      </c>
      <c r="H257" s="10">
        <v>0</v>
      </c>
      <c r="I257" s="11">
        <f t="shared" si="24"/>
        <v>1.5609999999999999</v>
      </c>
      <c r="J257" s="11">
        <f t="shared" si="25"/>
        <v>0.158</v>
      </c>
      <c r="K257" s="11">
        <v>112.8</v>
      </c>
      <c r="L257" s="10">
        <f t="shared" si="20"/>
        <v>0.238221626262625</v>
      </c>
      <c r="M257">
        <f t="shared" si="21"/>
        <v>294</v>
      </c>
      <c r="N257">
        <f t="shared" si="22"/>
        <v>1</v>
      </c>
      <c r="O257">
        <f t="shared" si="23"/>
        <v>0.1</v>
      </c>
    </row>
    <row r="258" spans="1:15">
      <c r="A258" s="21" t="s">
        <v>68</v>
      </c>
      <c r="B258" s="10">
        <v>1400</v>
      </c>
      <c r="C258" s="60">
        <v>0.19985617</v>
      </c>
      <c r="D258" s="11">
        <v>0.88700000000000001</v>
      </c>
      <c r="E258" s="11">
        <v>56.5</v>
      </c>
      <c r="F258" s="11">
        <v>1.93</v>
      </c>
      <c r="G258" s="11">
        <v>0.497</v>
      </c>
      <c r="H258" s="10">
        <v>0</v>
      </c>
      <c r="I258" s="11">
        <f t="shared" si="24"/>
        <v>1.351</v>
      </c>
      <c r="J258" s="11">
        <f t="shared" si="25"/>
        <v>0.2485</v>
      </c>
      <c r="K258" s="11">
        <v>195.6</v>
      </c>
      <c r="L258" s="10">
        <f t="shared" si="20"/>
        <v>0.83465765730291663</v>
      </c>
      <c r="M258">
        <f t="shared" si="21"/>
        <v>1030</v>
      </c>
      <c r="N258">
        <f t="shared" si="22"/>
        <v>3</v>
      </c>
      <c r="O258">
        <f t="shared" si="23"/>
        <v>0.6</v>
      </c>
    </row>
    <row r="259" spans="1:15">
      <c r="A259" s="21" t="s">
        <v>68</v>
      </c>
      <c r="B259" s="10">
        <v>1200</v>
      </c>
      <c r="C259" s="60">
        <v>5.8089186000000001E-2</v>
      </c>
      <c r="D259" s="11">
        <v>0.30399999999999999</v>
      </c>
      <c r="E259" s="11">
        <v>56.5</v>
      </c>
      <c r="F259" s="11">
        <v>2.23</v>
      </c>
      <c r="G259" s="11">
        <v>0.316</v>
      </c>
      <c r="H259" s="10">
        <v>0</v>
      </c>
      <c r="I259" s="11">
        <f t="shared" si="24"/>
        <v>1.5609999999999999</v>
      </c>
      <c r="J259" s="11">
        <f t="shared" si="25"/>
        <v>0.158</v>
      </c>
      <c r="K259" s="11">
        <v>19.5</v>
      </c>
      <c r="L259" s="10">
        <f t="shared" ref="L259:L309" si="26">E259*D259*C259/12</f>
        <v>8.3144988227999997E-2</v>
      </c>
      <c r="M259">
        <f t="shared" ref="M259:M309" si="27">ROUND(E259*D259*C259*102.79,0)</f>
        <v>103</v>
      </c>
      <c r="N259">
        <f t="shared" ref="N259:N309" si="28">ROUND(I259*M259*0.002205,0)</f>
        <v>0</v>
      </c>
      <c r="O259">
        <f t="shared" ref="O259:O309" si="29">ROUND(J259*M259*0.002205,1)</f>
        <v>0</v>
      </c>
    </row>
    <row r="260" spans="1:15">
      <c r="A260" s="21" t="s">
        <v>68</v>
      </c>
      <c r="B260" s="10">
        <v>1200</v>
      </c>
      <c r="C260" s="60">
        <v>7.4595174E-2</v>
      </c>
      <c r="D260" s="11">
        <v>0.38900000000000001</v>
      </c>
      <c r="E260" s="11">
        <v>56.5</v>
      </c>
      <c r="F260" s="11">
        <v>2.23</v>
      </c>
      <c r="G260" s="11">
        <v>0.316</v>
      </c>
      <c r="H260" s="10">
        <v>0</v>
      </c>
      <c r="I260" s="11">
        <f t="shared" si="24"/>
        <v>1.5609999999999999</v>
      </c>
      <c r="J260" s="11">
        <f t="shared" si="25"/>
        <v>0.158</v>
      </c>
      <c r="K260" s="11">
        <v>32</v>
      </c>
      <c r="L260" s="10">
        <f t="shared" si="26"/>
        <v>0.13662416931325</v>
      </c>
      <c r="M260">
        <f t="shared" si="27"/>
        <v>169</v>
      </c>
      <c r="N260">
        <f t="shared" si="28"/>
        <v>1</v>
      </c>
      <c r="O260">
        <f t="shared" si="29"/>
        <v>0.1</v>
      </c>
    </row>
    <row r="261" spans="1:15">
      <c r="A261" s="21" t="s">
        <v>68</v>
      </c>
      <c r="B261" s="10">
        <v>1200</v>
      </c>
      <c r="C261" s="60">
        <v>5.1831630000000002E-3</v>
      </c>
      <c r="D261" s="11">
        <v>0.22</v>
      </c>
      <c r="E261" s="11">
        <v>56.5</v>
      </c>
      <c r="F261" s="11">
        <v>2.23</v>
      </c>
      <c r="G261" s="11">
        <v>0.316</v>
      </c>
      <c r="H261" s="10">
        <v>0</v>
      </c>
      <c r="I261" s="11">
        <f t="shared" si="24"/>
        <v>1.5609999999999999</v>
      </c>
      <c r="J261" s="11">
        <f t="shared" si="25"/>
        <v>0.158</v>
      </c>
      <c r="K261" s="11">
        <v>24.4</v>
      </c>
      <c r="L261" s="10">
        <f t="shared" si="26"/>
        <v>5.3688930075000002E-3</v>
      </c>
      <c r="M261">
        <f t="shared" si="27"/>
        <v>7</v>
      </c>
      <c r="N261">
        <f t="shared" si="28"/>
        <v>0</v>
      </c>
      <c r="O261">
        <f t="shared" si="29"/>
        <v>0</v>
      </c>
    </row>
    <row r="262" spans="1:15">
      <c r="A262" s="21" t="s">
        <v>68</v>
      </c>
      <c r="B262" s="10">
        <v>1920</v>
      </c>
      <c r="C262" s="60">
        <v>7.5833913000000003E-2</v>
      </c>
      <c r="D262" s="11">
        <v>0.193</v>
      </c>
      <c r="E262" s="11">
        <v>56.5</v>
      </c>
      <c r="F262" s="11">
        <v>1.2</v>
      </c>
      <c r="G262" s="11">
        <v>7.5999999999999998E-2</v>
      </c>
      <c r="H262" s="10">
        <v>0</v>
      </c>
      <c r="I262" s="11">
        <f t="shared" si="24"/>
        <v>0.84</v>
      </c>
      <c r="J262" s="11">
        <f t="shared" si="25"/>
        <v>3.7999999999999999E-2</v>
      </c>
      <c r="K262" s="11">
        <v>16.2</v>
      </c>
      <c r="L262" s="10">
        <f t="shared" si="26"/>
        <v>6.8910908692374997E-2</v>
      </c>
      <c r="M262">
        <f t="shared" si="27"/>
        <v>85</v>
      </c>
      <c r="N262">
        <f t="shared" si="28"/>
        <v>0</v>
      </c>
      <c r="O262">
        <f t="shared" si="29"/>
        <v>0</v>
      </c>
    </row>
    <row r="263" spans="1:15">
      <c r="A263" s="21" t="s">
        <v>68</v>
      </c>
      <c r="B263" s="10">
        <v>1920</v>
      </c>
      <c r="C263" s="60">
        <v>0.37018143799999997</v>
      </c>
      <c r="D263" s="11">
        <v>0.23400000000000001</v>
      </c>
      <c r="E263" s="11">
        <v>56.5</v>
      </c>
      <c r="F263" s="11">
        <v>1.2</v>
      </c>
      <c r="G263" s="11">
        <v>7.5999999999999998E-2</v>
      </c>
      <c r="H263" s="10">
        <v>0</v>
      </c>
      <c r="I263" s="11">
        <f t="shared" si="24"/>
        <v>0.84</v>
      </c>
      <c r="J263" s="11">
        <f t="shared" si="25"/>
        <v>3.7999999999999999E-2</v>
      </c>
      <c r="K263" s="11">
        <v>95.6</v>
      </c>
      <c r="L263" s="10">
        <f t="shared" si="26"/>
        <v>0.40784739931649999</v>
      </c>
      <c r="M263">
        <f t="shared" si="27"/>
        <v>503</v>
      </c>
      <c r="N263">
        <f t="shared" si="28"/>
        <v>1</v>
      </c>
      <c r="O263">
        <f t="shared" si="29"/>
        <v>0</v>
      </c>
    </row>
    <row r="264" spans="1:15">
      <c r="A264" s="21" t="s">
        <v>68</v>
      </c>
      <c r="B264" s="10">
        <v>1200</v>
      </c>
      <c r="C264" s="60">
        <v>0.23760572899999999</v>
      </c>
      <c r="D264" s="11">
        <v>0.38900000000000001</v>
      </c>
      <c r="E264" s="11">
        <v>56.5</v>
      </c>
      <c r="F264" s="11">
        <v>2.23</v>
      </c>
      <c r="G264" s="11">
        <v>0.316</v>
      </c>
      <c r="H264" s="10">
        <v>0</v>
      </c>
      <c r="I264" s="11">
        <f t="shared" si="24"/>
        <v>1.5609999999999999</v>
      </c>
      <c r="J264" s="11">
        <f t="shared" si="25"/>
        <v>0.158</v>
      </c>
      <c r="K264" s="11">
        <v>102</v>
      </c>
      <c r="L264" s="10">
        <f t="shared" si="26"/>
        <v>0.43518479290220835</v>
      </c>
      <c r="M264">
        <f t="shared" si="27"/>
        <v>537</v>
      </c>
      <c r="N264">
        <f t="shared" si="28"/>
        <v>2</v>
      </c>
      <c r="O264">
        <f t="shared" si="29"/>
        <v>0.2</v>
      </c>
    </row>
    <row r="265" spans="1:15">
      <c r="A265" s="21" t="s">
        <v>68</v>
      </c>
      <c r="B265" s="10">
        <v>1920</v>
      </c>
      <c r="C265" s="60">
        <v>0.17513226000000001</v>
      </c>
      <c r="D265" s="11">
        <v>0.27600000000000002</v>
      </c>
      <c r="E265" s="11">
        <v>56.5</v>
      </c>
      <c r="F265" s="11">
        <v>1.2</v>
      </c>
      <c r="G265" s="11">
        <v>7.5999999999999998E-2</v>
      </c>
      <c r="H265" s="10">
        <v>0</v>
      </c>
      <c r="I265" s="11">
        <f t="shared" si="24"/>
        <v>0.84</v>
      </c>
      <c r="J265" s="11">
        <f t="shared" si="25"/>
        <v>3.7999999999999999E-2</v>
      </c>
      <c r="K265" s="11">
        <v>53.3</v>
      </c>
      <c r="L265" s="10">
        <f t="shared" si="26"/>
        <v>0.22758437187000002</v>
      </c>
      <c r="M265">
        <f t="shared" si="27"/>
        <v>281</v>
      </c>
      <c r="N265">
        <f t="shared" si="28"/>
        <v>1</v>
      </c>
      <c r="O265">
        <f t="shared" si="29"/>
        <v>0</v>
      </c>
    </row>
    <row r="266" spans="1:15">
      <c r="A266" s="21" t="s">
        <v>68</v>
      </c>
      <c r="B266" s="10">
        <v>1920</v>
      </c>
      <c r="C266" s="60">
        <v>2.1181058999999999E-2</v>
      </c>
      <c r="D266" s="11">
        <v>0.27600000000000002</v>
      </c>
      <c r="E266" s="11">
        <v>56.5</v>
      </c>
      <c r="F266" s="11">
        <v>1.2</v>
      </c>
      <c r="G266" s="11">
        <v>7.5999999999999998E-2</v>
      </c>
      <c r="H266" s="10">
        <v>0</v>
      </c>
      <c r="I266" s="11">
        <f t="shared" si="24"/>
        <v>0.84</v>
      </c>
      <c r="J266" s="11">
        <f t="shared" si="25"/>
        <v>3.7999999999999999E-2</v>
      </c>
      <c r="K266" s="11">
        <v>6.5</v>
      </c>
      <c r="L266" s="10">
        <f t="shared" si="26"/>
        <v>2.7524786170499999E-2</v>
      </c>
      <c r="M266">
        <f t="shared" si="27"/>
        <v>34</v>
      </c>
      <c r="N266">
        <f t="shared" si="28"/>
        <v>0</v>
      </c>
      <c r="O266">
        <f t="shared" si="29"/>
        <v>0</v>
      </c>
    </row>
    <row r="267" spans="1:15">
      <c r="A267" s="21" t="s">
        <v>68</v>
      </c>
      <c r="B267" s="10">
        <v>1200</v>
      </c>
      <c r="C267" s="60">
        <v>3.6247570999999999E-2</v>
      </c>
      <c r="D267" s="11">
        <v>0.38900000000000001</v>
      </c>
      <c r="E267" s="11">
        <v>56.5</v>
      </c>
      <c r="F267" s="11">
        <v>2.23</v>
      </c>
      <c r="G267" s="11">
        <v>0.316</v>
      </c>
      <c r="H267" s="10">
        <v>0</v>
      </c>
      <c r="I267" s="11">
        <f t="shared" si="24"/>
        <v>1.5609999999999999</v>
      </c>
      <c r="J267" s="11">
        <f t="shared" si="25"/>
        <v>0.158</v>
      </c>
      <c r="K267" s="11">
        <v>15.6</v>
      </c>
      <c r="L267" s="10">
        <f t="shared" si="26"/>
        <v>6.638893660195834E-2</v>
      </c>
      <c r="M267">
        <f t="shared" si="27"/>
        <v>82</v>
      </c>
      <c r="N267">
        <f t="shared" si="28"/>
        <v>0</v>
      </c>
      <c r="O267">
        <f t="shared" si="29"/>
        <v>0</v>
      </c>
    </row>
    <row r="268" spans="1:15">
      <c r="A268" s="21" t="s">
        <v>68</v>
      </c>
      <c r="B268" s="10">
        <v>1200</v>
      </c>
      <c r="C268" s="60">
        <v>7.8330155999999998E-2</v>
      </c>
      <c r="D268" s="11">
        <v>0.22</v>
      </c>
      <c r="E268" s="11">
        <v>56.5</v>
      </c>
      <c r="F268" s="11">
        <v>2.23</v>
      </c>
      <c r="G268" s="11">
        <v>0.316</v>
      </c>
      <c r="H268" s="10">
        <v>0</v>
      </c>
      <c r="I268" s="11">
        <f t="shared" si="24"/>
        <v>1.5609999999999999</v>
      </c>
      <c r="J268" s="11">
        <f t="shared" si="25"/>
        <v>0.158</v>
      </c>
      <c r="K268" s="11">
        <v>19</v>
      </c>
      <c r="L268" s="10">
        <f t="shared" si="26"/>
        <v>8.1136986590000001E-2</v>
      </c>
      <c r="M268">
        <f t="shared" si="27"/>
        <v>100</v>
      </c>
      <c r="N268">
        <f t="shared" si="28"/>
        <v>0</v>
      </c>
      <c r="O268">
        <f t="shared" si="29"/>
        <v>0</v>
      </c>
    </row>
    <row r="269" spans="1:15">
      <c r="A269" s="21" t="s">
        <v>68</v>
      </c>
      <c r="B269" s="10">
        <v>1200</v>
      </c>
      <c r="C269" s="60">
        <v>0.496465818</v>
      </c>
      <c r="D269" s="11">
        <v>0.47299999999999998</v>
      </c>
      <c r="E269" s="11">
        <v>56.5</v>
      </c>
      <c r="F269" s="11">
        <v>2.23</v>
      </c>
      <c r="G269" s="11">
        <v>0.316</v>
      </c>
      <c r="H269" s="10">
        <v>0</v>
      </c>
      <c r="I269" s="11">
        <f t="shared" si="24"/>
        <v>1.5609999999999999</v>
      </c>
      <c r="J269" s="11">
        <f t="shared" si="25"/>
        <v>0.158</v>
      </c>
      <c r="K269" s="11">
        <v>259.2</v>
      </c>
      <c r="L269" s="10">
        <f t="shared" si="26"/>
        <v>1.10565006276175</v>
      </c>
      <c r="M269">
        <f t="shared" si="27"/>
        <v>1364</v>
      </c>
      <c r="N269">
        <f t="shared" si="28"/>
        <v>5</v>
      </c>
      <c r="O269">
        <f t="shared" si="29"/>
        <v>0.5</v>
      </c>
    </row>
    <row r="270" spans="1:15">
      <c r="A270" s="21" t="s">
        <v>68</v>
      </c>
      <c r="B270" s="10">
        <v>1200</v>
      </c>
      <c r="C270" s="60">
        <v>0.62323667800000004</v>
      </c>
      <c r="D270" s="11">
        <v>0.38900000000000001</v>
      </c>
      <c r="E270" s="11">
        <v>56.5</v>
      </c>
      <c r="F270" s="11">
        <v>2.23</v>
      </c>
      <c r="G270" s="11">
        <v>0.316</v>
      </c>
      <c r="H270" s="10">
        <v>0</v>
      </c>
      <c r="I270" s="11">
        <f t="shared" si="24"/>
        <v>1.5609999999999999</v>
      </c>
      <c r="J270" s="11">
        <f t="shared" si="25"/>
        <v>0.158</v>
      </c>
      <c r="K270" s="11">
        <v>267.60000000000002</v>
      </c>
      <c r="L270" s="10">
        <f t="shared" si="26"/>
        <v>1.1414839439519169</v>
      </c>
      <c r="M270">
        <f t="shared" si="27"/>
        <v>1408</v>
      </c>
      <c r="N270">
        <f t="shared" si="28"/>
        <v>5</v>
      </c>
      <c r="O270">
        <f t="shared" si="29"/>
        <v>0.5</v>
      </c>
    </row>
    <row r="271" spans="1:15">
      <c r="A271" s="21" t="s">
        <v>68</v>
      </c>
      <c r="B271" s="10">
        <v>1200</v>
      </c>
      <c r="C271" s="60">
        <v>0.82379036999999999</v>
      </c>
      <c r="D271" s="11">
        <v>0.22</v>
      </c>
      <c r="E271" s="11">
        <v>56.5</v>
      </c>
      <c r="F271" s="11">
        <v>2.23</v>
      </c>
      <c r="G271" s="11">
        <v>0.316</v>
      </c>
      <c r="H271" s="10">
        <v>0</v>
      </c>
      <c r="I271" s="11">
        <f t="shared" si="24"/>
        <v>1.5609999999999999</v>
      </c>
      <c r="J271" s="11">
        <f t="shared" si="25"/>
        <v>0.158</v>
      </c>
      <c r="K271" s="11">
        <v>200</v>
      </c>
      <c r="L271" s="10">
        <f t="shared" si="26"/>
        <v>0.8533095249249999</v>
      </c>
      <c r="M271">
        <f t="shared" si="27"/>
        <v>1053</v>
      </c>
      <c r="N271">
        <f t="shared" si="28"/>
        <v>4</v>
      </c>
      <c r="O271">
        <f t="shared" si="29"/>
        <v>0.4</v>
      </c>
    </row>
    <row r="272" spans="1:15">
      <c r="A272" s="21" t="s">
        <v>68</v>
      </c>
      <c r="B272" s="10">
        <v>1200</v>
      </c>
      <c r="C272" s="60">
        <v>0.12706910900000001</v>
      </c>
      <c r="D272" s="11">
        <v>0.30399999999999999</v>
      </c>
      <c r="E272" s="11">
        <v>56.5</v>
      </c>
      <c r="F272" s="11">
        <v>2.23</v>
      </c>
      <c r="G272" s="11">
        <v>0.316</v>
      </c>
      <c r="H272" s="10">
        <v>0</v>
      </c>
      <c r="I272" s="11">
        <f t="shared" si="24"/>
        <v>1.5609999999999999</v>
      </c>
      <c r="J272" s="11">
        <f t="shared" si="25"/>
        <v>0.158</v>
      </c>
      <c r="K272" s="11">
        <v>42.6</v>
      </c>
      <c r="L272" s="10">
        <f t="shared" si="26"/>
        <v>0.18187825134866667</v>
      </c>
      <c r="M272">
        <f t="shared" si="27"/>
        <v>224</v>
      </c>
      <c r="N272">
        <f t="shared" si="28"/>
        <v>1</v>
      </c>
      <c r="O272">
        <f t="shared" si="29"/>
        <v>0.1</v>
      </c>
    </row>
    <row r="273" spans="1:15">
      <c r="A273" s="21" t="s">
        <v>68</v>
      </c>
      <c r="B273" s="10">
        <v>1200</v>
      </c>
      <c r="C273" s="60">
        <v>5.4358699999999998E-3</v>
      </c>
      <c r="D273" s="11">
        <v>0.22</v>
      </c>
      <c r="E273" s="11">
        <v>56.5</v>
      </c>
      <c r="F273" s="11">
        <v>2.23</v>
      </c>
      <c r="G273" s="11">
        <v>0.316</v>
      </c>
      <c r="H273" s="10">
        <v>0</v>
      </c>
      <c r="I273" s="11">
        <f t="shared" si="24"/>
        <v>1.5609999999999999</v>
      </c>
      <c r="J273" s="11">
        <f t="shared" si="25"/>
        <v>0.158</v>
      </c>
      <c r="K273" s="11">
        <v>2.8</v>
      </c>
      <c r="L273" s="10">
        <f t="shared" si="26"/>
        <v>5.6306553416666663E-3</v>
      </c>
      <c r="M273">
        <f t="shared" si="27"/>
        <v>7</v>
      </c>
      <c r="N273">
        <f t="shared" si="28"/>
        <v>0</v>
      </c>
      <c r="O273">
        <f t="shared" si="29"/>
        <v>0</v>
      </c>
    </row>
    <row r="274" spans="1:15">
      <c r="A274" s="21" t="s">
        <v>68</v>
      </c>
      <c r="B274" s="10">
        <v>1100</v>
      </c>
      <c r="C274" s="60">
        <v>0.109662676</v>
      </c>
      <c r="D274" s="11">
        <v>0.17399999999999999</v>
      </c>
      <c r="E274" s="11">
        <v>56.5</v>
      </c>
      <c r="F274" s="11">
        <v>1.85</v>
      </c>
      <c r="G274" s="11">
        <v>0.22</v>
      </c>
      <c r="H274" s="10">
        <v>0</v>
      </c>
      <c r="I274" s="11">
        <f t="shared" si="24"/>
        <v>1.2949999999999999</v>
      </c>
      <c r="J274" s="11">
        <f t="shared" si="25"/>
        <v>0.11</v>
      </c>
      <c r="K274" s="11">
        <v>23.8</v>
      </c>
      <c r="L274" s="10">
        <f t="shared" si="26"/>
        <v>8.9841147312999983E-2</v>
      </c>
      <c r="M274">
        <f t="shared" si="27"/>
        <v>111</v>
      </c>
      <c r="N274">
        <f t="shared" si="28"/>
        <v>0</v>
      </c>
      <c r="O274">
        <f t="shared" si="29"/>
        <v>0</v>
      </c>
    </row>
    <row r="275" spans="1:15">
      <c r="A275" s="21" t="s">
        <v>68</v>
      </c>
      <c r="B275" s="10">
        <v>1100</v>
      </c>
      <c r="C275" s="60">
        <v>5.5710743E-2</v>
      </c>
      <c r="D275" s="11">
        <v>0.17399999999999999</v>
      </c>
      <c r="E275" s="11">
        <v>56.5</v>
      </c>
      <c r="F275" s="11">
        <v>1.85</v>
      </c>
      <c r="G275" s="11">
        <v>0.22</v>
      </c>
      <c r="H275" s="10">
        <v>0</v>
      </c>
      <c r="I275" s="11">
        <f t="shared" si="24"/>
        <v>1.2949999999999999</v>
      </c>
      <c r="J275" s="11">
        <f t="shared" si="25"/>
        <v>0.11</v>
      </c>
      <c r="K275" s="11">
        <v>10.7</v>
      </c>
      <c r="L275" s="10">
        <f t="shared" si="26"/>
        <v>4.5641026202749992E-2</v>
      </c>
      <c r="M275">
        <f t="shared" si="27"/>
        <v>56</v>
      </c>
      <c r="N275">
        <f t="shared" si="28"/>
        <v>0</v>
      </c>
      <c r="O275">
        <f t="shared" si="29"/>
        <v>0</v>
      </c>
    </row>
    <row r="276" spans="1:15">
      <c r="A276" s="21" t="s">
        <v>68</v>
      </c>
      <c r="B276" s="10">
        <v>1100</v>
      </c>
      <c r="C276" s="60">
        <v>6.5619314999999998E-2</v>
      </c>
      <c r="D276" s="11">
        <v>0.28599999999999998</v>
      </c>
      <c r="E276" s="11">
        <v>56.5</v>
      </c>
      <c r="F276" s="11">
        <v>1.85</v>
      </c>
      <c r="G276" s="11">
        <v>0.22</v>
      </c>
      <c r="H276" s="10">
        <v>0</v>
      </c>
      <c r="I276" s="11">
        <f t="shared" si="24"/>
        <v>1.2949999999999999</v>
      </c>
      <c r="J276" s="11">
        <f t="shared" si="25"/>
        <v>0.11</v>
      </c>
      <c r="K276" s="11">
        <v>20.7</v>
      </c>
      <c r="L276" s="10">
        <f t="shared" si="26"/>
        <v>8.836187592375E-2</v>
      </c>
      <c r="M276">
        <f t="shared" si="27"/>
        <v>109</v>
      </c>
      <c r="N276">
        <f t="shared" si="28"/>
        <v>0</v>
      </c>
      <c r="O276">
        <f t="shared" si="29"/>
        <v>0</v>
      </c>
    </row>
    <row r="277" spans="1:15">
      <c r="A277" s="21" t="s">
        <v>68</v>
      </c>
      <c r="B277" s="10">
        <v>1100</v>
      </c>
      <c r="C277" s="60">
        <v>2.4819668999999999E-2</v>
      </c>
      <c r="D277" s="11">
        <v>0.17399999999999999</v>
      </c>
      <c r="E277" s="11">
        <v>56.5</v>
      </c>
      <c r="F277" s="11">
        <v>1.85</v>
      </c>
      <c r="G277" s="11">
        <v>0.22</v>
      </c>
      <c r="H277" s="10">
        <v>0</v>
      </c>
      <c r="I277" s="11">
        <f t="shared" si="24"/>
        <v>1.2949999999999999</v>
      </c>
      <c r="J277" s="11">
        <f t="shared" si="25"/>
        <v>0.11</v>
      </c>
      <c r="K277" s="11">
        <v>4.8</v>
      </c>
      <c r="L277" s="10">
        <f t="shared" si="26"/>
        <v>2.0333513828249997E-2</v>
      </c>
      <c r="M277">
        <f t="shared" si="27"/>
        <v>25</v>
      </c>
      <c r="N277">
        <f t="shared" si="28"/>
        <v>0</v>
      </c>
      <c r="O277">
        <f t="shared" si="29"/>
        <v>0</v>
      </c>
    </row>
    <row r="278" spans="1:15">
      <c r="A278" s="21" t="s">
        <v>68</v>
      </c>
      <c r="B278" s="10">
        <v>1100</v>
      </c>
      <c r="C278" s="60">
        <v>7.3987436000000004E-2</v>
      </c>
      <c r="D278" s="11">
        <v>0.28599999999999998</v>
      </c>
      <c r="E278" s="11">
        <v>56.5</v>
      </c>
      <c r="F278" s="11">
        <v>1.85</v>
      </c>
      <c r="G278" s="11">
        <v>0.22</v>
      </c>
      <c r="H278" s="10">
        <v>0</v>
      </c>
      <c r="I278" s="11">
        <f t="shared" si="24"/>
        <v>1.2949999999999999</v>
      </c>
      <c r="J278" s="11">
        <f t="shared" si="25"/>
        <v>0.11</v>
      </c>
      <c r="K278" s="11">
        <v>23.4</v>
      </c>
      <c r="L278" s="10">
        <f t="shared" si="26"/>
        <v>9.9630248193666671E-2</v>
      </c>
      <c r="M278">
        <f t="shared" si="27"/>
        <v>123</v>
      </c>
      <c r="N278">
        <f t="shared" si="28"/>
        <v>0</v>
      </c>
      <c r="O278">
        <f t="shared" si="29"/>
        <v>0</v>
      </c>
    </row>
    <row r="279" spans="1:15">
      <c r="A279" s="21" t="s">
        <v>68</v>
      </c>
      <c r="B279" s="10">
        <v>1100</v>
      </c>
      <c r="C279" s="60">
        <v>3.4949400000000002E-3</v>
      </c>
      <c r="D279" s="11">
        <v>0.34200000000000003</v>
      </c>
      <c r="E279" s="11">
        <v>56.5</v>
      </c>
      <c r="F279" s="11">
        <v>1.85</v>
      </c>
      <c r="G279" s="11">
        <v>0.22</v>
      </c>
      <c r="H279" s="10">
        <v>0</v>
      </c>
      <c r="I279" s="11">
        <f t="shared" si="24"/>
        <v>1.2949999999999999</v>
      </c>
      <c r="J279" s="11">
        <f t="shared" si="25"/>
        <v>0.11</v>
      </c>
      <c r="K279" s="11">
        <v>1.3</v>
      </c>
      <c r="L279" s="10">
        <f t="shared" si="26"/>
        <v>5.6277271350000007E-3</v>
      </c>
      <c r="M279">
        <f t="shared" si="27"/>
        <v>7</v>
      </c>
      <c r="N279">
        <f t="shared" si="28"/>
        <v>0</v>
      </c>
      <c r="O279">
        <f t="shared" si="29"/>
        <v>0</v>
      </c>
    </row>
    <row r="280" spans="1:15">
      <c r="A280" s="21" t="s">
        <v>68</v>
      </c>
      <c r="B280" s="10">
        <v>1100</v>
      </c>
      <c r="C280" s="60">
        <v>4.5448803000000003E-2</v>
      </c>
      <c r="D280" s="11">
        <v>0.34200000000000003</v>
      </c>
      <c r="E280" s="11">
        <v>56.5</v>
      </c>
      <c r="F280" s="11">
        <v>1.85</v>
      </c>
      <c r="G280" s="11">
        <v>0.22</v>
      </c>
      <c r="H280" s="10">
        <v>0</v>
      </c>
      <c r="I280" s="11">
        <f t="shared" si="24"/>
        <v>1.2949999999999999</v>
      </c>
      <c r="J280" s="11">
        <f t="shared" si="25"/>
        <v>0.11</v>
      </c>
      <c r="K280" s="11">
        <v>17.2</v>
      </c>
      <c r="L280" s="10">
        <f t="shared" si="26"/>
        <v>7.3183935030750005E-2</v>
      </c>
      <c r="M280">
        <f t="shared" si="27"/>
        <v>90</v>
      </c>
      <c r="N280">
        <f t="shared" si="28"/>
        <v>0</v>
      </c>
      <c r="O280">
        <f t="shared" si="29"/>
        <v>0</v>
      </c>
    </row>
    <row r="281" spans="1:15">
      <c r="A281" s="21" t="s">
        <v>68</v>
      </c>
      <c r="B281" s="10">
        <v>1100</v>
      </c>
      <c r="C281" s="60">
        <v>0.47800467400000002</v>
      </c>
      <c r="D281" s="11">
        <v>0.34200000000000003</v>
      </c>
      <c r="E281" s="11">
        <v>56.5</v>
      </c>
      <c r="F281" s="11">
        <v>1.85</v>
      </c>
      <c r="G281" s="11">
        <v>0.22</v>
      </c>
      <c r="H281" s="10">
        <v>0</v>
      </c>
      <c r="I281" s="11">
        <f t="shared" si="24"/>
        <v>1.2949999999999999</v>
      </c>
      <c r="J281" s="11">
        <f t="shared" si="25"/>
        <v>0.11</v>
      </c>
      <c r="K281" s="11">
        <v>180.4</v>
      </c>
      <c r="L281" s="10">
        <f t="shared" si="26"/>
        <v>0.76970702630850008</v>
      </c>
      <c r="M281">
        <f t="shared" si="27"/>
        <v>949</v>
      </c>
      <c r="N281">
        <f t="shared" si="28"/>
        <v>3</v>
      </c>
      <c r="O281">
        <f t="shared" si="29"/>
        <v>0.2</v>
      </c>
    </row>
    <row r="282" spans="1:15">
      <c r="A282" s="21" t="s">
        <v>68</v>
      </c>
      <c r="B282" s="10">
        <v>1100</v>
      </c>
      <c r="C282" s="60">
        <v>9.8729799999999995E-4</v>
      </c>
      <c r="D282" s="11">
        <v>0.28599999999999998</v>
      </c>
      <c r="E282" s="11">
        <v>56.5</v>
      </c>
      <c r="F282" s="11">
        <v>1.85</v>
      </c>
      <c r="G282" s="11">
        <v>0.22</v>
      </c>
      <c r="H282" s="10">
        <v>0</v>
      </c>
      <c r="I282" s="11">
        <f t="shared" si="24"/>
        <v>1.2949999999999999</v>
      </c>
      <c r="J282" s="11">
        <f t="shared" si="25"/>
        <v>0.11</v>
      </c>
      <c r="K282" s="11">
        <v>0.3</v>
      </c>
      <c r="L282" s="10">
        <f t="shared" si="26"/>
        <v>1.3294790318333332E-3</v>
      </c>
      <c r="M282">
        <f t="shared" si="27"/>
        <v>2</v>
      </c>
      <c r="N282">
        <f t="shared" si="28"/>
        <v>0</v>
      </c>
      <c r="O282">
        <f t="shared" si="29"/>
        <v>0</v>
      </c>
    </row>
    <row r="283" spans="1:15">
      <c r="A283" s="21" t="s">
        <v>68</v>
      </c>
      <c r="B283" s="10">
        <v>1100</v>
      </c>
      <c r="C283" s="60">
        <v>1.2589006999999999E-2</v>
      </c>
      <c r="D283" s="11">
        <v>0.28599999999999998</v>
      </c>
      <c r="E283" s="11">
        <v>56.5</v>
      </c>
      <c r="F283" s="11">
        <v>1.85</v>
      </c>
      <c r="G283" s="11">
        <v>0.22</v>
      </c>
      <c r="H283" s="10">
        <v>0</v>
      </c>
      <c r="I283" s="11">
        <f t="shared" si="24"/>
        <v>1.2949999999999999</v>
      </c>
      <c r="J283" s="11">
        <f t="shared" si="25"/>
        <v>0.11</v>
      </c>
      <c r="K283" s="11">
        <v>4</v>
      </c>
      <c r="L283" s="10">
        <f t="shared" si="26"/>
        <v>1.6952147009416666E-2</v>
      </c>
      <c r="M283">
        <f t="shared" si="27"/>
        <v>21</v>
      </c>
      <c r="N283">
        <f t="shared" si="28"/>
        <v>0</v>
      </c>
      <c r="O283">
        <f t="shared" si="29"/>
        <v>0</v>
      </c>
    </row>
    <row r="284" spans="1:15">
      <c r="A284" s="21" t="s">
        <v>68</v>
      </c>
      <c r="B284" s="10">
        <v>1100</v>
      </c>
      <c r="C284" s="60">
        <v>0.38784613499999998</v>
      </c>
      <c r="D284" s="11">
        <v>0.17399999999999999</v>
      </c>
      <c r="E284" s="11">
        <v>56.5</v>
      </c>
      <c r="F284" s="11">
        <v>1.85</v>
      </c>
      <c r="G284" s="11">
        <v>0.22</v>
      </c>
      <c r="H284" s="10">
        <v>0</v>
      </c>
      <c r="I284" s="11">
        <f t="shared" si="24"/>
        <v>1.2949999999999999</v>
      </c>
      <c r="J284" s="11">
        <f t="shared" si="25"/>
        <v>0.11</v>
      </c>
      <c r="K284" s="11">
        <v>74.5</v>
      </c>
      <c r="L284" s="10">
        <f t="shared" si="26"/>
        <v>0.31774294609874998</v>
      </c>
      <c r="M284">
        <f t="shared" si="27"/>
        <v>392</v>
      </c>
      <c r="N284">
        <f t="shared" si="28"/>
        <v>1</v>
      </c>
      <c r="O284">
        <f t="shared" si="29"/>
        <v>0.1</v>
      </c>
    </row>
    <row r="285" spans="1:15">
      <c r="A285" s="21" t="s">
        <v>68</v>
      </c>
      <c r="B285" s="10">
        <v>1200</v>
      </c>
      <c r="C285" s="60">
        <v>0.51952738200000004</v>
      </c>
      <c r="D285" s="11">
        <v>0.38900000000000001</v>
      </c>
      <c r="E285" s="11">
        <v>56.5</v>
      </c>
      <c r="F285" s="11">
        <v>2.23</v>
      </c>
      <c r="G285" s="11">
        <v>0.316</v>
      </c>
      <c r="H285" s="10">
        <v>0</v>
      </c>
      <c r="I285" s="11">
        <f t="shared" si="24"/>
        <v>1.5609999999999999</v>
      </c>
      <c r="J285" s="11">
        <f t="shared" si="25"/>
        <v>0.158</v>
      </c>
      <c r="K285" s="11">
        <v>223</v>
      </c>
      <c r="L285" s="10">
        <f t="shared" si="26"/>
        <v>0.95153604710725004</v>
      </c>
      <c r="M285">
        <f t="shared" si="27"/>
        <v>1174</v>
      </c>
      <c r="N285">
        <f t="shared" si="28"/>
        <v>4</v>
      </c>
      <c r="O285">
        <f t="shared" si="29"/>
        <v>0.4</v>
      </c>
    </row>
    <row r="286" spans="1:15">
      <c r="A286" s="21" t="s">
        <v>68</v>
      </c>
      <c r="B286" s="10">
        <v>1200</v>
      </c>
      <c r="C286" s="60">
        <v>3.114428E-2</v>
      </c>
      <c r="D286" s="11">
        <v>0.30399999999999999</v>
      </c>
      <c r="E286" s="11">
        <v>56.5</v>
      </c>
      <c r="F286" s="11">
        <v>2.23</v>
      </c>
      <c r="G286" s="11">
        <v>0.316</v>
      </c>
      <c r="H286" s="10">
        <v>0</v>
      </c>
      <c r="I286" s="11">
        <f t="shared" si="24"/>
        <v>1.5609999999999999</v>
      </c>
      <c r="J286" s="11">
        <f t="shared" si="25"/>
        <v>0.158</v>
      </c>
      <c r="K286" s="11">
        <v>10.4</v>
      </c>
      <c r="L286" s="10">
        <f t="shared" si="26"/>
        <v>4.4577846106666659E-2</v>
      </c>
      <c r="M286">
        <f t="shared" si="27"/>
        <v>55</v>
      </c>
      <c r="N286">
        <f t="shared" si="28"/>
        <v>0</v>
      </c>
      <c r="O286">
        <f t="shared" si="29"/>
        <v>0</v>
      </c>
    </row>
    <row r="287" spans="1:15">
      <c r="A287" s="21" t="s">
        <v>68</v>
      </c>
      <c r="B287" s="10">
        <v>1100</v>
      </c>
      <c r="C287" s="60">
        <v>0.34042351300000001</v>
      </c>
      <c r="D287" s="11">
        <v>0.34200000000000003</v>
      </c>
      <c r="E287" s="11">
        <v>56.5</v>
      </c>
      <c r="F287" s="11">
        <v>1.85</v>
      </c>
      <c r="G287" s="11">
        <v>0.22</v>
      </c>
      <c r="H287" s="10">
        <v>0</v>
      </c>
      <c r="I287" s="11">
        <f t="shared" si="24"/>
        <v>1.2949999999999999</v>
      </c>
      <c r="J287" s="11">
        <f t="shared" si="25"/>
        <v>0.11</v>
      </c>
      <c r="K287" s="11">
        <v>128.5</v>
      </c>
      <c r="L287" s="10">
        <f t="shared" si="26"/>
        <v>0.54816696180824998</v>
      </c>
      <c r="M287">
        <f t="shared" si="27"/>
        <v>676</v>
      </c>
      <c r="N287">
        <f t="shared" si="28"/>
        <v>2</v>
      </c>
      <c r="O287">
        <f t="shared" si="29"/>
        <v>0.2</v>
      </c>
    </row>
    <row r="288" spans="1:15">
      <c r="A288" s="21" t="s">
        <v>68</v>
      </c>
      <c r="B288" s="10">
        <v>1200</v>
      </c>
      <c r="C288" s="60">
        <v>4.0364490000000001E-3</v>
      </c>
      <c r="D288" s="11">
        <v>0.22</v>
      </c>
      <c r="E288" s="11">
        <v>56.5</v>
      </c>
      <c r="F288" s="11">
        <v>2.23</v>
      </c>
      <c r="G288" s="11">
        <v>0.316</v>
      </c>
      <c r="H288" s="10">
        <v>0</v>
      </c>
      <c r="I288" s="11">
        <f t="shared" si="24"/>
        <v>1.5609999999999999</v>
      </c>
      <c r="J288" s="11">
        <f t="shared" si="25"/>
        <v>0.158</v>
      </c>
      <c r="K288" s="11">
        <v>1</v>
      </c>
      <c r="L288" s="10">
        <f t="shared" si="26"/>
        <v>4.1810884224999997E-3</v>
      </c>
      <c r="M288">
        <f t="shared" si="27"/>
        <v>5</v>
      </c>
      <c r="N288">
        <f t="shared" si="28"/>
        <v>0</v>
      </c>
      <c r="O288">
        <f t="shared" si="29"/>
        <v>0</v>
      </c>
    </row>
    <row r="289" spans="1:15">
      <c r="A289" s="21" t="s">
        <v>68</v>
      </c>
      <c r="B289" s="10">
        <v>1100</v>
      </c>
      <c r="C289" s="60">
        <v>3.378168E-3</v>
      </c>
      <c r="D289" s="11">
        <v>0.34200000000000003</v>
      </c>
      <c r="E289" s="11">
        <v>56.5</v>
      </c>
      <c r="F289" s="11">
        <v>1.85</v>
      </c>
      <c r="G289" s="11">
        <v>0.22</v>
      </c>
      <c r="H289" s="10">
        <v>0</v>
      </c>
      <c r="I289" s="11">
        <f t="shared" si="24"/>
        <v>1.2949999999999999</v>
      </c>
      <c r="J289" s="11">
        <f t="shared" si="25"/>
        <v>0.11</v>
      </c>
      <c r="K289" s="11">
        <v>1.3</v>
      </c>
      <c r="L289" s="10">
        <f t="shared" si="26"/>
        <v>5.4396950220000004E-3</v>
      </c>
      <c r="M289">
        <f t="shared" si="27"/>
        <v>7</v>
      </c>
      <c r="N289">
        <f t="shared" si="28"/>
        <v>0</v>
      </c>
      <c r="O289">
        <f t="shared" si="29"/>
        <v>0</v>
      </c>
    </row>
    <row r="290" spans="1:15">
      <c r="A290" s="21" t="s">
        <v>68</v>
      </c>
      <c r="B290" s="10">
        <v>1200</v>
      </c>
      <c r="C290" s="60">
        <v>0.10503206399999999</v>
      </c>
      <c r="D290" s="11">
        <v>0.38900000000000001</v>
      </c>
      <c r="E290" s="11">
        <v>56.5</v>
      </c>
      <c r="F290" s="11">
        <v>2.23</v>
      </c>
      <c r="G290" s="11">
        <v>0.316</v>
      </c>
      <c r="H290" s="10">
        <v>0</v>
      </c>
      <c r="I290" s="11">
        <f t="shared" si="24"/>
        <v>1.5609999999999999</v>
      </c>
      <c r="J290" s="11">
        <f t="shared" si="25"/>
        <v>0.158</v>
      </c>
      <c r="K290" s="11">
        <v>45.1</v>
      </c>
      <c r="L290" s="10">
        <f t="shared" si="26"/>
        <v>0.192370601552</v>
      </c>
      <c r="M290">
        <f t="shared" si="27"/>
        <v>237</v>
      </c>
      <c r="N290">
        <f t="shared" si="28"/>
        <v>1</v>
      </c>
      <c r="O290">
        <f t="shared" si="29"/>
        <v>0.1</v>
      </c>
    </row>
    <row r="291" spans="1:15">
      <c r="A291" s="21" t="s">
        <v>68</v>
      </c>
      <c r="B291" s="10">
        <v>1200</v>
      </c>
      <c r="C291" s="60">
        <v>0.59039643399999997</v>
      </c>
      <c r="D291" s="11">
        <v>0.22</v>
      </c>
      <c r="E291" s="11">
        <v>56.5</v>
      </c>
      <c r="F291" s="11">
        <v>2.23</v>
      </c>
      <c r="G291" s="11">
        <v>0.316</v>
      </c>
      <c r="H291" s="10">
        <v>0</v>
      </c>
      <c r="I291" s="11">
        <f t="shared" si="24"/>
        <v>1.5609999999999999</v>
      </c>
      <c r="J291" s="11">
        <f t="shared" si="25"/>
        <v>0.158</v>
      </c>
      <c r="K291" s="11">
        <v>159.6</v>
      </c>
      <c r="L291" s="10">
        <f t="shared" si="26"/>
        <v>0.61155230621833334</v>
      </c>
      <c r="M291">
        <f t="shared" si="27"/>
        <v>754</v>
      </c>
      <c r="N291">
        <f t="shared" si="28"/>
        <v>3</v>
      </c>
      <c r="O291">
        <f t="shared" si="29"/>
        <v>0.3</v>
      </c>
    </row>
    <row r="292" spans="1:15">
      <c r="A292" s="21" t="s">
        <v>68</v>
      </c>
      <c r="B292" s="10">
        <v>1200</v>
      </c>
      <c r="C292" s="60">
        <v>2.6598304320000001</v>
      </c>
      <c r="D292" s="11">
        <v>0.38900000000000001</v>
      </c>
      <c r="E292" s="11">
        <v>56.5</v>
      </c>
      <c r="F292" s="11">
        <v>2.23</v>
      </c>
      <c r="G292" s="11">
        <v>0.316</v>
      </c>
      <c r="H292" s="10">
        <v>0</v>
      </c>
      <c r="I292" s="11">
        <f t="shared" si="24"/>
        <v>1.5609999999999999</v>
      </c>
      <c r="J292" s="11">
        <f t="shared" si="25"/>
        <v>0.158</v>
      </c>
      <c r="K292" s="11">
        <v>1141.9000000000001</v>
      </c>
      <c r="L292" s="10">
        <f t="shared" si="26"/>
        <v>4.8715902624760004</v>
      </c>
      <c r="M292">
        <f t="shared" si="27"/>
        <v>6009</v>
      </c>
      <c r="N292">
        <f t="shared" si="28"/>
        <v>21</v>
      </c>
      <c r="O292">
        <f t="shared" si="29"/>
        <v>2.1</v>
      </c>
    </row>
    <row r="293" spans="1:15">
      <c r="A293" s="21" t="s">
        <v>68</v>
      </c>
      <c r="B293" s="10">
        <v>1200</v>
      </c>
      <c r="C293" s="60">
        <v>2.6389235E-2</v>
      </c>
      <c r="D293" s="11">
        <v>0.30399999999999999</v>
      </c>
      <c r="E293" s="11">
        <v>56.5</v>
      </c>
      <c r="F293" s="11">
        <v>2.23</v>
      </c>
      <c r="G293" s="11">
        <v>0.316</v>
      </c>
      <c r="H293" s="10">
        <v>0</v>
      </c>
      <c r="I293" s="11">
        <f t="shared" si="24"/>
        <v>1.5609999999999999</v>
      </c>
      <c r="J293" s="11">
        <f t="shared" si="25"/>
        <v>0.158</v>
      </c>
      <c r="K293" s="11">
        <v>8.9</v>
      </c>
      <c r="L293" s="10">
        <f t="shared" si="26"/>
        <v>3.7771791696666661E-2</v>
      </c>
      <c r="M293">
        <f t="shared" si="27"/>
        <v>47</v>
      </c>
      <c r="N293">
        <f t="shared" si="28"/>
        <v>0</v>
      </c>
      <c r="O293">
        <f t="shared" si="29"/>
        <v>0</v>
      </c>
    </row>
    <row r="294" spans="1:15">
      <c r="A294" s="21" t="s">
        <v>68</v>
      </c>
      <c r="B294" s="10">
        <v>1200</v>
      </c>
      <c r="C294" s="60">
        <v>1.2523383130000001</v>
      </c>
      <c r="D294" s="11">
        <v>0.30399999999999999</v>
      </c>
      <c r="E294" s="11">
        <v>56.5</v>
      </c>
      <c r="F294" s="11">
        <v>2.23</v>
      </c>
      <c r="G294" s="11">
        <v>0.316</v>
      </c>
      <c r="H294" s="10">
        <v>0</v>
      </c>
      <c r="I294" s="11">
        <f t="shared" si="24"/>
        <v>1.5609999999999999</v>
      </c>
      <c r="J294" s="11">
        <f t="shared" si="25"/>
        <v>0.158</v>
      </c>
      <c r="K294" s="11">
        <v>420.2</v>
      </c>
      <c r="L294" s="10">
        <f t="shared" si="26"/>
        <v>1.7925135720073333</v>
      </c>
      <c r="M294">
        <f t="shared" si="27"/>
        <v>2211</v>
      </c>
      <c r="N294">
        <f t="shared" si="28"/>
        <v>8</v>
      </c>
      <c r="O294">
        <f t="shared" si="29"/>
        <v>0.8</v>
      </c>
    </row>
    <row r="295" spans="1:15">
      <c r="A295" s="21" t="s">
        <v>68</v>
      </c>
      <c r="B295" s="10">
        <v>1200</v>
      </c>
      <c r="C295" s="60">
        <v>0.64104376799999996</v>
      </c>
      <c r="D295" s="11">
        <v>0.38900000000000001</v>
      </c>
      <c r="E295" s="11">
        <v>56.5</v>
      </c>
      <c r="F295" s="11">
        <v>2.23</v>
      </c>
      <c r="G295" s="11">
        <v>0.316</v>
      </c>
      <c r="H295" s="10">
        <v>0</v>
      </c>
      <c r="I295" s="11">
        <f t="shared" si="24"/>
        <v>1.5609999999999999</v>
      </c>
      <c r="J295" s="11">
        <f t="shared" si="25"/>
        <v>0.158</v>
      </c>
      <c r="K295" s="11">
        <v>275.2</v>
      </c>
      <c r="L295" s="10">
        <f t="shared" si="26"/>
        <v>1.1740983712490001</v>
      </c>
      <c r="M295">
        <f t="shared" si="27"/>
        <v>1448</v>
      </c>
      <c r="N295">
        <f t="shared" si="28"/>
        <v>5</v>
      </c>
      <c r="O295">
        <f t="shared" si="29"/>
        <v>0.5</v>
      </c>
    </row>
    <row r="296" spans="1:15">
      <c r="A296" s="21" t="s">
        <v>68</v>
      </c>
      <c r="B296" s="10">
        <v>1200</v>
      </c>
      <c r="C296" s="60">
        <v>3.7944525E-2</v>
      </c>
      <c r="D296" s="11">
        <v>0.22</v>
      </c>
      <c r="E296" s="11">
        <v>56.5</v>
      </c>
      <c r="F296" s="11">
        <v>2.23</v>
      </c>
      <c r="G296" s="11">
        <v>0.316</v>
      </c>
      <c r="H296" s="10">
        <v>0</v>
      </c>
      <c r="I296" s="11">
        <f t="shared" si="24"/>
        <v>1.5609999999999999</v>
      </c>
      <c r="J296" s="11">
        <f t="shared" si="25"/>
        <v>0.158</v>
      </c>
      <c r="K296" s="11">
        <v>9.1999999999999993</v>
      </c>
      <c r="L296" s="10">
        <f t="shared" si="26"/>
        <v>3.9304203812500001E-2</v>
      </c>
      <c r="M296">
        <f t="shared" si="27"/>
        <v>48</v>
      </c>
      <c r="N296">
        <f t="shared" si="28"/>
        <v>0</v>
      </c>
      <c r="O296">
        <f t="shared" si="29"/>
        <v>0</v>
      </c>
    </row>
    <row r="297" spans="1:15">
      <c r="A297" s="21" t="s">
        <v>68</v>
      </c>
      <c r="B297" s="10">
        <v>1200</v>
      </c>
      <c r="C297" s="60">
        <v>0.72317066500000005</v>
      </c>
      <c r="D297" s="11">
        <v>0.22</v>
      </c>
      <c r="E297" s="11">
        <v>56.5</v>
      </c>
      <c r="F297" s="11">
        <v>2.23</v>
      </c>
      <c r="G297" s="11">
        <v>0.316</v>
      </c>
      <c r="H297" s="10">
        <v>0</v>
      </c>
      <c r="I297" s="11">
        <f t="shared" si="24"/>
        <v>1.5609999999999999</v>
      </c>
      <c r="J297" s="11">
        <f t="shared" si="25"/>
        <v>0.158</v>
      </c>
      <c r="K297" s="11">
        <v>673.4</v>
      </c>
      <c r="L297" s="10">
        <f t="shared" si="26"/>
        <v>0.74908428049583342</v>
      </c>
      <c r="M297">
        <f t="shared" si="27"/>
        <v>924</v>
      </c>
      <c r="N297">
        <f t="shared" si="28"/>
        <v>3</v>
      </c>
      <c r="O297">
        <f t="shared" si="29"/>
        <v>0.3</v>
      </c>
    </row>
    <row r="298" spans="1:15">
      <c r="A298" s="21" t="s">
        <v>68</v>
      </c>
      <c r="B298" s="10">
        <v>1200</v>
      </c>
      <c r="C298" s="60">
        <v>2.6805791779999999</v>
      </c>
      <c r="D298" s="11">
        <v>0.22</v>
      </c>
      <c r="E298" s="11">
        <v>56.5</v>
      </c>
      <c r="F298" s="11">
        <v>2.23</v>
      </c>
      <c r="G298" s="11">
        <v>0.316</v>
      </c>
      <c r="H298" s="10">
        <v>0</v>
      </c>
      <c r="I298" s="11">
        <f t="shared" si="24"/>
        <v>1.5609999999999999</v>
      </c>
      <c r="J298" s="11">
        <f t="shared" si="25"/>
        <v>0.158</v>
      </c>
      <c r="K298" s="11">
        <v>650.9</v>
      </c>
      <c r="L298" s="10">
        <f t="shared" si="26"/>
        <v>2.7766332652116663</v>
      </c>
      <c r="M298">
        <f t="shared" si="27"/>
        <v>3425</v>
      </c>
      <c r="N298">
        <f t="shared" si="28"/>
        <v>12</v>
      </c>
      <c r="O298">
        <f t="shared" si="29"/>
        <v>1.2</v>
      </c>
    </row>
    <row r="299" spans="1:15">
      <c r="A299" s="21" t="s">
        <v>68</v>
      </c>
      <c r="B299" s="10">
        <v>1200</v>
      </c>
      <c r="C299" s="60">
        <v>0.11277451500000001</v>
      </c>
      <c r="D299" s="11">
        <v>0.22</v>
      </c>
      <c r="E299" s="11">
        <v>56.5</v>
      </c>
      <c r="F299" s="11">
        <v>2.23</v>
      </c>
      <c r="G299" s="11">
        <v>0.316</v>
      </c>
      <c r="H299" s="10">
        <v>0</v>
      </c>
      <c r="I299" s="11">
        <f t="shared" si="24"/>
        <v>1.5609999999999999</v>
      </c>
      <c r="J299" s="11">
        <f t="shared" si="25"/>
        <v>0.158</v>
      </c>
      <c r="K299" s="11">
        <v>27.4</v>
      </c>
      <c r="L299" s="10">
        <f t="shared" si="26"/>
        <v>0.1168156017875</v>
      </c>
      <c r="M299">
        <f t="shared" si="27"/>
        <v>144</v>
      </c>
      <c r="N299">
        <f t="shared" si="28"/>
        <v>0</v>
      </c>
      <c r="O299">
        <f t="shared" si="29"/>
        <v>0.1</v>
      </c>
    </row>
    <row r="300" spans="1:15">
      <c r="A300" s="21" t="s">
        <v>68</v>
      </c>
      <c r="B300" s="10">
        <v>1200</v>
      </c>
      <c r="C300" s="60">
        <v>0.22626648399999999</v>
      </c>
      <c r="D300" s="11">
        <v>0.22</v>
      </c>
      <c r="E300" s="11">
        <v>56.5</v>
      </c>
      <c r="F300" s="11">
        <v>2.23</v>
      </c>
      <c r="G300" s="11">
        <v>0.316</v>
      </c>
      <c r="H300" s="10">
        <v>0</v>
      </c>
      <c r="I300" s="11">
        <f t="shared" si="24"/>
        <v>1.5609999999999999</v>
      </c>
      <c r="J300" s="11">
        <f t="shared" si="25"/>
        <v>0.158</v>
      </c>
      <c r="K300" s="11">
        <v>54.9</v>
      </c>
      <c r="L300" s="10">
        <f t="shared" si="26"/>
        <v>0.23437436634333331</v>
      </c>
      <c r="M300">
        <f t="shared" si="27"/>
        <v>289</v>
      </c>
      <c r="N300">
        <f t="shared" si="28"/>
        <v>1</v>
      </c>
      <c r="O300">
        <f t="shared" si="29"/>
        <v>0.1</v>
      </c>
    </row>
    <row r="301" spans="1:15">
      <c r="A301" s="21" t="s">
        <v>68</v>
      </c>
      <c r="B301" s="10">
        <v>1200</v>
      </c>
      <c r="C301" s="60">
        <v>1.97214E-4</v>
      </c>
      <c r="D301" s="11">
        <v>0.38900000000000001</v>
      </c>
      <c r="E301" s="11">
        <v>56.5</v>
      </c>
      <c r="F301" s="11">
        <v>2.23</v>
      </c>
      <c r="G301" s="11">
        <v>0.316</v>
      </c>
      <c r="H301" s="10">
        <v>0</v>
      </c>
      <c r="I301" s="11">
        <f t="shared" si="24"/>
        <v>1.5609999999999999</v>
      </c>
      <c r="J301" s="11">
        <f t="shared" si="25"/>
        <v>0.158</v>
      </c>
      <c r="K301" s="11">
        <v>0.1</v>
      </c>
      <c r="L301" s="10">
        <f t="shared" si="26"/>
        <v>3.6120565824999999E-4</v>
      </c>
      <c r="M301">
        <f t="shared" si="27"/>
        <v>0</v>
      </c>
      <c r="N301">
        <f t="shared" si="28"/>
        <v>0</v>
      </c>
      <c r="O301">
        <f t="shared" si="29"/>
        <v>0</v>
      </c>
    </row>
    <row r="302" spans="1:15">
      <c r="A302" s="21" t="s">
        <v>68</v>
      </c>
      <c r="B302" s="10">
        <v>1200</v>
      </c>
      <c r="C302" s="60">
        <v>1.8032860000000001E-3</v>
      </c>
      <c r="D302" s="11">
        <v>0.30399999999999999</v>
      </c>
      <c r="E302" s="11">
        <v>56.5</v>
      </c>
      <c r="F302" s="11">
        <v>2.23</v>
      </c>
      <c r="G302" s="11">
        <v>0.316</v>
      </c>
      <c r="H302" s="10">
        <v>0</v>
      </c>
      <c r="I302" s="11">
        <f t="shared" si="24"/>
        <v>1.5609999999999999</v>
      </c>
      <c r="J302" s="11">
        <f t="shared" si="25"/>
        <v>0.158</v>
      </c>
      <c r="K302" s="11">
        <v>0.6</v>
      </c>
      <c r="L302" s="10">
        <f t="shared" si="26"/>
        <v>2.581103361333333E-3</v>
      </c>
      <c r="M302">
        <f t="shared" si="27"/>
        <v>3</v>
      </c>
      <c r="N302">
        <f t="shared" si="28"/>
        <v>0</v>
      </c>
      <c r="O302">
        <f t="shared" si="29"/>
        <v>0</v>
      </c>
    </row>
    <row r="303" spans="1:15">
      <c r="A303" s="21" t="s">
        <v>68</v>
      </c>
      <c r="B303" s="10">
        <v>1200</v>
      </c>
      <c r="C303" s="60">
        <v>5.6096840000000002E-2</v>
      </c>
      <c r="D303" s="11">
        <v>0.38900000000000001</v>
      </c>
      <c r="E303" s="11">
        <v>56.5</v>
      </c>
      <c r="F303" s="11">
        <v>2.23</v>
      </c>
      <c r="G303" s="11">
        <v>0.316</v>
      </c>
      <c r="H303" s="10">
        <v>0</v>
      </c>
      <c r="I303" s="11">
        <f t="shared" si="24"/>
        <v>1.5609999999999999</v>
      </c>
      <c r="J303" s="11">
        <f t="shared" si="25"/>
        <v>0.158</v>
      </c>
      <c r="K303" s="11">
        <v>24.1</v>
      </c>
      <c r="L303" s="10">
        <f t="shared" si="26"/>
        <v>0.10274369982833333</v>
      </c>
      <c r="M303">
        <f t="shared" si="27"/>
        <v>127</v>
      </c>
      <c r="N303">
        <f t="shared" si="28"/>
        <v>0</v>
      </c>
      <c r="O303">
        <f t="shared" si="29"/>
        <v>0</v>
      </c>
    </row>
    <row r="304" spans="1:15">
      <c r="A304" s="21" t="s">
        <v>68</v>
      </c>
      <c r="B304" s="10">
        <v>1200</v>
      </c>
      <c r="C304" s="60">
        <v>8.2942009999999993E-3</v>
      </c>
      <c r="D304" s="11">
        <v>0.38900000000000001</v>
      </c>
      <c r="E304" s="11">
        <v>56.5</v>
      </c>
      <c r="F304" s="11">
        <v>2.23</v>
      </c>
      <c r="G304" s="11">
        <v>0.316</v>
      </c>
      <c r="H304" s="10">
        <v>0</v>
      </c>
      <c r="I304" s="11">
        <f t="shared" ref="I304:I309" si="30">F304*0.7</f>
        <v>1.5609999999999999</v>
      </c>
      <c r="J304" s="11">
        <f t="shared" ref="J304:J309" si="31">G304*0.5</f>
        <v>0.158</v>
      </c>
      <c r="K304" s="11">
        <v>7.2</v>
      </c>
      <c r="L304" s="10">
        <f t="shared" si="26"/>
        <v>1.5191174723208333E-2</v>
      </c>
      <c r="M304">
        <f t="shared" si="27"/>
        <v>19</v>
      </c>
      <c r="N304">
        <f t="shared" si="28"/>
        <v>0</v>
      </c>
      <c r="O304">
        <f t="shared" si="29"/>
        <v>0</v>
      </c>
    </row>
    <row r="305" spans="1:15">
      <c r="A305" s="21" t="s">
        <v>68</v>
      </c>
      <c r="B305" s="10">
        <v>1200</v>
      </c>
      <c r="C305" s="60">
        <v>1.2184062000000001E-2</v>
      </c>
      <c r="D305" s="11">
        <v>0.38900000000000001</v>
      </c>
      <c r="E305" s="11">
        <v>56.5</v>
      </c>
      <c r="F305" s="11">
        <v>2.23</v>
      </c>
      <c r="G305" s="11">
        <v>0.316</v>
      </c>
      <c r="H305" s="10">
        <v>0</v>
      </c>
      <c r="I305" s="11">
        <f t="shared" si="30"/>
        <v>1.5609999999999999</v>
      </c>
      <c r="J305" s="11">
        <f t="shared" si="31"/>
        <v>0.158</v>
      </c>
      <c r="K305" s="11">
        <v>10.6</v>
      </c>
      <c r="L305" s="10">
        <f t="shared" si="26"/>
        <v>2.2315617222250003E-2</v>
      </c>
      <c r="M305">
        <f t="shared" si="27"/>
        <v>28</v>
      </c>
      <c r="N305">
        <f t="shared" si="28"/>
        <v>0</v>
      </c>
      <c r="O305">
        <f t="shared" si="29"/>
        <v>0</v>
      </c>
    </row>
    <row r="306" spans="1:15">
      <c r="A306" s="21" t="s">
        <v>68</v>
      </c>
      <c r="B306" s="10">
        <v>1200</v>
      </c>
      <c r="C306" s="60">
        <v>0.20131750400000001</v>
      </c>
      <c r="D306" s="11">
        <v>0.22</v>
      </c>
      <c r="E306" s="11">
        <v>56.5</v>
      </c>
      <c r="F306" s="11">
        <v>2.23</v>
      </c>
      <c r="G306" s="11">
        <v>0.316</v>
      </c>
      <c r="H306" s="10">
        <v>0</v>
      </c>
      <c r="I306" s="11">
        <f t="shared" si="30"/>
        <v>1.5609999999999999</v>
      </c>
      <c r="J306" s="11">
        <f t="shared" si="31"/>
        <v>0.158</v>
      </c>
      <c r="K306" s="11">
        <v>1775.1</v>
      </c>
      <c r="L306" s="10">
        <f t="shared" si="26"/>
        <v>0.20853138122666667</v>
      </c>
      <c r="M306">
        <f t="shared" si="27"/>
        <v>257</v>
      </c>
      <c r="N306">
        <f t="shared" si="28"/>
        <v>1</v>
      </c>
      <c r="O306">
        <f t="shared" si="29"/>
        <v>0.1</v>
      </c>
    </row>
    <row r="307" spans="1:15">
      <c r="A307" s="21" t="s">
        <v>68</v>
      </c>
      <c r="B307" s="10">
        <v>1200</v>
      </c>
      <c r="C307" s="60">
        <v>4.9628644999999999E-2</v>
      </c>
      <c r="D307" s="11">
        <v>0.30399999999999999</v>
      </c>
      <c r="E307" s="11">
        <v>56.5</v>
      </c>
      <c r="F307" s="11">
        <v>2.23</v>
      </c>
      <c r="G307" s="11">
        <v>0.316</v>
      </c>
      <c r="H307" s="10">
        <v>0</v>
      </c>
      <c r="I307" s="11">
        <f t="shared" si="30"/>
        <v>1.5609999999999999</v>
      </c>
      <c r="J307" s="11">
        <f t="shared" si="31"/>
        <v>0.158</v>
      </c>
      <c r="K307" s="11">
        <v>33.6</v>
      </c>
      <c r="L307" s="10">
        <f t="shared" si="26"/>
        <v>7.1035133876666656E-2</v>
      </c>
      <c r="M307">
        <f t="shared" si="27"/>
        <v>88</v>
      </c>
      <c r="N307">
        <f t="shared" si="28"/>
        <v>0</v>
      </c>
      <c r="O307">
        <f t="shared" si="29"/>
        <v>0</v>
      </c>
    </row>
    <row r="308" spans="1:15">
      <c r="A308" s="21" t="s">
        <v>68</v>
      </c>
      <c r="B308" s="10">
        <v>1200</v>
      </c>
      <c r="C308" s="60">
        <v>1.0269604E-2</v>
      </c>
      <c r="D308" s="11">
        <v>0.22</v>
      </c>
      <c r="E308" s="11">
        <v>56.5</v>
      </c>
      <c r="F308" s="11">
        <v>2.23</v>
      </c>
      <c r="G308" s="11">
        <v>0.316</v>
      </c>
      <c r="H308" s="10">
        <v>0</v>
      </c>
      <c r="I308" s="11">
        <f t="shared" si="30"/>
        <v>1.5609999999999999</v>
      </c>
      <c r="J308" s="11">
        <f t="shared" si="31"/>
        <v>0.158</v>
      </c>
      <c r="K308" s="11">
        <v>5</v>
      </c>
      <c r="L308" s="10">
        <f t="shared" si="26"/>
        <v>1.0637598143333335E-2</v>
      </c>
      <c r="M308">
        <f t="shared" si="27"/>
        <v>13</v>
      </c>
      <c r="N308">
        <f t="shared" si="28"/>
        <v>0</v>
      </c>
      <c r="O308">
        <f t="shared" si="29"/>
        <v>0</v>
      </c>
    </row>
    <row r="309" spans="1:15">
      <c r="A309" s="21" t="s">
        <v>68</v>
      </c>
      <c r="B309" s="10">
        <v>1200</v>
      </c>
      <c r="C309" s="60">
        <v>0.147471886</v>
      </c>
      <c r="D309" s="11">
        <v>0.30399999999999999</v>
      </c>
      <c r="E309" s="11">
        <v>56.5</v>
      </c>
      <c r="F309" s="11">
        <v>2.23</v>
      </c>
      <c r="G309" s="11">
        <v>0.316</v>
      </c>
      <c r="H309" s="10">
        <v>0</v>
      </c>
      <c r="I309" s="11">
        <f t="shared" si="30"/>
        <v>1.5609999999999999</v>
      </c>
      <c r="J309" s="11">
        <f t="shared" si="31"/>
        <v>0.158</v>
      </c>
      <c r="K309" s="11">
        <v>153.9</v>
      </c>
      <c r="L309" s="10">
        <f t="shared" si="26"/>
        <v>0.2110814261613333</v>
      </c>
      <c r="M309">
        <f t="shared" si="27"/>
        <v>260</v>
      </c>
      <c r="N309">
        <f t="shared" si="28"/>
        <v>1</v>
      </c>
      <c r="O309">
        <f t="shared" si="29"/>
        <v>0.1</v>
      </c>
    </row>
    <row r="310" spans="1:15">
      <c r="N310">
        <f>SUM(N2:N309)</f>
        <v>1084</v>
      </c>
      <c r="O310">
        <f>SUM(O2:O309)</f>
        <v>185.59999999999965</v>
      </c>
    </row>
  </sheetData>
  <sortState ref="A2:L309">
    <sortCondition descending="1" ref="L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B29" sqref="B29:B30"/>
    </sheetView>
  </sheetViews>
  <sheetFormatPr defaultRowHeight="12.75"/>
  <cols>
    <col min="1" max="1" width="15.5703125" bestFit="1" customWidth="1"/>
  </cols>
  <sheetData>
    <row r="1" spans="1:3">
      <c r="A1" s="27" t="s">
        <v>104</v>
      </c>
    </row>
    <row r="2" spans="1:3">
      <c r="A2" t="s">
        <v>95</v>
      </c>
      <c r="B2" t="s">
        <v>96</v>
      </c>
    </row>
    <row r="3" spans="1:3">
      <c r="A3" t="s">
        <v>97</v>
      </c>
      <c r="B3">
        <v>4.22</v>
      </c>
      <c r="C3" t="s">
        <v>98</v>
      </c>
    </row>
    <row r="4" spans="1:3">
      <c r="A4" t="s">
        <v>99</v>
      </c>
      <c r="B4">
        <v>285</v>
      </c>
      <c r="C4" t="s">
        <v>100</v>
      </c>
    </row>
    <row r="5" spans="1:3">
      <c r="A5" s="28" t="s">
        <v>118</v>
      </c>
      <c r="B5">
        <f>ROUND((B3/B4)*365,0)</f>
        <v>5</v>
      </c>
      <c r="C5" t="s">
        <v>101</v>
      </c>
    </row>
    <row r="6" spans="1:3">
      <c r="A6" t="s">
        <v>102</v>
      </c>
      <c r="B6">
        <f>ROUND(44.53+6.146*LN(B5)+0.145*(LN(B5)^2),1)</f>
        <v>54.8</v>
      </c>
      <c r="C6" t="s">
        <v>87</v>
      </c>
    </row>
    <row r="7" spans="1:3">
      <c r="A7" t="s">
        <v>103</v>
      </c>
      <c r="B7">
        <f>ROUND((43.75*B5)/(4.38+B5),1)</f>
        <v>23.3</v>
      </c>
      <c r="C7" t="s">
        <v>87</v>
      </c>
    </row>
    <row r="9" spans="1:3">
      <c r="A9" s="27" t="s">
        <v>44</v>
      </c>
    </row>
    <row r="10" spans="1:3">
      <c r="A10" s="28" t="s">
        <v>105</v>
      </c>
    </row>
    <row r="11" spans="1:3">
      <c r="A11" s="28" t="s">
        <v>111</v>
      </c>
      <c r="B11">
        <v>0</v>
      </c>
      <c r="C11" s="28" t="s">
        <v>87</v>
      </c>
    </row>
    <row r="13" spans="1:3">
      <c r="A13" s="27" t="s">
        <v>45</v>
      </c>
    </row>
    <row r="14" spans="1:3">
      <c r="A14" s="28" t="s">
        <v>106</v>
      </c>
      <c r="B14">
        <v>16.34</v>
      </c>
      <c r="C14" s="28" t="s">
        <v>98</v>
      </c>
    </row>
    <row r="15" spans="1:3">
      <c r="A15" s="28" t="s">
        <v>107</v>
      </c>
      <c r="B15">
        <v>0.86</v>
      </c>
      <c r="C15" s="28" t="s">
        <v>98</v>
      </c>
    </row>
    <row r="16" spans="1:3">
      <c r="A16" s="28" t="s">
        <v>110</v>
      </c>
    </row>
    <row r="17" spans="1:3">
      <c r="A17" s="28" t="s">
        <v>111</v>
      </c>
      <c r="B17">
        <v>0</v>
      </c>
      <c r="C17" s="28" t="s">
        <v>87</v>
      </c>
    </row>
    <row r="19" spans="1:3">
      <c r="A19" s="27" t="s">
        <v>138</v>
      </c>
    </row>
    <row r="20" spans="1:3">
      <c r="A20" t="s">
        <v>95</v>
      </c>
      <c r="B20" t="s">
        <v>96</v>
      </c>
    </row>
    <row r="21" spans="1:3">
      <c r="A21" t="s">
        <v>97</v>
      </c>
      <c r="B21">
        <v>51.69</v>
      </c>
      <c r="C21" t="s">
        <v>98</v>
      </c>
    </row>
    <row r="22" spans="1:3">
      <c r="A22" t="s">
        <v>99</v>
      </c>
      <c r="B22" s="10">
        <f>'Valkaria Lakes'!L362</f>
        <v>149.70883017207143</v>
      </c>
      <c r="C22" t="s">
        <v>100</v>
      </c>
    </row>
    <row r="23" spans="1:3">
      <c r="A23" s="28" t="s">
        <v>118</v>
      </c>
      <c r="B23">
        <f>ROUND((B21/B22)*365,0)</f>
        <v>126</v>
      </c>
      <c r="C23" t="s">
        <v>101</v>
      </c>
    </row>
    <row r="24" spans="1:3">
      <c r="A24" t="s">
        <v>102</v>
      </c>
      <c r="B24" s="69">
        <f>ROUND(44.53+6.146*LN(B23)+0.145*(LN(B23)^2),1)/100</f>
        <v>0.77599999999999991</v>
      </c>
    </row>
    <row r="25" spans="1:3">
      <c r="A25" t="s">
        <v>103</v>
      </c>
      <c r="B25" s="69">
        <f>ROUND((43.75*B23)/(4.38+B23),1)/100</f>
        <v>0.42299999999999999</v>
      </c>
    </row>
    <row r="27" spans="1:3">
      <c r="A27" s="27" t="s">
        <v>150</v>
      </c>
    </row>
    <row r="28" spans="1:3">
      <c r="A28" s="28" t="s">
        <v>118</v>
      </c>
      <c r="B28">
        <v>14</v>
      </c>
      <c r="C28" t="s">
        <v>101</v>
      </c>
    </row>
    <row r="29" spans="1:3">
      <c r="A29" t="s">
        <v>102</v>
      </c>
      <c r="B29" s="69">
        <f>ROUND(44.53+6.146*LN(B28)+0.145*(LN(B28)^2),1)/100</f>
        <v>0.61799999999999999</v>
      </c>
    </row>
    <row r="30" spans="1:3">
      <c r="A30" t="s">
        <v>103</v>
      </c>
      <c r="B30" s="69">
        <f>ROUND((43.75*B28)/(4.38+B28),1)/100</f>
        <v>0.33299999999999996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21" sqref="B21"/>
    </sheetView>
  </sheetViews>
  <sheetFormatPr defaultRowHeight="12.75"/>
  <sheetData>
    <row r="1" spans="1:4">
      <c r="A1" s="27" t="s">
        <v>38</v>
      </c>
    </row>
    <row r="2" spans="1:4">
      <c r="A2" t="s">
        <v>84</v>
      </c>
      <c r="B2">
        <v>3.2000000000000001E-2</v>
      </c>
      <c r="C2" t="s">
        <v>85</v>
      </c>
    </row>
    <row r="3" spans="1:4">
      <c r="A3" t="s">
        <v>86</v>
      </c>
      <c r="B3">
        <f>ROUND((0.8656*B2^0.5403)*100,0)</f>
        <v>13</v>
      </c>
      <c r="C3" t="s">
        <v>87</v>
      </c>
    </row>
    <row r="5" spans="1:4">
      <c r="A5" s="28" t="s">
        <v>90</v>
      </c>
      <c r="B5" s="29">
        <f>Summary!E14</f>
        <v>5</v>
      </c>
    </row>
    <row r="6" spans="1:4">
      <c r="A6" s="28" t="s">
        <v>91</v>
      </c>
      <c r="B6">
        <f>Summary!H14</f>
        <v>1.2</v>
      </c>
    </row>
    <row r="8" spans="1:4">
      <c r="B8" s="28" t="s">
        <v>93</v>
      </c>
      <c r="C8" s="28" t="s">
        <v>119</v>
      </c>
    </row>
    <row r="9" spans="1:4">
      <c r="A9" s="28" t="s">
        <v>92</v>
      </c>
      <c r="B9">
        <f>(B5*B3)/100</f>
        <v>0.65</v>
      </c>
      <c r="C9" s="42">
        <f>ROUND((B9*0.5)/100,)</f>
        <v>0</v>
      </c>
    </row>
    <row r="10" spans="1:4">
      <c r="A10" s="28" t="s">
        <v>94</v>
      </c>
      <c r="B10">
        <f>(B6*B3)/100</f>
        <v>0.156</v>
      </c>
      <c r="C10" s="43">
        <f>ROUND((B10*2.3)/100,1)</f>
        <v>0</v>
      </c>
    </row>
    <row r="11" spans="1:4">
      <c r="A11" s="28"/>
      <c r="C11" s="43"/>
    </row>
    <row r="12" spans="1:4">
      <c r="A12" s="27" t="s">
        <v>44</v>
      </c>
    </row>
    <row r="13" spans="1:4">
      <c r="A13" s="28" t="s">
        <v>106</v>
      </c>
      <c r="B13">
        <v>0.16700000000000001</v>
      </c>
      <c r="C13" s="28" t="s">
        <v>98</v>
      </c>
      <c r="D13" s="32">
        <f>B13/0.66*12</f>
        <v>3.0363636363636366</v>
      </c>
    </row>
    <row r="14" spans="1:4">
      <c r="A14" s="28" t="s">
        <v>107</v>
      </c>
      <c r="B14">
        <v>0.16800000000000001</v>
      </c>
      <c r="C14" s="28" t="s">
        <v>98</v>
      </c>
      <c r="D14" s="32">
        <f>B14/0.66*12</f>
        <v>3.0545454545454547</v>
      </c>
    </row>
    <row r="16" spans="1:4">
      <c r="A16" s="28" t="s">
        <v>108</v>
      </c>
      <c r="B16">
        <v>100</v>
      </c>
      <c r="C16" s="30">
        <f>B16-B17</f>
        <v>0</v>
      </c>
    </row>
    <row r="17" spans="1:3">
      <c r="A17" s="28" t="s">
        <v>109</v>
      </c>
      <c r="B17">
        <v>100</v>
      </c>
    </row>
    <row r="19" spans="1:3">
      <c r="A19" s="27" t="s">
        <v>140</v>
      </c>
    </row>
    <row r="20" spans="1:3">
      <c r="A20" t="s">
        <v>84</v>
      </c>
      <c r="B20">
        <v>0.56999999999999995</v>
      </c>
      <c r="C20" t="s">
        <v>85</v>
      </c>
    </row>
    <row r="21" spans="1:3">
      <c r="A21" t="s">
        <v>86</v>
      </c>
      <c r="B21" s="69">
        <f>ROUND((0.8656*B20^0.5403)*100,0)/100</f>
        <v>0.64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6"/>
  <sheetViews>
    <sheetView workbookViewId="0">
      <pane ySplit="1" topLeftCell="A44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3" customWidth="1"/>
    <col min="11" max="11" width="19.7109375" style="11" customWidth="1"/>
    <col min="12" max="12" width="13.7109375" customWidth="1"/>
    <col min="13" max="13" width="13.5703125" customWidth="1"/>
    <col min="14" max="14" width="9.7109375" customWidth="1"/>
  </cols>
  <sheetData>
    <row r="1" spans="1:15" ht="25.5">
      <c r="A1" s="21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2" t="s">
        <v>69</v>
      </c>
      <c r="J1" s="22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5100</v>
      </c>
      <c r="C2" s="12">
        <v>4.727361E-4</v>
      </c>
      <c r="D2" s="11">
        <v>1</v>
      </c>
      <c r="E2" s="11">
        <v>48.29</v>
      </c>
      <c r="F2" s="11">
        <v>0.6</v>
      </c>
      <c r="G2" s="11">
        <v>0.05</v>
      </c>
      <c r="H2" s="10">
        <v>1</v>
      </c>
      <c r="I2" s="23">
        <f>F2</f>
        <v>0.6</v>
      </c>
      <c r="J2" s="23">
        <f>G2</f>
        <v>0.05</v>
      </c>
      <c r="K2" s="11">
        <v>175.1</v>
      </c>
      <c r="L2" s="10">
        <f>E2*D2*C2/12</f>
        <v>1.9023688557499999E-3</v>
      </c>
      <c r="M2">
        <f>ROUND(E2*D2*C2*102.79,0)</f>
        <v>2</v>
      </c>
      <c r="N2">
        <f>ROUND(I2*M2*0.002205,0)</f>
        <v>0</v>
      </c>
      <c r="O2">
        <f>ROUND(J2*M2*0.002205,1)</f>
        <v>0</v>
      </c>
    </row>
    <row r="3" spans="1:15">
      <c r="A3" s="21" t="s">
        <v>68</v>
      </c>
      <c r="B3" s="10">
        <v>5100</v>
      </c>
      <c r="C3" s="12">
        <v>1.00136238E-2</v>
      </c>
      <c r="D3" s="11">
        <v>1</v>
      </c>
      <c r="E3" s="11">
        <v>48.29</v>
      </c>
      <c r="F3" s="11">
        <v>0.6</v>
      </c>
      <c r="G3" s="11">
        <v>0.05</v>
      </c>
      <c r="H3" s="10">
        <v>1</v>
      </c>
      <c r="I3" s="23">
        <f t="shared" ref="I3:I58" si="0">F3</f>
        <v>0.6</v>
      </c>
      <c r="J3" s="23">
        <f t="shared" ref="J3:J58" si="1">G3</f>
        <v>0.05</v>
      </c>
      <c r="K3" s="11">
        <v>42.5</v>
      </c>
      <c r="L3" s="10">
        <f t="shared" ref="L3:L66" si="2">E3*D3*C3/12</f>
        <v>4.0296491108499997E-2</v>
      </c>
      <c r="M3">
        <f t="shared" ref="M3:M66" si="3">ROUND(E3*D3*C3*102.79,0)</f>
        <v>50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21" t="s">
        <v>68</v>
      </c>
      <c r="B4" s="10">
        <v>5100</v>
      </c>
      <c r="C4" s="12">
        <v>2.819098E-4</v>
      </c>
      <c r="D4" s="11">
        <v>1</v>
      </c>
      <c r="E4" s="11">
        <v>48.29</v>
      </c>
      <c r="F4" s="11">
        <v>0.6</v>
      </c>
      <c r="G4" s="11">
        <v>0.05</v>
      </c>
      <c r="H4" s="10">
        <v>1</v>
      </c>
      <c r="I4" s="23">
        <f t="shared" si="0"/>
        <v>0.6</v>
      </c>
      <c r="J4" s="23">
        <f t="shared" si="1"/>
        <v>0.05</v>
      </c>
      <c r="K4" s="11">
        <v>8.6999999999999993</v>
      </c>
      <c r="L4" s="10">
        <f t="shared" si="2"/>
        <v>1.1344520201666667E-3</v>
      </c>
      <c r="M4">
        <f t="shared" si="3"/>
        <v>1</v>
      </c>
      <c r="N4">
        <f t="shared" si="4"/>
        <v>0</v>
      </c>
      <c r="O4">
        <f t="shared" si="5"/>
        <v>0</v>
      </c>
    </row>
    <row r="5" spans="1:15">
      <c r="A5" s="21" t="s">
        <v>68</v>
      </c>
      <c r="B5" s="10">
        <v>6300</v>
      </c>
      <c r="C5" s="12">
        <v>2.184807E-4</v>
      </c>
      <c r="D5" s="11">
        <v>0.247</v>
      </c>
      <c r="E5" s="11">
        <v>48.29</v>
      </c>
      <c r="F5" s="11">
        <v>0</v>
      </c>
      <c r="G5" s="11">
        <v>0</v>
      </c>
      <c r="H5" s="10">
        <v>1</v>
      </c>
      <c r="I5" s="23">
        <f t="shared" si="0"/>
        <v>0</v>
      </c>
      <c r="J5" s="23">
        <f t="shared" si="1"/>
        <v>0</v>
      </c>
      <c r="K5" s="11">
        <v>12.1</v>
      </c>
      <c r="L5" s="10">
        <f t="shared" si="2"/>
        <v>2.1716307931174999E-4</v>
      </c>
      <c r="M5">
        <f t="shared" si="3"/>
        <v>0</v>
      </c>
      <c r="N5">
        <f t="shared" si="4"/>
        <v>0</v>
      </c>
      <c r="O5">
        <f t="shared" si="5"/>
        <v>0</v>
      </c>
    </row>
    <row r="6" spans="1:15">
      <c r="A6" s="21" t="s">
        <v>68</v>
      </c>
      <c r="B6" s="10">
        <v>1200</v>
      </c>
      <c r="C6" s="12">
        <v>0.39039248570000001</v>
      </c>
      <c r="D6" s="11">
        <v>0.34699999999999998</v>
      </c>
      <c r="E6" s="11">
        <v>48.29</v>
      </c>
      <c r="F6" s="11">
        <v>2.23</v>
      </c>
      <c r="G6" s="11">
        <v>0.316</v>
      </c>
      <c r="H6" s="10">
        <v>1</v>
      </c>
      <c r="I6" s="23">
        <f t="shared" si="0"/>
        <v>2.23</v>
      </c>
      <c r="J6" s="23">
        <f t="shared" si="1"/>
        <v>0.316</v>
      </c>
      <c r="K6" s="11">
        <v>388.1</v>
      </c>
      <c r="L6" s="10">
        <f t="shared" si="2"/>
        <v>0.54513853647126587</v>
      </c>
      <c r="M6">
        <f t="shared" si="3"/>
        <v>672</v>
      </c>
      <c r="N6">
        <f t="shared" si="4"/>
        <v>3</v>
      </c>
      <c r="O6">
        <f t="shared" si="5"/>
        <v>0.5</v>
      </c>
    </row>
    <row r="7" spans="1:15">
      <c r="A7" s="21" t="s">
        <v>68</v>
      </c>
      <c r="B7" s="10">
        <v>1200</v>
      </c>
      <c r="C7" s="12">
        <v>1.0775690399999999E-2</v>
      </c>
      <c r="D7" s="11">
        <v>0.38900000000000001</v>
      </c>
      <c r="E7" s="11">
        <v>48.29</v>
      </c>
      <c r="F7" s="11">
        <v>2.23</v>
      </c>
      <c r="G7" s="11">
        <v>0.316</v>
      </c>
      <c r="H7" s="10">
        <v>1</v>
      </c>
      <c r="I7" s="23">
        <f t="shared" si="0"/>
        <v>2.23</v>
      </c>
      <c r="J7" s="23">
        <f t="shared" si="1"/>
        <v>0.316</v>
      </c>
      <c r="K7" s="11">
        <v>12</v>
      </c>
      <c r="L7" s="10">
        <f t="shared" si="2"/>
        <v>1.6868274731902E-2</v>
      </c>
      <c r="M7">
        <f t="shared" si="3"/>
        <v>21</v>
      </c>
      <c r="N7">
        <f t="shared" si="4"/>
        <v>0</v>
      </c>
      <c r="O7">
        <f t="shared" si="5"/>
        <v>0</v>
      </c>
    </row>
    <row r="8" spans="1:15">
      <c r="A8" s="21" t="s">
        <v>68</v>
      </c>
      <c r="B8" s="10">
        <v>2210</v>
      </c>
      <c r="C8" s="12">
        <v>1.6739566300000001E-2</v>
      </c>
      <c r="D8" s="11">
        <v>0.251</v>
      </c>
      <c r="E8" s="11">
        <v>48.29</v>
      </c>
      <c r="F8" s="11">
        <v>1.92</v>
      </c>
      <c r="G8" s="11">
        <v>0.50600000000000001</v>
      </c>
      <c r="H8" s="10">
        <v>1</v>
      </c>
      <c r="I8" s="23">
        <f t="shared" si="0"/>
        <v>1.92</v>
      </c>
      <c r="J8" s="23">
        <f t="shared" si="1"/>
        <v>0.50600000000000001</v>
      </c>
      <c r="K8" s="11">
        <v>13077.7</v>
      </c>
      <c r="L8" s="10">
        <f t="shared" si="2"/>
        <v>1.6908063984448083E-2</v>
      </c>
      <c r="M8">
        <f t="shared" si="3"/>
        <v>21</v>
      </c>
      <c r="N8">
        <f t="shared" si="4"/>
        <v>0</v>
      </c>
      <c r="O8">
        <f t="shared" si="5"/>
        <v>0</v>
      </c>
    </row>
    <row r="9" spans="1:15">
      <c r="A9" s="21" t="s">
        <v>68</v>
      </c>
      <c r="B9" s="10">
        <v>4340</v>
      </c>
      <c r="C9" s="12">
        <v>0.58446888350000004</v>
      </c>
      <c r="D9" s="11">
        <v>0.309</v>
      </c>
      <c r="E9" s="11">
        <v>48.29</v>
      </c>
      <c r="F9" s="11">
        <v>0.7</v>
      </c>
      <c r="G9" s="11">
        <v>0.09</v>
      </c>
      <c r="H9" s="10">
        <v>1</v>
      </c>
      <c r="I9" s="23">
        <f t="shared" si="0"/>
        <v>0.7</v>
      </c>
      <c r="J9" s="23">
        <f t="shared" si="1"/>
        <v>0.09</v>
      </c>
      <c r="K9" s="11">
        <v>4933.5</v>
      </c>
      <c r="L9" s="10">
        <f t="shared" si="2"/>
        <v>0.72676806139353634</v>
      </c>
      <c r="M9">
        <f t="shared" si="3"/>
        <v>896</v>
      </c>
      <c r="N9">
        <f t="shared" si="4"/>
        <v>1</v>
      </c>
      <c r="O9">
        <f t="shared" si="5"/>
        <v>0.2</v>
      </c>
    </row>
    <row r="10" spans="1:15">
      <c r="A10" s="21" t="s">
        <v>68</v>
      </c>
      <c r="B10" s="10">
        <v>4340</v>
      </c>
      <c r="C10" s="12">
        <v>0.1152194934</v>
      </c>
      <c r="D10" s="11">
        <v>0.10199999999999999</v>
      </c>
      <c r="E10" s="11">
        <v>48.29</v>
      </c>
      <c r="F10" s="11">
        <v>0.7</v>
      </c>
      <c r="G10" s="11">
        <v>0.09</v>
      </c>
      <c r="H10" s="10">
        <v>1</v>
      </c>
      <c r="I10" s="23">
        <f t="shared" si="0"/>
        <v>0.7</v>
      </c>
      <c r="J10" s="23">
        <f t="shared" si="1"/>
        <v>0.09</v>
      </c>
      <c r="K10" s="11">
        <v>736.2</v>
      </c>
      <c r="L10" s="10">
        <f t="shared" si="2"/>
        <v>4.7293569358430987E-2</v>
      </c>
      <c r="M10">
        <f t="shared" si="3"/>
        <v>58</v>
      </c>
      <c r="N10">
        <f t="shared" si="4"/>
        <v>0</v>
      </c>
      <c r="O10">
        <f t="shared" si="5"/>
        <v>0</v>
      </c>
    </row>
    <row r="11" spans="1:15">
      <c r="A11" s="21" t="s">
        <v>68</v>
      </c>
      <c r="B11" s="10">
        <v>6460</v>
      </c>
      <c r="C11" s="12">
        <v>0.24832132379999999</v>
      </c>
      <c r="D11" s="11">
        <v>0.26600000000000001</v>
      </c>
      <c r="E11" s="11">
        <v>48.29</v>
      </c>
      <c r="F11" s="11">
        <v>0</v>
      </c>
      <c r="G11" s="11">
        <v>0</v>
      </c>
      <c r="H11" s="10">
        <v>1</v>
      </c>
      <c r="I11" s="23">
        <f t="shared" si="0"/>
        <v>0</v>
      </c>
      <c r="J11" s="23">
        <f t="shared" si="1"/>
        <v>0</v>
      </c>
      <c r="K11" s="11">
        <v>1010.8</v>
      </c>
      <c r="L11" s="10">
        <f t="shared" si="2"/>
        <v>0.26581018076636104</v>
      </c>
      <c r="M11">
        <f t="shared" si="3"/>
        <v>328</v>
      </c>
      <c r="N11">
        <f t="shared" si="4"/>
        <v>0</v>
      </c>
      <c r="O11">
        <f t="shared" si="5"/>
        <v>0</v>
      </c>
    </row>
    <row r="12" spans="1:15">
      <c r="A12" s="21" t="s">
        <v>68</v>
      </c>
      <c r="B12" s="10">
        <v>5100</v>
      </c>
      <c r="C12" s="12">
        <v>3.7760038999999999E-3</v>
      </c>
      <c r="D12" s="11">
        <v>1</v>
      </c>
      <c r="E12" s="11">
        <v>48.29</v>
      </c>
      <c r="F12" s="11">
        <v>0.6</v>
      </c>
      <c r="G12" s="11">
        <v>0.05</v>
      </c>
      <c r="H12" s="10">
        <v>1</v>
      </c>
      <c r="I12" s="23">
        <f t="shared" si="0"/>
        <v>0.6</v>
      </c>
      <c r="J12" s="23">
        <f t="shared" si="1"/>
        <v>0.05</v>
      </c>
      <c r="K12" s="11">
        <v>631.20000000000005</v>
      </c>
      <c r="L12" s="10">
        <f t="shared" si="2"/>
        <v>1.5195269027583334E-2</v>
      </c>
      <c r="M12">
        <f t="shared" si="3"/>
        <v>19</v>
      </c>
      <c r="N12">
        <f t="shared" si="4"/>
        <v>0</v>
      </c>
      <c r="O12">
        <f t="shared" si="5"/>
        <v>0</v>
      </c>
    </row>
    <row r="13" spans="1:15">
      <c r="A13" s="21" t="s">
        <v>68</v>
      </c>
      <c r="B13" s="10">
        <v>6460</v>
      </c>
      <c r="C13" s="12">
        <v>0.26426034469999998</v>
      </c>
      <c r="D13" s="11">
        <v>0.247</v>
      </c>
      <c r="E13" s="11">
        <v>48.29</v>
      </c>
      <c r="F13" s="11">
        <v>0</v>
      </c>
      <c r="G13" s="11">
        <v>0</v>
      </c>
      <c r="H13" s="10">
        <v>1</v>
      </c>
      <c r="I13" s="23">
        <f t="shared" si="0"/>
        <v>0</v>
      </c>
      <c r="J13" s="23">
        <f t="shared" si="1"/>
        <v>0</v>
      </c>
      <c r="K13" s="11">
        <v>194.5</v>
      </c>
      <c r="L13" s="10">
        <f t="shared" si="2"/>
        <v>0.26266663460450507</v>
      </c>
      <c r="M13">
        <f t="shared" si="3"/>
        <v>324</v>
      </c>
      <c r="N13">
        <f t="shared" si="4"/>
        <v>0</v>
      </c>
      <c r="O13">
        <f t="shared" si="5"/>
        <v>0</v>
      </c>
    </row>
    <row r="14" spans="1:15">
      <c r="A14" s="21" t="s">
        <v>68</v>
      </c>
      <c r="B14" s="10">
        <v>1100</v>
      </c>
      <c r="C14" s="12">
        <v>6.9128641399999996E-2</v>
      </c>
      <c r="D14" s="11">
        <v>0.17399999999999999</v>
      </c>
      <c r="E14" s="11">
        <v>48.29</v>
      </c>
      <c r="F14" s="11">
        <v>1.85</v>
      </c>
      <c r="G14" s="11">
        <v>0.22</v>
      </c>
      <c r="H14" s="10">
        <v>1</v>
      </c>
      <c r="I14" s="23">
        <f t="shared" si="0"/>
        <v>1.85</v>
      </c>
      <c r="J14" s="23">
        <f t="shared" si="1"/>
        <v>0.22</v>
      </c>
      <c r="K14" s="11">
        <v>629.70000000000005</v>
      </c>
      <c r="L14" s="10">
        <f t="shared" si="2"/>
        <v>4.8404220351486997E-2</v>
      </c>
      <c r="M14">
        <f t="shared" si="3"/>
        <v>60</v>
      </c>
      <c r="N14">
        <f t="shared" si="4"/>
        <v>0</v>
      </c>
      <c r="O14">
        <f t="shared" si="5"/>
        <v>0</v>
      </c>
    </row>
    <row r="15" spans="1:15">
      <c r="A15" s="21" t="s">
        <v>68</v>
      </c>
      <c r="B15" s="10">
        <v>1200</v>
      </c>
      <c r="C15" s="12">
        <v>9.1011706362999991</v>
      </c>
      <c r="D15" s="11">
        <v>0.22</v>
      </c>
      <c r="E15" s="11">
        <v>48.29</v>
      </c>
      <c r="F15" s="11">
        <v>2.23</v>
      </c>
      <c r="G15" s="11">
        <v>0.316</v>
      </c>
      <c r="H15" s="10">
        <v>1</v>
      </c>
      <c r="I15" s="23">
        <f t="shared" si="0"/>
        <v>2.23</v>
      </c>
      <c r="J15" s="23">
        <f t="shared" si="1"/>
        <v>0.316</v>
      </c>
      <c r="K15" s="11">
        <v>5813</v>
      </c>
      <c r="L15" s="10">
        <f t="shared" si="2"/>
        <v>8.057418050493661</v>
      </c>
      <c r="M15">
        <f t="shared" si="3"/>
        <v>9939</v>
      </c>
      <c r="N15">
        <f t="shared" si="4"/>
        <v>49</v>
      </c>
      <c r="O15">
        <f t="shared" si="5"/>
        <v>6.9</v>
      </c>
    </row>
    <row r="16" spans="1:15">
      <c r="A16" s="21" t="s">
        <v>68</v>
      </c>
      <c r="B16" s="10">
        <v>5100</v>
      </c>
      <c r="C16" s="12">
        <v>1.40633158E-2</v>
      </c>
      <c r="D16" s="11">
        <v>1</v>
      </c>
      <c r="E16" s="11">
        <v>48.29</v>
      </c>
      <c r="F16" s="11">
        <v>0.6</v>
      </c>
      <c r="G16" s="11">
        <v>0.05</v>
      </c>
      <c r="H16" s="10">
        <v>1</v>
      </c>
      <c r="I16" s="23">
        <f t="shared" si="0"/>
        <v>0.6</v>
      </c>
      <c r="J16" s="23">
        <f t="shared" si="1"/>
        <v>0.05</v>
      </c>
      <c r="K16" s="11">
        <v>399.8</v>
      </c>
      <c r="L16" s="10">
        <f t="shared" si="2"/>
        <v>5.6593126665166665E-2</v>
      </c>
      <c r="M16">
        <f t="shared" si="3"/>
        <v>70</v>
      </c>
      <c r="N16">
        <f t="shared" si="4"/>
        <v>0</v>
      </c>
      <c r="O16">
        <f t="shared" si="5"/>
        <v>0</v>
      </c>
    </row>
    <row r="17" spans="1:15">
      <c r="A17" s="21" t="s">
        <v>68</v>
      </c>
      <c r="B17" s="10">
        <v>1200</v>
      </c>
      <c r="C17" s="12">
        <v>1.3239470643</v>
      </c>
      <c r="D17" s="11">
        <v>0.38900000000000001</v>
      </c>
      <c r="E17" s="11">
        <v>48.29</v>
      </c>
      <c r="F17" s="11">
        <v>2.23</v>
      </c>
      <c r="G17" s="11">
        <v>0.316</v>
      </c>
      <c r="H17" s="10">
        <v>1</v>
      </c>
      <c r="I17" s="23">
        <f t="shared" si="0"/>
        <v>2.23</v>
      </c>
      <c r="J17" s="23">
        <f t="shared" si="1"/>
        <v>0.316</v>
      </c>
      <c r="K17" s="11">
        <v>1475.4</v>
      </c>
      <c r="L17" s="10">
        <f t="shared" si="2"/>
        <v>2.0725078377444404</v>
      </c>
      <c r="M17">
        <f t="shared" si="3"/>
        <v>2556</v>
      </c>
      <c r="N17">
        <f t="shared" si="4"/>
        <v>13</v>
      </c>
      <c r="O17">
        <f t="shared" si="5"/>
        <v>1.8</v>
      </c>
    </row>
    <row r="18" spans="1:15">
      <c r="A18" s="21" t="s">
        <v>68</v>
      </c>
      <c r="B18" s="10">
        <v>4340</v>
      </c>
      <c r="C18" s="12">
        <v>0.1011760149</v>
      </c>
      <c r="D18" s="11">
        <v>0.25800000000000001</v>
      </c>
      <c r="E18" s="11">
        <v>48.29</v>
      </c>
      <c r="F18" s="11">
        <v>0.7</v>
      </c>
      <c r="G18" s="11">
        <v>0.09</v>
      </c>
      <c r="H18" s="10">
        <v>1</v>
      </c>
      <c r="I18" s="23">
        <f t="shared" si="0"/>
        <v>0.7</v>
      </c>
      <c r="J18" s="23">
        <f t="shared" si="1"/>
        <v>0.09</v>
      </c>
      <c r="K18" s="11">
        <v>74.8</v>
      </c>
      <c r="L18" s="10">
        <f t="shared" si="2"/>
        <v>0.1050444798297015</v>
      </c>
      <c r="M18">
        <f t="shared" si="3"/>
        <v>130</v>
      </c>
      <c r="N18">
        <f t="shared" si="4"/>
        <v>0</v>
      </c>
      <c r="O18">
        <f t="shared" si="5"/>
        <v>0</v>
      </c>
    </row>
    <row r="19" spans="1:15">
      <c r="A19" s="21" t="s">
        <v>68</v>
      </c>
      <c r="B19" s="10">
        <v>4340</v>
      </c>
      <c r="C19" s="12">
        <v>0.1030730514</v>
      </c>
      <c r="D19" s="11">
        <v>0.309</v>
      </c>
      <c r="E19" s="11">
        <v>48.29</v>
      </c>
      <c r="F19" s="11">
        <v>0.7</v>
      </c>
      <c r="G19" s="11">
        <v>0.09</v>
      </c>
      <c r="H19" s="10">
        <v>1</v>
      </c>
      <c r="I19" s="23">
        <f t="shared" si="0"/>
        <v>0.7</v>
      </c>
      <c r="J19" s="23">
        <f t="shared" si="1"/>
        <v>0.09</v>
      </c>
      <c r="K19" s="11">
        <v>91.2</v>
      </c>
      <c r="L19" s="10">
        <f t="shared" si="2"/>
        <v>0.1281679895417295</v>
      </c>
      <c r="M19">
        <f t="shared" si="3"/>
        <v>158</v>
      </c>
      <c r="N19">
        <f t="shared" si="4"/>
        <v>0</v>
      </c>
      <c r="O19">
        <f t="shared" si="5"/>
        <v>0</v>
      </c>
    </row>
    <row r="20" spans="1:15">
      <c r="A20" s="21" t="s">
        <v>68</v>
      </c>
      <c r="B20" s="10">
        <v>6460</v>
      </c>
      <c r="C20" s="12">
        <v>0.15129797210000001</v>
      </c>
      <c r="D20" s="11">
        <v>0.26600000000000001</v>
      </c>
      <c r="E20" s="11">
        <v>48.29</v>
      </c>
      <c r="F20" s="11">
        <v>0</v>
      </c>
      <c r="G20" s="11">
        <v>0</v>
      </c>
      <c r="H20" s="10">
        <v>1</v>
      </c>
      <c r="I20" s="23">
        <f t="shared" si="0"/>
        <v>0</v>
      </c>
      <c r="J20" s="23">
        <f t="shared" si="1"/>
        <v>0</v>
      </c>
      <c r="K20" s="11">
        <v>115.3</v>
      </c>
      <c r="L20" s="10">
        <f t="shared" si="2"/>
        <v>0.16195363611171618</v>
      </c>
      <c r="M20">
        <f t="shared" si="3"/>
        <v>200</v>
      </c>
      <c r="N20">
        <f t="shared" si="4"/>
        <v>0</v>
      </c>
      <c r="O20">
        <f t="shared" si="5"/>
        <v>0</v>
      </c>
    </row>
    <row r="21" spans="1:15">
      <c r="A21" s="21" t="s">
        <v>68</v>
      </c>
      <c r="B21" s="10">
        <v>6460</v>
      </c>
      <c r="C21" s="12">
        <v>5.5899705999999999E-3</v>
      </c>
      <c r="D21" s="11">
        <v>0.247</v>
      </c>
      <c r="E21" s="11">
        <v>48.29</v>
      </c>
      <c r="F21" s="11">
        <v>0</v>
      </c>
      <c r="G21" s="11">
        <v>0</v>
      </c>
      <c r="H21" s="10">
        <v>1</v>
      </c>
      <c r="I21" s="23">
        <f t="shared" si="0"/>
        <v>0</v>
      </c>
      <c r="J21" s="23">
        <f t="shared" si="1"/>
        <v>0</v>
      </c>
      <c r="K21" s="11">
        <v>4</v>
      </c>
      <c r="L21" s="10">
        <f t="shared" si="2"/>
        <v>5.5562584189731657E-3</v>
      </c>
      <c r="M21">
        <f t="shared" si="3"/>
        <v>7</v>
      </c>
      <c r="N21">
        <f t="shared" si="4"/>
        <v>0</v>
      </c>
      <c r="O21">
        <f t="shared" si="5"/>
        <v>0</v>
      </c>
    </row>
    <row r="22" spans="1:15">
      <c r="A22" s="21" t="s">
        <v>68</v>
      </c>
      <c r="B22" s="10">
        <v>5100</v>
      </c>
      <c r="C22" s="12">
        <v>7.0500266000000002E-3</v>
      </c>
      <c r="D22" s="11">
        <v>1</v>
      </c>
      <c r="E22" s="11">
        <v>48.29</v>
      </c>
      <c r="F22" s="11">
        <v>0.6</v>
      </c>
      <c r="G22" s="11">
        <v>0.05</v>
      </c>
      <c r="H22" s="10">
        <v>1</v>
      </c>
      <c r="I22" s="23">
        <f t="shared" si="0"/>
        <v>0.6</v>
      </c>
      <c r="J22" s="23">
        <f t="shared" si="1"/>
        <v>0.05</v>
      </c>
      <c r="K22" s="11">
        <v>20.2</v>
      </c>
      <c r="L22" s="10">
        <f t="shared" si="2"/>
        <v>2.8370482042833333E-2</v>
      </c>
      <c r="M22">
        <f t="shared" si="3"/>
        <v>35</v>
      </c>
      <c r="N22">
        <f t="shared" si="4"/>
        <v>0</v>
      </c>
      <c r="O22">
        <f t="shared" si="5"/>
        <v>0</v>
      </c>
    </row>
    <row r="23" spans="1:15">
      <c r="A23" s="21" t="s">
        <v>68</v>
      </c>
      <c r="B23" s="10">
        <v>5100</v>
      </c>
      <c r="C23" s="12">
        <v>0.16399998909999999</v>
      </c>
      <c r="D23" s="11">
        <v>1</v>
      </c>
      <c r="E23" s="11">
        <v>48.29</v>
      </c>
      <c r="F23" s="11">
        <v>0.6</v>
      </c>
      <c r="G23" s="11">
        <v>0.05</v>
      </c>
      <c r="H23" s="10">
        <v>1</v>
      </c>
      <c r="I23" s="23">
        <f t="shared" si="0"/>
        <v>0.6</v>
      </c>
      <c r="J23" s="23">
        <f t="shared" si="1"/>
        <v>0.05</v>
      </c>
      <c r="K23" s="11">
        <v>469.9</v>
      </c>
      <c r="L23" s="10">
        <f t="shared" si="2"/>
        <v>0.65996328946991667</v>
      </c>
      <c r="M23">
        <f t="shared" si="3"/>
        <v>814</v>
      </c>
      <c r="N23">
        <f t="shared" si="4"/>
        <v>1</v>
      </c>
      <c r="O23">
        <f t="shared" si="5"/>
        <v>0.1</v>
      </c>
    </row>
    <row r="24" spans="1:15">
      <c r="A24" s="21" t="s">
        <v>68</v>
      </c>
      <c r="B24" s="10">
        <v>5100</v>
      </c>
      <c r="C24" s="12">
        <v>2.2918812100000002E-2</v>
      </c>
      <c r="D24" s="11">
        <v>1</v>
      </c>
      <c r="E24" s="11">
        <v>48.29</v>
      </c>
      <c r="F24" s="11">
        <v>0.6</v>
      </c>
      <c r="G24" s="11">
        <v>0.05</v>
      </c>
      <c r="H24" s="10">
        <v>1</v>
      </c>
      <c r="I24" s="23">
        <f t="shared" si="0"/>
        <v>0.6</v>
      </c>
      <c r="J24" s="23">
        <f t="shared" si="1"/>
        <v>0.05</v>
      </c>
      <c r="K24" s="11">
        <v>65.7</v>
      </c>
      <c r="L24" s="10">
        <f t="shared" si="2"/>
        <v>9.2229119692416664E-2</v>
      </c>
      <c r="M24">
        <f t="shared" si="3"/>
        <v>114</v>
      </c>
      <c r="N24">
        <f t="shared" si="4"/>
        <v>0</v>
      </c>
      <c r="O24">
        <f t="shared" si="5"/>
        <v>0</v>
      </c>
    </row>
    <row r="25" spans="1:15">
      <c r="A25" s="21" t="s">
        <v>68</v>
      </c>
      <c r="B25" s="10">
        <v>5100</v>
      </c>
      <c r="C25" s="12">
        <v>0.3301794958</v>
      </c>
      <c r="D25" s="11">
        <v>1</v>
      </c>
      <c r="E25" s="11">
        <v>48.29</v>
      </c>
      <c r="F25" s="11">
        <v>0.6</v>
      </c>
      <c r="G25" s="11">
        <v>0.05</v>
      </c>
      <c r="H25" s="10">
        <v>1</v>
      </c>
      <c r="I25" s="23">
        <f t="shared" si="0"/>
        <v>0.6</v>
      </c>
      <c r="J25" s="23">
        <f t="shared" si="1"/>
        <v>0.05</v>
      </c>
      <c r="K25" s="11">
        <v>945.9</v>
      </c>
      <c r="L25" s="10">
        <f t="shared" si="2"/>
        <v>1.3286973210151667</v>
      </c>
      <c r="M25">
        <f t="shared" si="3"/>
        <v>1639</v>
      </c>
      <c r="N25">
        <f t="shared" si="4"/>
        <v>2</v>
      </c>
      <c r="O25">
        <f t="shared" si="5"/>
        <v>0.2</v>
      </c>
    </row>
    <row r="26" spans="1:15">
      <c r="A26" s="21" t="s">
        <v>68</v>
      </c>
      <c r="B26" s="10">
        <v>5100</v>
      </c>
      <c r="C26" s="12">
        <v>0.29142618079999999</v>
      </c>
      <c r="D26" s="11">
        <v>1</v>
      </c>
      <c r="E26" s="11">
        <v>48.29</v>
      </c>
      <c r="F26" s="11">
        <v>0.6</v>
      </c>
      <c r="G26" s="11">
        <v>0.05</v>
      </c>
      <c r="H26" s="10">
        <v>1</v>
      </c>
      <c r="I26" s="23">
        <f t="shared" si="0"/>
        <v>0.6</v>
      </c>
      <c r="J26" s="23">
        <f t="shared" si="1"/>
        <v>0.05</v>
      </c>
      <c r="K26" s="11">
        <v>1256.3</v>
      </c>
      <c r="L26" s="10">
        <f t="shared" si="2"/>
        <v>1.1727475225693333</v>
      </c>
      <c r="M26">
        <f t="shared" si="3"/>
        <v>1447</v>
      </c>
      <c r="N26">
        <f t="shared" si="4"/>
        <v>2</v>
      </c>
      <c r="O26">
        <f t="shared" si="5"/>
        <v>0.2</v>
      </c>
    </row>
    <row r="27" spans="1:15">
      <c r="A27" s="21" t="s">
        <v>68</v>
      </c>
      <c r="B27" s="10">
        <v>5100</v>
      </c>
      <c r="C27" s="12">
        <v>1.6233707399999998E-2</v>
      </c>
      <c r="D27" s="11">
        <v>1</v>
      </c>
      <c r="E27" s="11">
        <v>48.29</v>
      </c>
      <c r="F27" s="11">
        <v>0.6</v>
      </c>
      <c r="G27" s="11">
        <v>0.05</v>
      </c>
      <c r="H27" s="10">
        <v>1</v>
      </c>
      <c r="I27" s="23">
        <f t="shared" si="0"/>
        <v>0.6</v>
      </c>
      <c r="J27" s="23">
        <f t="shared" si="1"/>
        <v>0.05</v>
      </c>
      <c r="K27" s="11">
        <v>1529.8</v>
      </c>
      <c r="L27" s="10">
        <f t="shared" si="2"/>
        <v>6.5327144195499995E-2</v>
      </c>
      <c r="M27">
        <f t="shared" si="3"/>
        <v>81</v>
      </c>
      <c r="N27">
        <f t="shared" si="4"/>
        <v>0</v>
      </c>
      <c r="O27">
        <f t="shared" si="5"/>
        <v>0</v>
      </c>
    </row>
    <row r="28" spans="1:15">
      <c r="A28" s="21" t="s">
        <v>68</v>
      </c>
      <c r="B28" s="10">
        <v>5100</v>
      </c>
      <c r="C28" s="12">
        <v>0.13189292759999999</v>
      </c>
      <c r="D28" s="11">
        <v>1</v>
      </c>
      <c r="E28" s="11">
        <v>48.29</v>
      </c>
      <c r="F28" s="11">
        <v>0.6</v>
      </c>
      <c r="G28" s="11">
        <v>0.05</v>
      </c>
      <c r="H28" s="10">
        <v>1</v>
      </c>
      <c r="I28" s="23">
        <f t="shared" si="0"/>
        <v>0.6</v>
      </c>
      <c r="J28" s="23">
        <f t="shared" si="1"/>
        <v>0.05</v>
      </c>
      <c r="K28" s="11">
        <v>377.8</v>
      </c>
      <c r="L28" s="10">
        <f t="shared" si="2"/>
        <v>0.530759122817</v>
      </c>
      <c r="M28">
        <f t="shared" si="3"/>
        <v>655</v>
      </c>
      <c r="N28">
        <f t="shared" si="4"/>
        <v>1</v>
      </c>
      <c r="O28">
        <f t="shared" si="5"/>
        <v>0.1</v>
      </c>
    </row>
    <row r="29" spans="1:15">
      <c r="A29" s="21" t="s">
        <v>68</v>
      </c>
      <c r="B29" s="10">
        <v>1200</v>
      </c>
      <c r="C29" s="12">
        <v>1.3148195629999999</v>
      </c>
      <c r="D29" s="11">
        <v>0.22</v>
      </c>
      <c r="E29" s="11">
        <v>48.29</v>
      </c>
      <c r="F29" s="11">
        <v>2.23</v>
      </c>
      <c r="G29" s="11">
        <v>0.316</v>
      </c>
      <c r="H29" s="10">
        <v>1</v>
      </c>
      <c r="I29" s="23">
        <f t="shared" si="0"/>
        <v>2.23</v>
      </c>
      <c r="J29" s="23">
        <f t="shared" si="1"/>
        <v>0.316</v>
      </c>
      <c r="K29" s="11">
        <v>1178.8</v>
      </c>
      <c r="L29" s="10">
        <f t="shared" si="2"/>
        <v>1.1640316727832831</v>
      </c>
      <c r="M29">
        <f t="shared" si="3"/>
        <v>1436</v>
      </c>
      <c r="N29">
        <f t="shared" si="4"/>
        <v>7</v>
      </c>
      <c r="O29">
        <f t="shared" si="5"/>
        <v>1</v>
      </c>
    </row>
    <row r="30" spans="1:15">
      <c r="A30" s="21" t="s">
        <v>68</v>
      </c>
      <c r="B30" s="10">
        <v>5100</v>
      </c>
      <c r="C30" s="12">
        <v>0.27269441659999999</v>
      </c>
      <c r="D30" s="11">
        <v>1</v>
      </c>
      <c r="E30" s="11">
        <v>48.29</v>
      </c>
      <c r="F30" s="11">
        <v>0.6</v>
      </c>
      <c r="G30" s="11">
        <v>0.05</v>
      </c>
      <c r="H30" s="10">
        <v>1</v>
      </c>
      <c r="I30" s="23">
        <f t="shared" si="0"/>
        <v>0.6</v>
      </c>
      <c r="J30" s="23">
        <f t="shared" si="1"/>
        <v>0.05</v>
      </c>
      <c r="K30" s="11">
        <v>781.3</v>
      </c>
      <c r="L30" s="10">
        <f t="shared" si="2"/>
        <v>1.0973677814678333</v>
      </c>
      <c r="M30">
        <f t="shared" si="3"/>
        <v>1354</v>
      </c>
      <c r="N30">
        <f t="shared" si="4"/>
        <v>2</v>
      </c>
      <c r="O30">
        <f t="shared" si="5"/>
        <v>0.1</v>
      </c>
    </row>
    <row r="31" spans="1:15">
      <c r="A31" s="21" t="s">
        <v>68</v>
      </c>
      <c r="B31" s="10">
        <v>5100</v>
      </c>
      <c r="C31" s="12">
        <v>4.2537142999999999E-2</v>
      </c>
      <c r="D31" s="11">
        <v>1</v>
      </c>
      <c r="E31" s="11">
        <v>48.29</v>
      </c>
      <c r="F31" s="11">
        <v>0.6</v>
      </c>
      <c r="G31" s="11">
        <v>0.05</v>
      </c>
      <c r="H31" s="10">
        <v>1</v>
      </c>
      <c r="I31" s="23">
        <f t="shared" si="0"/>
        <v>0.6</v>
      </c>
      <c r="J31" s="23">
        <f t="shared" si="1"/>
        <v>0.05</v>
      </c>
      <c r="K31" s="11">
        <v>121.8</v>
      </c>
      <c r="L31" s="10">
        <f t="shared" si="2"/>
        <v>0.17117655295583334</v>
      </c>
      <c r="M31">
        <f t="shared" si="3"/>
        <v>211</v>
      </c>
      <c r="N31">
        <f t="shared" si="4"/>
        <v>0</v>
      </c>
      <c r="O31">
        <f t="shared" si="5"/>
        <v>0</v>
      </c>
    </row>
    <row r="32" spans="1:15">
      <c r="A32" s="21" t="s">
        <v>68</v>
      </c>
      <c r="B32" s="10">
        <v>1200</v>
      </c>
      <c r="C32" s="12">
        <v>1.0281577114</v>
      </c>
      <c r="D32" s="11">
        <v>0.38900000000000001</v>
      </c>
      <c r="E32" s="11">
        <v>48.29</v>
      </c>
      <c r="F32" s="11">
        <v>2.23</v>
      </c>
      <c r="G32" s="11">
        <v>0.316</v>
      </c>
      <c r="H32" s="10">
        <v>1</v>
      </c>
      <c r="I32" s="23">
        <f t="shared" si="0"/>
        <v>2.23</v>
      </c>
      <c r="J32" s="23">
        <f t="shared" si="1"/>
        <v>0.316</v>
      </c>
      <c r="K32" s="11">
        <v>1145.8</v>
      </c>
      <c r="L32" s="10">
        <f t="shared" si="2"/>
        <v>1.6094789382236527</v>
      </c>
      <c r="M32">
        <f t="shared" si="3"/>
        <v>1985</v>
      </c>
      <c r="N32">
        <f t="shared" si="4"/>
        <v>10</v>
      </c>
      <c r="O32">
        <f t="shared" si="5"/>
        <v>1.4</v>
      </c>
    </row>
    <row r="33" spans="1:15">
      <c r="A33" s="21" t="s">
        <v>68</v>
      </c>
      <c r="B33" s="10">
        <v>1200</v>
      </c>
      <c r="C33" s="12">
        <v>3.5939112500000002E-2</v>
      </c>
      <c r="D33" s="11">
        <v>0.34699999999999998</v>
      </c>
      <c r="E33" s="11">
        <v>48.29</v>
      </c>
      <c r="F33" s="11">
        <v>2.23</v>
      </c>
      <c r="G33" s="11">
        <v>0.316</v>
      </c>
      <c r="H33" s="10">
        <v>1</v>
      </c>
      <c r="I33" s="23">
        <f t="shared" si="0"/>
        <v>2.23</v>
      </c>
      <c r="J33" s="23">
        <f t="shared" si="1"/>
        <v>0.316</v>
      </c>
      <c r="K33" s="11">
        <v>35.700000000000003</v>
      </c>
      <c r="L33" s="10">
        <f t="shared" si="2"/>
        <v>5.0184867557572906E-2</v>
      </c>
      <c r="M33">
        <f t="shared" si="3"/>
        <v>62</v>
      </c>
      <c r="N33">
        <f t="shared" si="4"/>
        <v>0</v>
      </c>
      <c r="O33">
        <f t="shared" si="5"/>
        <v>0</v>
      </c>
    </row>
    <row r="34" spans="1:15">
      <c r="A34" s="21" t="s">
        <v>68</v>
      </c>
      <c r="B34" s="10">
        <v>5100</v>
      </c>
      <c r="C34" s="12">
        <v>1.9717959199999999E-2</v>
      </c>
      <c r="D34" s="11">
        <v>1</v>
      </c>
      <c r="E34" s="11">
        <v>48.29</v>
      </c>
      <c r="F34" s="11">
        <v>0.6</v>
      </c>
      <c r="G34" s="11">
        <v>0.05</v>
      </c>
      <c r="H34" s="10">
        <v>1</v>
      </c>
      <c r="I34" s="23">
        <f t="shared" si="0"/>
        <v>0.6</v>
      </c>
      <c r="J34" s="23">
        <f t="shared" si="1"/>
        <v>0.05</v>
      </c>
      <c r="K34" s="11">
        <v>112.7</v>
      </c>
      <c r="L34" s="10">
        <f t="shared" si="2"/>
        <v>7.9348354147333336E-2</v>
      </c>
      <c r="M34">
        <f t="shared" si="3"/>
        <v>98</v>
      </c>
      <c r="N34">
        <f t="shared" si="4"/>
        <v>0</v>
      </c>
      <c r="O34">
        <f t="shared" si="5"/>
        <v>0</v>
      </c>
    </row>
    <row r="35" spans="1:15">
      <c r="A35" s="21" t="s">
        <v>68</v>
      </c>
      <c r="B35" s="10">
        <v>1200</v>
      </c>
      <c r="C35" s="12">
        <v>4.7029082799999997E-2</v>
      </c>
      <c r="D35" s="11">
        <v>0.38900000000000001</v>
      </c>
      <c r="E35" s="11">
        <v>48.29</v>
      </c>
      <c r="F35" s="11">
        <v>2.23</v>
      </c>
      <c r="G35" s="11">
        <v>0.316</v>
      </c>
      <c r="H35" s="10">
        <v>1</v>
      </c>
      <c r="I35" s="23">
        <f t="shared" si="0"/>
        <v>2.23</v>
      </c>
      <c r="J35" s="23">
        <f t="shared" si="1"/>
        <v>0.316</v>
      </c>
      <c r="K35" s="11">
        <v>52.4</v>
      </c>
      <c r="L35" s="10">
        <f t="shared" si="2"/>
        <v>7.3619365406022333E-2</v>
      </c>
      <c r="M35">
        <f t="shared" si="3"/>
        <v>91</v>
      </c>
      <c r="N35">
        <f t="shared" si="4"/>
        <v>0</v>
      </c>
      <c r="O35">
        <f t="shared" si="5"/>
        <v>0.1</v>
      </c>
    </row>
    <row r="36" spans="1:15">
      <c r="A36" s="21" t="s">
        <v>68</v>
      </c>
      <c r="B36" s="10">
        <v>5100</v>
      </c>
      <c r="C36" s="12">
        <v>1.68380635E-2</v>
      </c>
      <c r="D36" s="11">
        <v>1</v>
      </c>
      <c r="E36" s="11">
        <v>48.29</v>
      </c>
      <c r="F36" s="11">
        <v>0.6</v>
      </c>
      <c r="G36" s="11">
        <v>0.05</v>
      </c>
      <c r="H36" s="10">
        <v>1</v>
      </c>
      <c r="I36" s="23">
        <f t="shared" si="0"/>
        <v>0.6</v>
      </c>
      <c r="J36" s="23">
        <f t="shared" si="1"/>
        <v>0.05</v>
      </c>
      <c r="K36" s="11">
        <v>50.5</v>
      </c>
      <c r="L36" s="10">
        <f t="shared" si="2"/>
        <v>6.7759173867916675E-2</v>
      </c>
      <c r="M36">
        <f t="shared" si="3"/>
        <v>84</v>
      </c>
      <c r="N36">
        <f t="shared" si="4"/>
        <v>0</v>
      </c>
      <c r="O36">
        <f t="shared" si="5"/>
        <v>0</v>
      </c>
    </row>
    <row r="37" spans="1:15">
      <c r="A37" s="21" t="s">
        <v>68</v>
      </c>
      <c r="B37" s="10">
        <v>1200</v>
      </c>
      <c r="C37" s="12">
        <v>6.7894598099999995E-2</v>
      </c>
      <c r="D37" s="11">
        <v>0.34699999999999998</v>
      </c>
      <c r="E37" s="11">
        <v>48.29</v>
      </c>
      <c r="F37" s="11">
        <v>2.23</v>
      </c>
      <c r="G37" s="11">
        <v>0.316</v>
      </c>
      <c r="H37" s="10">
        <v>1</v>
      </c>
      <c r="I37" s="23">
        <f t="shared" si="0"/>
        <v>2.23</v>
      </c>
      <c r="J37" s="23">
        <f t="shared" si="1"/>
        <v>0.316</v>
      </c>
      <c r="K37" s="11">
        <v>79.3</v>
      </c>
      <c r="L37" s="10">
        <f t="shared" si="2"/>
        <v>9.4807054946700234E-2</v>
      </c>
      <c r="M37">
        <f t="shared" si="3"/>
        <v>117</v>
      </c>
      <c r="N37">
        <f t="shared" si="4"/>
        <v>1</v>
      </c>
      <c r="O37">
        <f t="shared" si="5"/>
        <v>0.1</v>
      </c>
    </row>
    <row r="38" spans="1:15">
      <c r="A38" s="21" t="s">
        <v>68</v>
      </c>
      <c r="B38" s="10">
        <v>5100</v>
      </c>
      <c r="C38" s="12">
        <v>4.1494783799999997E-2</v>
      </c>
      <c r="D38" s="11">
        <v>1</v>
      </c>
      <c r="E38" s="11">
        <v>48.29</v>
      </c>
      <c r="F38" s="11">
        <v>0.6</v>
      </c>
      <c r="G38" s="11">
        <v>0.05</v>
      </c>
      <c r="H38" s="10">
        <v>1</v>
      </c>
      <c r="I38" s="23">
        <f t="shared" si="0"/>
        <v>0.6</v>
      </c>
      <c r="J38" s="23">
        <f t="shared" si="1"/>
        <v>0.05</v>
      </c>
      <c r="K38" s="11">
        <v>1165</v>
      </c>
      <c r="L38" s="10">
        <f t="shared" si="2"/>
        <v>0.16698192580849999</v>
      </c>
      <c r="M38">
        <f t="shared" si="3"/>
        <v>206</v>
      </c>
      <c r="N38">
        <f t="shared" si="4"/>
        <v>0</v>
      </c>
      <c r="O38">
        <f t="shared" si="5"/>
        <v>0</v>
      </c>
    </row>
    <row r="39" spans="1:15">
      <c r="A39" s="21" t="s">
        <v>68</v>
      </c>
      <c r="B39" s="10">
        <v>5100</v>
      </c>
      <c r="C39" s="12">
        <v>1.08923387E-2</v>
      </c>
      <c r="D39" s="11">
        <v>1</v>
      </c>
      <c r="E39" s="11">
        <v>48.29</v>
      </c>
      <c r="F39" s="11">
        <v>0.6</v>
      </c>
      <c r="G39" s="11">
        <v>0.05</v>
      </c>
      <c r="H39" s="10">
        <v>1</v>
      </c>
      <c r="I39" s="23">
        <f t="shared" si="0"/>
        <v>0.6</v>
      </c>
      <c r="J39" s="23">
        <f t="shared" si="1"/>
        <v>0.05</v>
      </c>
      <c r="K39" s="11">
        <v>618</v>
      </c>
      <c r="L39" s="10">
        <f t="shared" si="2"/>
        <v>4.3832586318583333E-2</v>
      </c>
      <c r="M39">
        <f t="shared" si="3"/>
        <v>54</v>
      </c>
      <c r="N39">
        <f t="shared" si="4"/>
        <v>0</v>
      </c>
      <c r="O39">
        <f t="shared" si="5"/>
        <v>0</v>
      </c>
    </row>
    <row r="40" spans="1:15">
      <c r="A40" s="21" t="s">
        <v>68</v>
      </c>
      <c r="B40" s="10">
        <v>1200</v>
      </c>
      <c r="C40" s="12">
        <v>2.7044284000000002E-3</v>
      </c>
      <c r="D40" s="11">
        <v>0.34699999999999998</v>
      </c>
      <c r="E40" s="11">
        <v>48.29</v>
      </c>
      <c r="F40" s="11">
        <v>2.23</v>
      </c>
      <c r="G40" s="11">
        <v>0.316</v>
      </c>
      <c r="H40" s="10">
        <v>1</v>
      </c>
      <c r="I40" s="23">
        <f t="shared" si="0"/>
        <v>2.23</v>
      </c>
      <c r="J40" s="23">
        <f t="shared" si="1"/>
        <v>0.316</v>
      </c>
      <c r="K40" s="11">
        <v>2.7</v>
      </c>
      <c r="L40" s="10">
        <f t="shared" si="2"/>
        <v>3.776425505024333E-3</v>
      </c>
      <c r="M40">
        <f t="shared" si="3"/>
        <v>5</v>
      </c>
      <c r="N40">
        <f t="shared" si="4"/>
        <v>0</v>
      </c>
      <c r="O40">
        <f t="shared" si="5"/>
        <v>0</v>
      </c>
    </row>
    <row r="41" spans="1:15">
      <c r="A41" s="21" t="s">
        <v>68</v>
      </c>
      <c r="B41" s="10">
        <v>6300</v>
      </c>
      <c r="C41" s="12">
        <v>3.8000350000000002E-4</v>
      </c>
      <c r="D41" s="11">
        <v>0.247</v>
      </c>
      <c r="E41" s="11">
        <v>48.29</v>
      </c>
      <c r="F41" s="11">
        <v>0</v>
      </c>
      <c r="G41" s="11">
        <v>0</v>
      </c>
      <c r="H41" s="10">
        <v>1</v>
      </c>
      <c r="I41" s="23">
        <f t="shared" si="0"/>
        <v>0</v>
      </c>
      <c r="J41" s="23">
        <f t="shared" si="1"/>
        <v>0</v>
      </c>
      <c r="K41" s="11">
        <v>291</v>
      </c>
      <c r="L41" s="10">
        <f t="shared" si="2"/>
        <v>3.7771176222541666E-4</v>
      </c>
      <c r="M41">
        <f t="shared" si="3"/>
        <v>0</v>
      </c>
      <c r="N41">
        <f t="shared" si="4"/>
        <v>0</v>
      </c>
      <c r="O41">
        <f t="shared" si="5"/>
        <v>0</v>
      </c>
    </row>
    <row r="42" spans="1:15">
      <c r="A42" s="21" t="s">
        <v>68</v>
      </c>
      <c r="B42" s="10">
        <v>1200</v>
      </c>
      <c r="C42" s="12">
        <v>2.0497483688</v>
      </c>
      <c r="D42" s="11">
        <v>0.47299999999999998</v>
      </c>
      <c r="E42" s="11">
        <v>48.29</v>
      </c>
      <c r="F42" s="11">
        <v>2.23</v>
      </c>
      <c r="G42" s="11">
        <v>0.316</v>
      </c>
      <c r="H42" s="10">
        <v>1</v>
      </c>
      <c r="I42" s="23">
        <f t="shared" si="0"/>
        <v>2.23</v>
      </c>
      <c r="J42" s="23">
        <f t="shared" si="1"/>
        <v>0.316</v>
      </c>
      <c r="K42" s="11">
        <v>3189.2</v>
      </c>
      <c r="L42" s="10">
        <f t="shared" si="2"/>
        <v>3.9015542457486241</v>
      </c>
      <c r="M42">
        <f t="shared" si="3"/>
        <v>4812</v>
      </c>
      <c r="N42">
        <f t="shared" si="4"/>
        <v>24</v>
      </c>
      <c r="O42">
        <f t="shared" si="5"/>
        <v>3.4</v>
      </c>
    </row>
    <row r="43" spans="1:15">
      <c r="A43" s="21" t="s">
        <v>68</v>
      </c>
      <c r="B43" s="10">
        <v>1200</v>
      </c>
      <c r="C43" s="12">
        <v>4.0175389999999997E-3</v>
      </c>
      <c r="D43" s="11">
        <v>0.34699999999999998</v>
      </c>
      <c r="E43" s="11">
        <v>48.29</v>
      </c>
      <c r="F43" s="11">
        <v>2.23</v>
      </c>
      <c r="G43" s="11">
        <v>0.316</v>
      </c>
      <c r="H43" s="10">
        <v>1</v>
      </c>
      <c r="I43" s="23">
        <f t="shared" si="0"/>
        <v>2.23</v>
      </c>
      <c r="J43" s="23">
        <f t="shared" si="1"/>
        <v>0.316</v>
      </c>
      <c r="K43" s="11">
        <v>5.3</v>
      </c>
      <c r="L43" s="10">
        <f t="shared" si="2"/>
        <v>5.6100345444641654E-3</v>
      </c>
      <c r="M43">
        <f t="shared" si="3"/>
        <v>7</v>
      </c>
      <c r="N43">
        <f t="shared" si="4"/>
        <v>0</v>
      </c>
      <c r="O43">
        <f t="shared" si="5"/>
        <v>0</v>
      </c>
    </row>
    <row r="44" spans="1:15">
      <c r="A44" s="21" t="s">
        <v>68</v>
      </c>
      <c r="B44" s="10">
        <v>4340</v>
      </c>
      <c r="C44" s="12">
        <v>2.1008634200000001E-2</v>
      </c>
      <c r="D44" s="11">
        <v>0.25800000000000001</v>
      </c>
      <c r="E44" s="11">
        <v>48.29</v>
      </c>
      <c r="F44" s="11">
        <v>0.7</v>
      </c>
      <c r="G44" s="11">
        <v>0.09</v>
      </c>
      <c r="H44" s="10">
        <v>1</v>
      </c>
      <c r="I44" s="23">
        <f t="shared" si="0"/>
        <v>0.7</v>
      </c>
      <c r="J44" s="23">
        <f t="shared" si="1"/>
        <v>0.09</v>
      </c>
      <c r="K44" s="11">
        <v>564.70000000000005</v>
      </c>
      <c r="L44" s="10">
        <f t="shared" si="2"/>
        <v>2.1811899328636999E-2</v>
      </c>
      <c r="M44">
        <f t="shared" si="3"/>
        <v>27</v>
      </c>
      <c r="N44">
        <f t="shared" si="4"/>
        <v>0</v>
      </c>
      <c r="O44">
        <f t="shared" si="5"/>
        <v>0</v>
      </c>
    </row>
    <row r="45" spans="1:15">
      <c r="A45" s="21" t="s">
        <v>68</v>
      </c>
      <c r="B45" s="10">
        <v>4340</v>
      </c>
      <c r="C45" s="12">
        <v>1.8307910199999999E-2</v>
      </c>
      <c r="D45" s="11">
        <v>0.41299999999999998</v>
      </c>
      <c r="E45" s="11">
        <v>48.29</v>
      </c>
      <c r="F45" s="11">
        <v>0.7</v>
      </c>
      <c r="G45" s="11">
        <v>0.09</v>
      </c>
      <c r="H45" s="10">
        <v>1</v>
      </c>
      <c r="I45" s="23">
        <f t="shared" si="0"/>
        <v>0.7</v>
      </c>
      <c r="J45" s="23">
        <f t="shared" si="1"/>
        <v>0.09</v>
      </c>
      <c r="K45" s="11">
        <v>112.3</v>
      </c>
      <c r="L45" s="10">
        <f t="shared" si="2"/>
        <v>3.0427395850787829E-2</v>
      </c>
      <c r="M45">
        <f t="shared" si="3"/>
        <v>38</v>
      </c>
      <c r="N45">
        <f t="shared" si="4"/>
        <v>0</v>
      </c>
      <c r="O45">
        <f t="shared" si="5"/>
        <v>0</v>
      </c>
    </row>
    <row r="46" spans="1:15">
      <c r="A46" s="21" t="s">
        <v>68</v>
      </c>
      <c r="B46" s="10">
        <v>1200</v>
      </c>
      <c r="C46" s="12">
        <v>4.04696742E-2</v>
      </c>
      <c r="D46" s="11">
        <v>0.34699999999999998</v>
      </c>
      <c r="E46" s="11">
        <v>48.29</v>
      </c>
      <c r="F46" s="11">
        <v>2.23</v>
      </c>
      <c r="G46" s="11">
        <v>0.316</v>
      </c>
      <c r="H46" s="10">
        <v>1</v>
      </c>
      <c r="I46" s="23">
        <f t="shared" si="0"/>
        <v>2.23</v>
      </c>
      <c r="J46" s="23">
        <f t="shared" si="1"/>
        <v>0.316</v>
      </c>
      <c r="K46" s="11">
        <v>40.200000000000003</v>
      </c>
      <c r="L46" s="10">
        <f t="shared" si="2"/>
        <v>5.6511279732495485E-2</v>
      </c>
      <c r="M46">
        <f t="shared" si="3"/>
        <v>70</v>
      </c>
      <c r="N46">
        <f t="shared" si="4"/>
        <v>0</v>
      </c>
      <c r="O46">
        <f t="shared" si="5"/>
        <v>0</v>
      </c>
    </row>
    <row r="47" spans="1:15">
      <c r="A47" s="21" t="s">
        <v>68</v>
      </c>
      <c r="B47" s="10">
        <v>1200</v>
      </c>
      <c r="C47" s="12">
        <v>1.1346945000000001E-3</v>
      </c>
      <c r="D47" s="11">
        <v>0.22</v>
      </c>
      <c r="E47" s="11">
        <v>48.29</v>
      </c>
      <c r="F47" s="11">
        <v>2.23</v>
      </c>
      <c r="G47" s="11">
        <v>0.316</v>
      </c>
      <c r="H47" s="10">
        <v>1</v>
      </c>
      <c r="I47" s="23">
        <f t="shared" si="0"/>
        <v>2.23</v>
      </c>
      <c r="J47" s="23">
        <f t="shared" si="1"/>
        <v>0.316</v>
      </c>
      <c r="K47" s="11">
        <v>0.7</v>
      </c>
      <c r="L47" s="10">
        <f t="shared" si="2"/>
        <v>1.004563952425E-3</v>
      </c>
      <c r="M47">
        <f t="shared" si="3"/>
        <v>1</v>
      </c>
      <c r="N47">
        <f t="shared" si="4"/>
        <v>0</v>
      </c>
      <c r="O47">
        <f t="shared" si="5"/>
        <v>0</v>
      </c>
    </row>
    <row r="48" spans="1:15">
      <c r="A48" s="21" t="s">
        <v>68</v>
      </c>
      <c r="B48" s="10">
        <v>6300</v>
      </c>
      <c r="C48" s="12">
        <v>5.3979900000000001E-5</v>
      </c>
      <c r="D48" s="11">
        <v>0.191</v>
      </c>
      <c r="E48" s="11">
        <v>48.29</v>
      </c>
      <c r="F48" s="11">
        <v>0</v>
      </c>
      <c r="G48" s="11">
        <v>0</v>
      </c>
      <c r="H48" s="10">
        <v>1</v>
      </c>
      <c r="I48" s="23">
        <f t="shared" si="0"/>
        <v>0</v>
      </c>
      <c r="J48" s="23">
        <f t="shared" si="1"/>
        <v>0</v>
      </c>
      <c r="K48" s="11">
        <v>2.2000000000000002</v>
      </c>
      <c r="L48" s="10">
        <f t="shared" si="2"/>
        <v>4.1489805821750001E-5</v>
      </c>
      <c r="M48">
        <f t="shared" si="3"/>
        <v>0</v>
      </c>
      <c r="N48">
        <f t="shared" si="4"/>
        <v>0</v>
      </c>
      <c r="O48">
        <f t="shared" si="5"/>
        <v>0</v>
      </c>
    </row>
    <row r="49" spans="1:15">
      <c r="A49" s="21" t="s">
        <v>68</v>
      </c>
      <c r="B49" s="10">
        <v>1200</v>
      </c>
      <c r="C49" s="12">
        <v>0.1186018608</v>
      </c>
      <c r="D49" s="11">
        <v>0.22</v>
      </c>
      <c r="E49" s="11">
        <v>48.29</v>
      </c>
      <c r="F49" s="11">
        <v>2.23</v>
      </c>
      <c r="G49" s="11">
        <v>0.316</v>
      </c>
      <c r="H49" s="10">
        <v>1</v>
      </c>
      <c r="I49" s="23">
        <f t="shared" si="0"/>
        <v>2.23</v>
      </c>
      <c r="J49" s="23">
        <f t="shared" si="1"/>
        <v>0.316</v>
      </c>
      <c r="K49" s="11">
        <v>76.900000000000006</v>
      </c>
      <c r="L49" s="10">
        <f t="shared" si="2"/>
        <v>0.10500020406391998</v>
      </c>
      <c r="M49">
        <f t="shared" si="3"/>
        <v>130</v>
      </c>
      <c r="N49">
        <f t="shared" si="4"/>
        <v>1</v>
      </c>
      <c r="O49">
        <f t="shared" si="5"/>
        <v>0.1</v>
      </c>
    </row>
    <row r="50" spans="1:15">
      <c r="A50" s="21" t="s">
        <v>68</v>
      </c>
      <c r="B50" s="10">
        <v>6300</v>
      </c>
      <c r="C50" s="12">
        <v>5.6619434999999997E-3</v>
      </c>
      <c r="D50" s="11">
        <v>0.191</v>
      </c>
      <c r="E50" s="11">
        <v>48.29</v>
      </c>
      <c r="F50" s="11">
        <v>0</v>
      </c>
      <c r="G50" s="11">
        <v>0</v>
      </c>
      <c r="H50" s="10">
        <v>1</v>
      </c>
      <c r="I50" s="23">
        <f t="shared" si="0"/>
        <v>0</v>
      </c>
      <c r="J50" s="23">
        <f t="shared" si="1"/>
        <v>0</v>
      </c>
      <c r="K50" s="11">
        <v>5.2</v>
      </c>
      <c r="L50" s="10">
        <f t="shared" si="2"/>
        <v>4.3518594215387497E-3</v>
      </c>
      <c r="M50">
        <f t="shared" si="3"/>
        <v>5</v>
      </c>
      <c r="N50">
        <f t="shared" si="4"/>
        <v>0</v>
      </c>
      <c r="O50">
        <f t="shared" si="5"/>
        <v>0</v>
      </c>
    </row>
    <row r="51" spans="1:15">
      <c r="A51" s="21" t="s">
        <v>68</v>
      </c>
      <c r="B51" s="10">
        <v>6300</v>
      </c>
      <c r="C51" s="12">
        <v>3.0587848599999998E-2</v>
      </c>
      <c r="D51" s="11">
        <v>0.247</v>
      </c>
      <c r="E51" s="11">
        <v>48.29</v>
      </c>
      <c r="F51" s="11">
        <v>0</v>
      </c>
      <c r="G51" s="11">
        <v>0</v>
      </c>
      <c r="H51" s="10">
        <v>1</v>
      </c>
      <c r="I51" s="23">
        <f t="shared" si="0"/>
        <v>0</v>
      </c>
      <c r="J51" s="23">
        <f t="shared" si="1"/>
        <v>0</v>
      </c>
      <c r="K51" s="11">
        <v>75.3</v>
      </c>
      <c r="L51" s="10">
        <f t="shared" si="2"/>
        <v>3.0403378383068159E-2</v>
      </c>
      <c r="M51">
        <f t="shared" si="3"/>
        <v>38</v>
      </c>
      <c r="N51">
        <f t="shared" si="4"/>
        <v>0</v>
      </c>
      <c r="O51">
        <f t="shared" si="5"/>
        <v>0</v>
      </c>
    </row>
    <row r="52" spans="1:15">
      <c r="A52" s="21" t="s">
        <v>68</v>
      </c>
      <c r="B52" s="10">
        <v>1200</v>
      </c>
      <c r="C52" s="12">
        <v>1.49144355E-2</v>
      </c>
      <c r="D52" s="11">
        <v>0.34699999999999998</v>
      </c>
      <c r="E52" s="11">
        <v>48.29</v>
      </c>
      <c r="F52" s="11">
        <v>2.23</v>
      </c>
      <c r="G52" s="11">
        <v>0.316</v>
      </c>
      <c r="H52" s="10">
        <v>1</v>
      </c>
      <c r="I52" s="23">
        <f t="shared" si="0"/>
        <v>2.23</v>
      </c>
      <c r="J52" s="23">
        <f t="shared" si="1"/>
        <v>0.316</v>
      </c>
      <c r="K52" s="11">
        <v>14.8</v>
      </c>
      <c r="L52" s="10">
        <f t="shared" si="2"/>
        <v>2.0826306444363746E-2</v>
      </c>
      <c r="M52">
        <f t="shared" si="3"/>
        <v>26</v>
      </c>
      <c r="N52">
        <f t="shared" si="4"/>
        <v>0</v>
      </c>
      <c r="O52">
        <f t="shared" si="5"/>
        <v>0</v>
      </c>
    </row>
    <row r="53" spans="1:15">
      <c r="A53" s="21" t="s">
        <v>68</v>
      </c>
      <c r="B53" s="10">
        <v>1200</v>
      </c>
      <c r="C53" s="12">
        <v>2.3251335000000001E-2</v>
      </c>
      <c r="D53" s="11">
        <v>0.34699999999999998</v>
      </c>
      <c r="E53" s="11">
        <v>48.29</v>
      </c>
      <c r="F53" s="11">
        <v>2.23</v>
      </c>
      <c r="G53" s="11">
        <v>0.316</v>
      </c>
      <c r="H53" s="10">
        <v>1</v>
      </c>
      <c r="I53" s="23">
        <f t="shared" si="0"/>
        <v>2.23</v>
      </c>
      <c r="J53" s="23">
        <f t="shared" si="1"/>
        <v>0.316</v>
      </c>
      <c r="K53" s="11">
        <v>49.7</v>
      </c>
      <c r="L53" s="10">
        <f t="shared" si="2"/>
        <v>3.2467834800087497E-2</v>
      </c>
      <c r="M53">
        <f t="shared" si="3"/>
        <v>40</v>
      </c>
      <c r="N53">
        <f t="shared" si="4"/>
        <v>0</v>
      </c>
      <c r="O53">
        <f t="shared" si="5"/>
        <v>0</v>
      </c>
    </row>
    <row r="54" spans="1:15">
      <c r="A54" s="21" t="s">
        <v>68</v>
      </c>
      <c r="B54" s="10">
        <v>4340</v>
      </c>
      <c r="C54" s="12">
        <v>9.2335710000000001E-4</v>
      </c>
      <c r="D54" s="11">
        <v>0.25800000000000001</v>
      </c>
      <c r="E54" s="11">
        <v>48.29</v>
      </c>
      <c r="F54" s="11">
        <v>0.7</v>
      </c>
      <c r="G54" s="11">
        <v>0.09</v>
      </c>
      <c r="H54" s="10">
        <v>1</v>
      </c>
      <c r="I54" s="23">
        <f t="shared" si="0"/>
        <v>0.7</v>
      </c>
      <c r="J54" s="23">
        <f t="shared" si="1"/>
        <v>0.09</v>
      </c>
      <c r="K54" s="11">
        <v>139.4</v>
      </c>
      <c r="L54" s="10">
        <f t="shared" si="2"/>
        <v>9.5866165871849997E-4</v>
      </c>
      <c r="M54">
        <f t="shared" si="3"/>
        <v>1</v>
      </c>
      <c r="N54">
        <f t="shared" si="4"/>
        <v>0</v>
      </c>
      <c r="O54">
        <f t="shared" si="5"/>
        <v>0</v>
      </c>
    </row>
    <row r="55" spans="1:15">
      <c r="A55" s="21" t="s">
        <v>68</v>
      </c>
      <c r="B55" s="10">
        <v>4340</v>
      </c>
      <c r="C55" s="12">
        <v>0.12562616579999999</v>
      </c>
      <c r="D55" s="11">
        <v>0.25800000000000001</v>
      </c>
      <c r="E55" s="11">
        <v>48.29</v>
      </c>
      <c r="F55" s="11">
        <v>0.7</v>
      </c>
      <c r="G55" s="11">
        <v>0.09</v>
      </c>
      <c r="H55" s="10">
        <v>1</v>
      </c>
      <c r="I55" s="23">
        <f t="shared" si="0"/>
        <v>0.7</v>
      </c>
      <c r="J55" s="23">
        <f t="shared" si="1"/>
        <v>0.09</v>
      </c>
      <c r="K55" s="11">
        <v>394</v>
      </c>
      <c r="L55" s="10">
        <f t="shared" si="2"/>
        <v>0.13042948224936299</v>
      </c>
      <c r="M55">
        <f t="shared" si="3"/>
        <v>161</v>
      </c>
      <c r="N55">
        <f t="shared" si="4"/>
        <v>0</v>
      </c>
      <c r="O55">
        <f t="shared" si="5"/>
        <v>0</v>
      </c>
    </row>
    <row r="56" spans="1:15">
      <c r="A56" s="21" t="s">
        <v>68</v>
      </c>
      <c r="B56" s="10">
        <v>4340</v>
      </c>
      <c r="C56" s="12">
        <v>1.7837021500000001E-2</v>
      </c>
      <c r="D56" s="11">
        <v>0.41299999999999998</v>
      </c>
      <c r="E56" s="11">
        <v>48.29</v>
      </c>
      <c r="F56" s="11">
        <v>0.7</v>
      </c>
      <c r="G56" s="11">
        <v>0.09</v>
      </c>
      <c r="H56" s="10">
        <v>1</v>
      </c>
      <c r="I56" s="23">
        <f t="shared" si="0"/>
        <v>0.7</v>
      </c>
      <c r="J56" s="23">
        <f t="shared" si="1"/>
        <v>0.09</v>
      </c>
      <c r="K56" s="11">
        <v>21.1</v>
      </c>
      <c r="L56" s="10">
        <f t="shared" si="2"/>
        <v>2.9644787856754579E-2</v>
      </c>
      <c r="M56">
        <f t="shared" si="3"/>
        <v>37</v>
      </c>
      <c r="N56">
        <f t="shared" si="4"/>
        <v>0</v>
      </c>
      <c r="O56">
        <f t="shared" si="5"/>
        <v>0</v>
      </c>
    </row>
    <row r="57" spans="1:15">
      <c r="A57" s="21" t="s">
        <v>68</v>
      </c>
      <c r="B57" s="10">
        <v>4340</v>
      </c>
      <c r="C57" s="12">
        <v>5.2695818999999996E-3</v>
      </c>
      <c r="D57" s="11">
        <v>0.25800000000000001</v>
      </c>
      <c r="E57" s="11">
        <v>48.29</v>
      </c>
      <c r="F57" s="11">
        <v>0.7</v>
      </c>
      <c r="G57" s="11">
        <v>0.09</v>
      </c>
      <c r="H57" s="10">
        <v>1</v>
      </c>
      <c r="I57" s="23">
        <f t="shared" si="0"/>
        <v>0.7</v>
      </c>
      <c r="J57" s="23">
        <f t="shared" si="1"/>
        <v>0.09</v>
      </c>
      <c r="K57" s="11">
        <v>53.9</v>
      </c>
      <c r="L57" s="10">
        <f t="shared" si="2"/>
        <v>5.4710643639464991E-3</v>
      </c>
      <c r="M57">
        <f t="shared" si="3"/>
        <v>7</v>
      </c>
      <c r="N57">
        <f t="shared" si="4"/>
        <v>0</v>
      </c>
      <c r="O57">
        <f t="shared" si="5"/>
        <v>0</v>
      </c>
    </row>
    <row r="58" spans="1:15">
      <c r="A58" s="21" t="s">
        <v>68</v>
      </c>
      <c r="B58" s="10">
        <v>4340</v>
      </c>
      <c r="C58" s="12">
        <v>1.25927587E-2</v>
      </c>
      <c r="D58" s="11">
        <v>0.25800000000000001</v>
      </c>
      <c r="E58" s="11">
        <v>48.29</v>
      </c>
      <c r="F58" s="11">
        <v>0.7</v>
      </c>
      <c r="G58" s="11">
        <v>0.09</v>
      </c>
      <c r="H58" s="10">
        <v>1</v>
      </c>
      <c r="I58" s="23">
        <f t="shared" si="0"/>
        <v>0.7</v>
      </c>
      <c r="J58" s="23">
        <f t="shared" si="1"/>
        <v>0.09</v>
      </c>
      <c r="K58" s="11">
        <v>158.80000000000001</v>
      </c>
      <c r="L58" s="10">
        <f t="shared" si="2"/>
        <v>1.30742428288945E-2</v>
      </c>
      <c r="M58">
        <f t="shared" si="3"/>
        <v>16</v>
      </c>
      <c r="N58">
        <f t="shared" si="4"/>
        <v>0</v>
      </c>
      <c r="O58">
        <f t="shared" si="5"/>
        <v>0</v>
      </c>
    </row>
    <row r="59" spans="1:15">
      <c r="A59" s="21" t="s">
        <v>68</v>
      </c>
      <c r="B59" s="10">
        <v>1200</v>
      </c>
      <c r="C59" s="12">
        <v>0.54730142609999999</v>
      </c>
      <c r="D59" s="11">
        <v>0.22</v>
      </c>
      <c r="E59" s="11">
        <v>48.29</v>
      </c>
      <c r="F59" s="11">
        <v>2.23</v>
      </c>
      <c r="G59" s="11">
        <v>0.316</v>
      </c>
      <c r="H59" s="10">
        <v>0</v>
      </c>
      <c r="I59" s="23">
        <f>F59*0.7</f>
        <v>1.5609999999999999</v>
      </c>
      <c r="J59" s="23">
        <f>G59*0.5</f>
        <v>0.158</v>
      </c>
      <c r="K59" s="11">
        <v>350.4</v>
      </c>
      <c r="L59" s="10">
        <f t="shared" si="2"/>
        <v>0.48453507421676495</v>
      </c>
      <c r="M59">
        <f t="shared" si="3"/>
        <v>598</v>
      </c>
      <c r="N59">
        <f t="shared" si="4"/>
        <v>2</v>
      </c>
      <c r="O59">
        <f t="shared" si="5"/>
        <v>0.2</v>
      </c>
    </row>
    <row r="60" spans="1:15">
      <c r="A60" s="21" t="s">
        <v>68</v>
      </c>
      <c r="B60" s="10">
        <v>1200</v>
      </c>
      <c r="C60" s="12">
        <v>1.02273981E-2</v>
      </c>
      <c r="D60" s="11">
        <v>0.34699999999999998</v>
      </c>
      <c r="E60" s="11">
        <v>48.29</v>
      </c>
      <c r="F60" s="11">
        <v>2.23</v>
      </c>
      <c r="G60" s="11">
        <v>0.316</v>
      </c>
      <c r="H60" s="10">
        <v>0</v>
      </c>
      <c r="I60" s="23">
        <f t="shared" ref="I60:I75" si="6">F60*0.7</f>
        <v>1.5609999999999999</v>
      </c>
      <c r="J60" s="23">
        <f t="shared" ref="J60:J75" si="7">G60*0.5</f>
        <v>0.158</v>
      </c>
      <c r="K60" s="11">
        <v>27.1</v>
      </c>
      <c r="L60" s="10">
        <f t="shared" si="2"/>
        <v>1.4281393818700248E-2</v>
      </c>
      <c r="M60">
        <f t="shared" si="3"/>
        <v>18</v>
      </c>
      <c r="N60">
        <f t="shared" si="4"/>
        <v>0</v>
      </c>
      <c r="O60">
        <f t="shared" si="5"/>
        <v>0</v>
      </c>
    </row>
    <row r="61" spans="1:15">
      <c r="A61" s="21" t="s">
        <v>68</v>
      </c>
      <c r="B61" s="10">
        <v>1200</v>
      </c>
      <c r="C61" s="12">
        <v>0.60309028470000003</v>
      </c>
      <c r="D61" s="11">
        <v>0.34699999999999998</v>
      </c>
      <c r="E61" s="11">
        <v>48.29</v>
      </c>
      <c r="F61" s="11">
        <v>2.23</v>
      </c>
      <c r="G61" s="11">
        <v>0.316</v>
      </c>
      <c r="H61" s="10">
        <v>0</v>
      </c>
      <c r="I61" s="23">
        <f t="shared" si="6"/>
        <v>1.5609999999999999</v>
      </c>
      <c r="J61" s="23">
        <f t="shared" si="7"/>
        <v>0.158</v>
      </c>
      <c r="K61" s="11">
        <v>601.79999999999995</v>
      </c>
      <c r="L61" s="10">
        <f t="shared" si="2"/>
        <v>0.84214672977604665</v>
      </c>
      <c r="M61">
        <f t="shared" si="3"/>
        <v>1039</v>
      </c>
      <c r="N61">
        <f t="shared" si="4"/>
        <v>4</v>
      </c>
      <c r="O61">
        <f t="shared" si="5"/>
        <v>0.4</v>
      </c>
    </row>
    <row r="62" spans="1:15">
      <c r="A62" s="21" t="s">
        <v>68</v>
      </c>
      <c r="B62" s="10">
        <v>1200</v>
      </c>
      <c r="C62" s="12">
        <v>0.1031823591</v>
      </c>
      <c r="D62" s="11">
        <v>0.38900000000000001</v>
      </c>
      <c r="E62" s="11">
        <v>48.29</v>
      </c>
      <c r="F62" s="11">
        <v>2.23</v>
      </c>
      <c r="G62" s="11">
        <v>0.316</v>
      </c>
      <c r="H62" s="10">
        <v>0</v>
      </c>
      <c r="I62" s="23">
        <f t="shared" si="6"/>
        <v>1.5609999999999999</v>
      </c>
      <c r="J62" s="23">
        <f t="shared" si="7"/>
        <v>0.158</v>
      </c>
      <c r="K62" s="11">
        <v>115</v>
      </c>
      <c r="L62" s="10">
        <f t="shared" si="2"/>
        <v>0.16152175092043924</v>
      </c>
      <c r="M62">
        <f t="shared" si="3"/>
        <v>199</v>
      </c>
      <c r="N62">
        <f t="shared" si="4"/>
        <v>1</v>
      </c>
      <c r="O62">
        <f t="shared" si="5"/>
        <v>0.1</v>
      </c>
    </row>
    <row r="63" spans="1:15">
      <c r="A63" s="21" t="s">
        <v>68</v>
      </c>
      <c r="B63" s="10">
        <v>1200</v>
      </c>
      <c r="C63" s="12">
        <v>0.229322305</v>
      </c>
      <c r="D63" s="11">
        <v>0.38900000000000001</v>
      </c>
      <c r="E63" s="11">
        <v>48.29</v>
      </c>
      <c r="F63" s="11">
        <v>2.23</v>
      </c>
      <c r="G63" s="11">
        <v>0.316</v>
      </c>
      <c r="H63" s="10">
        <v>0</v>
      </c>
      <c r="I63" s="23">
        <f t="shared" si="6"/>
        <v>1.5609999999999999</v>
      </c>
      <c r="J63" s="23">
        <f t="shared" si="7"/>
        <v>0.158</v>
      </c>
      <c r="K63" s="11">
        <v>255.5</v>
      </c>
      <c r="L63" s="10">
        <f t="shared" si="2"/>
        <v>0.35898132734892085</v>
      </c>
      <c r="M63">
        <f t="shared" si="3"/>
        <v>443</v>
      </c>
      <c r="N63">
        <f t="shared" si="4"/>
        <v>2</v>
      </c>
      <c r="O63">
        <f t="shared" si="5"/>
        <v>0.2</v>
      </c>
    </row>
    <row r="64" spans="1:15">
      <c r="A64" s="21" t="s">
        <v>68</v>
      </c>
      <c r="B64" s="10">
        <v>1200</v>
      </c>
      <c r="C64" s="12">
        <v>0.39443626749999999</v>
      </c>
      <c r="D64" s="11">
        <v>0.34699999999999998</v>
      </c>
      <c r="E64" s="11">
        <v>48.29</v>
      </c>
      <c r="F64" s="11">
        <v>2.23</v>
      </c>
      <c r="G64" s="11">
        <v>0.316</v>
      </c>
      <c r="H64" s="10">
        <v>0</v>
      </c>
      <c r="I64" s="23">
        <f t="shared" si="6"/>
        <v>1.5609999999999999</v>
      </c>
      <c r="J64" s="23">
        <f t="shared" si="7"/>
        <v>0.158</v>
      </c>
      <c r="K64" s="11">
        <v>392.1</v>
      </c>
      <c r="L64" s="10">
        <f t="shared" si="2"/>
        <v>0.55078521608987696</v>
      </c>
      <c r="M64">
        <f t="shared" si="3"/>
        <v>679</v>
      </c>
      <c r="N64">
        <f t="shared" si="4"/>
        <v>2</v>
      </c>
      <c r="O64">
        <f t="shared" si="5"/>
        <v>0.2</v>
      </c>
    </row>
    <row r="65" spans="1:15">
      <c r="A65" s="21" t="s">
        <v>68</v>
      </c>
      <c r="B65" s="10">
        <v>1200</v>
      </c>
      <c r="C65" s="12">
        <v>0.59709718690000002</v>
      </c>
      <c r="D65" s="11">
        <v>0.38900000000000001</v>
      </c>
      <c r="E65" s="11">
        <v>48.29</v>
      </c>
      <c r="F65" s="11">
        <v>2.23</v>
      </c>
      <c r="G65" s="11">
        <v>0.316</v>
      </c>
      <c r="H65" s="10">
        <v>0</v>
      </c>
      <c r="I65" s="23">
        <f t="shared" si="6"/>
        <v>1.5609999999999999</v>
      </c>
      <c r="J65" s="23">
        <f t="shared" si="7"/>
        <v>0.158</v>
      </c>
      <c r="K65" s="11">
        <v>665.4</v>
      </c>
      <c r="L65" s="10">
        <f t="shared" si="2"/>
        <v>0.93469643395424917</v>
      </c>
      <c r="M65">
        <f t="shared" si="3"/>
        <v>1153</v>
      </c>
      <c r="N65">
        <f t="shared" si="4"/>
        <v>4</v>
      </c>
      <c r="O65">
        <f t="shared" si="5"/>
        <v>0.4</v>
      </c>
    </row>
    <row r="66" spans="1:15">
      <c r="A66" s="21" t="s">
        <v>68</v>
      </c>
      <c r="B66" s="10">
        <v>1200</v>
      </c>
      <c r="C66" s="12">
        <v>3.8398919000000001E-3</v>
      </c>
      <c r="D66" s="11">
        <v>0.22</v>
      </c>
      <c r="E66" s="11">
        <v>48.29</v>
      </c>
      <c r="F66" s="11">
        <v>2.23</v>
      </c>
      <c r="G66" s="11">
        <v>0.316</v>
      </c>
      <c r="H66" s="10">
        <v>0</v>
      </c>
      <c r="I66" s="23">
        <f t="shared" si="6"/>
        <v>1.5609999999999999</v>
      </c>
      <c r="J66" s="23">
        <f t="shared" si="7"/>
        <v>0.158</v>
      </c>
      <c r="K66" s="11">
        <v>2.4</v>
      </c>
      <c r="L66" s="10">
        <f t="shared" si="2"/>
        <v>3.3995202972683333E-3</v>
      </c>
      <c r="M66">
        <f t="shared" si="3"/>
        <v>4</v>
      </c>
      <c r="N66">
        <f t="shared" si="4"/>
        <v>0</v>
      </c>
      <c r="O66">
        <f t="shared" si="5"/>
        <v>0</v>
      </c>
    </row>
    <row r="67" spans="1:15">
      <c r="A67" s="21" t="s">
        <v>68</v>
      </c>
      <c r="B67" s="10">
        <v>1200</v>
      </c>
      <c r="C67" s="12">
        <v>0.27588369829999998</v>
      </c>
      <c r="D67" s="11">
        <v>0.38900000000000001</v>
      </c>
      <c r="E67" s="11">
        <v>48.29</v>
      </c>
      <c r="F67" s="11">
        <v>2.23</v>
      </c>
      <c r="G67" s="11">
        <v>0.316</v>
      </c>
      <c r="H67" s="10">
        <v>0</v>
      </c>
      <c r="I67" s="23">
        <f t="shared" si="6"/>
        <v>1.5609999999999999</v>
      </c>
      <c r="J67" s="23">
        <f t="shared" si="7"/>
        <v>0.158</v>
      </c>
      <c r="K67" s="11">
        <v>307.39999999999998</v>
      </c>
      <c r="L67" s="10">
        <f t="shared" ref="L67:L75" si="8">E67*D67*C67/12</f>
        <v>0.43186857122190192</v>
      </c>
      <c r="M67">
        <f t="shared" ref="M67:M75" si="9">ROUND(E67*D67*C67*102.79,0)</f>
        <v>533</v>
      </c>
      <c r="N67">
        <f t="shared" ref="N67:N75" si="10">ROUND(I67*M67*0.002205,0)</f>
        <v>2</v>
      </c>
      <c r="O67">
        <f t="shared" ref="O67:O75" si="11">ROUND(J67*M67*0.002205,1)</f>
        <v>0.2</v>
      </c>
    </row>
    <row r="68" spans="1:15">
      <c r="A68" s="21" t="s">
        <v>68</v>
      </c>
      <c r="B68" s="10">
        <v>1200</v>
      </c>
      <c r="C68" s="12">
        <v>0.1220586973</v>
      </c>
      <c r="D68" s="11">
        <v>0.38900000000000001</v>
      </c>
      <c r="E68" s="11">
        <v>48.29</v>
      </c>
      <c r="F68" s="11">
        <v>2.23</v>
      </c>
      <c r="G68" s="11">
        <v>0.316</v>
      </c>
      <c r="H68" s="10">
        <v>0</v>
      </c>
      <c r="I68" s="23">
        <f t="shared" si="6"/>
        <v>1.5609999999999999</v>
      </c>
      <c r="J68" s="23">
        <f t="shared" si="7"/>
        <v>0.158</v>
      </c>
      <c r="K68" s="11">
        <v>139.69999999999999</v>
      </c>
      <c r="L68" s="10">
        <f t="shared" si="8"/>
        <v>0.19107078646900111</v>
      </c>
      <c r="M68">
        <f t="shared" si="9"/>
        <v>236</v>
      </c>
      <c r="N68">
        <f t="shared" si="10"/>
        <v>1</v>
      </c>
      <c r="O68">
        <f t="shared" si="11"/>
        <v>0.1</v>
      </c>
    </row>
    <row r="69" spans="1:15">
      <c r="A69" s="21" t="s">
        <v>68</v>
      </c>
      <c r="B69" s="10">
        <v>1200</v>
      </c>
      <c r="C69" s="12">
        <v>2.8734040200000002E-2</v>
      </c>
      <c r="D69" s="11">
        <v>0.34699999999999998</v>
      </c>
      <c r="E69" s="11">
        <v>48.29</v>
      </c>
      <c r="F69" s="11">
        <v>2.23</v>
      </c>
      <c r="G69" s="11">
        <v>0.316</v>
      </c>
      <c r="H69" s="10">
        <v>0</v>
      </c>
      <c r="I69" s="23">
        <f t="shared" si="6"/>
        <v>1.5609999999999999</v>
      </c>
      <c r="J69" s="23">
        <f t="shared" si="7"/>
        <v>0.158</v>
      </c>
      <c r="K69" s="11">
        <v>33.299999999999997</v>
      </c>
      <c r="L69" s="10">
        <f t="shared" si="8"/>
        <v>4.01238066697105E-2</v>
      </c>
      <c r="M69">
        <f t="shared" si="9"/>
        <v>49</v>
      </c>
      <c r="N69">
        <f t="shared" si="10"/>
        <v>0</v>
      </c>
      <c r="O69">
        <f t="shared" si="11"/>
        <v>0</v>
      </c>
    </row>
    <row r="70" spans="1:15">
      <c r="A70" s="21" t="s">
        <v>68</v>
      </c>
      <c r="B70" s="10">
        <v>1200</v>
      </c>
      <c r="C70" s="12">
        <v>3.1632411999999999E-3</v>
      </c>
      <c r="D70" s="11">
        <v>0.34699999999999998</v>
      </c>
      <c r="E70" s="11">
        <v>48.29</v>
      </c>
      <c r="F70" s="11">
        <v>2.23</v>
      </c>
      <c r="G70" s="11">
        <v>0.316</v>
      </c>
      <c r="H70" s="10">
        <v>0</v>
      </c>
      <c r="I70" s="23">
        <f t="shared" si="6"/>
        <v>1.5609999999999999</v>
      </c>
      <c r="J70" s="23">
        <f t="shared" si="7"/>
        <v>0.158</v>
      </c>
      <c r="K70" s="11">
        <v>11</v>
      </c>
      <c r="L70" s="10">
        <f t="shared" si="8"/>
        <v>4.4171051990963325E-3</v>
      </c>
      <c r="M70">
        <f t="shared" si="9"/>
        <v>5</v>
      </c>
      <c r="N70">
        <f t="shared" si="10"/>
        <v>0</v>
      </c>
      <c r="O70">
        <f t="shared" si="11"/>
        <v>0</v>
      </c>
    </row>
    <row r="71" spans="1:15">
      <c r="A71" s="21" t="s">
        <v>68</v>
      </c>
      <c r="B71" s="10">
        <v>1200</v>
      </c>
      <c r="C71" s="12">
        <v>0.24007566150000001</v>
      </c>
      <c r="D71" s="11">
        <v>0.22</v>
      </c>
      <c r="E71" s="11">
        <v>48.29</v>
      </c>
      <c r="F71" s="11">
        <v>2.23</v>
      </c>
      <c r="G71" s="11">
        <v>0.316</v>
      </c>
      <c r="H71" s="10">
        <v>0</v>
      </c>
      <c r="I71" s="23">
        <f t="shared" si="6"/>
        <v>1.5609999999999999</v>
      </c>
      <c r="J71" s="23">
        <f t="shared" si="7"/>
        <v>0.158</v>
      </c>
      <c r="K71" s="11">
        <v>157.69999999999999</v>
      </c>
      <c r="L71" s="10">
        <f t="shared" si="8"/>
        <v>0.21254298438697497</v>
      </c>
      <c r="M71">
        <f t="shared" si="9"/>
        <v>262</v>
      </c>
      <c r="N71">
        <f t="shared" si="10"/>
        <v>1</v>
      </c>
      <c r="O71">
        <f t="shared" si="11"/>
        <v>0.1</v>
      </c>
    </row>
    <row r="72" spans="1:15">
      <c r="A72" s="21" t="s">
        <v>68</v>
      </c>
      <c r="B72" s="10">
        <v>1200</v>
      </c>
      <c r="C72" s="12">
        <v>1.6906174199999999E-2</v>
      </c>
      <c r="D72" s="11">
        <v>0.47299999999999998</v>
      </c>
      <c r="E72" s="11">
        <v>48.29</v>
      </c>
      <c r="F72" s="11">
        <v>2.23</v>
      </c>
      <c r="G72" s="11">
        <v>0.316</v>
      </c>
      <c r="H72" s="10">
        <v>0</v>
      </c>
      <c r="I72" s="23">
        <f t="shared" si="6"/>
        <v>1.5609999999999999</v>
      </c>
      <c r="J72" s="23">
        <f t="shared" si="7"/>
        <v>0.158</v>
      </c>
      <c r="K72" s="11">
        <v>22.9</v>
      </c>
      <c r="L72" s="10">
        <f t="shared" si="8"/>
        <v>3.2179733245984492E-2</v>
      </c>
      <c r="M72">
        <f t="shared" si="9"/>
        <v>40</v>
      </c>
      <c r="N72">
        <f t="shared" si="10"/>
        <v>0</v>
      </c>
      <c r="O72">
        <f t="shared" si="11"/>
        <v>0</v>
      </c>
    </row>
    <row r="73" spans="1:15">
      <c r="A73" s="21" t="s">
        <v>68</v>
      </c>
      <c r="B73" s="10">
        <v>1200</v>
      </c>
      <c r="C73" s="12">
        <v>6.3083750899999999E-2</v>
      </c>
      <c r="D73" s="11">
        <v>0.34699999999999998</v>
      </c>
      <c r="E73" s="11">
        <v>48.29</v>
      </c>
      <c r="F73" s="11">
        <v>2.23</v>
      </c>
      <c r="G73" s="11">
        <v>0.316</v>
      </c>
      <c r="H73" s="10">
        <v>0</v>
      </c>
      <c r="I73" s="23">
        <f t="shared" si="6"/>
        <v>1.5609999999999999</v>
      </c>
      <c r="J73" s="23">
        <f t="shared" si="7"/>
        <v>0.158</v>
      </c>
      <c r="K73" s="11">
        <v>229.8</v>
      </c>
      <c r="L73" s="10">
        <f t="shared" si="8"/>
        <v>8.8089256070288904E-2</v>
      </c>
      <c r="M73">
        <f t="shared" si="9"/>
        <v>109</v>
      </c>
      <c r="N73">
        <f t="shared" si="10"/>
        <v>0</v>
      </c>
      <c r="O73">
        <f t="shared" si="11"/>
        <v>0</v>
      </c>
    </row>
    <row r="74" spans="1:15">
      <c r="A74" s="21" t="s">
        <v>68</v>
      </c>
      <c r="B74" s="10">
        <v>1200</v>
      </c>
      <c r="C74" s="12">
        <v>3.1431455900000002E-2</v>
      </c>
      <c r="D74" s="11">
        <v>0.22</v>
      </c>
      <c r="E74" s="11">
        <v>48.29</v>
      </c>
      <c r="F74" s="11">
        <v>2.23</v>
      </c>
      <c r="G74" s="11">
        <v>0.316</v>
      </c>
      <c r="H74" s="10">
        <v>0</v>
      </c>
      <c r="I74" s="23">
        <f t="shared" si="6"/>
        <v>1.5609999999999999</v>
      </c>
      <c r="J74" s="23">
        <f t="shared" si="7"/>
        <v>0.158</v>
      </c>
      <c r="K74" s="11">
        <v>24.3</v>
      </c>
      <c r="L74" s="10">
        <f t="shared" si="8"/>
        <v>2.7826791765868334E-2</v>
      </c>
      <c r="M74">
        <f t="shared" si="9"/>
        <v>34</v>
      </c>
      <c r="N74">
        <f t="shared" si="10"/>
        <v>0</v>
      </c>
      <c r="O74">
        <f t="shared" si="11"/>
        <v>0</v>
      </c>
    </row>
    <row r="75" spans="1:15">
      <c r="A75" s="21" t="s">
        <v>68</v>
      </c>
      <c r="B75" s="10">
        <v>1200</v>
      </c>
      <c r="C75" s="12">
        <v>9.4964890999999999E-3</v>
      </c>
      <c r="D75" s="11">
        <v>0.34699999999999998</v>
      </c>
      <c r="E75" s="11">
        <v>48.29</v>
      </c>
      <c r="F75" s="11">
        <v>2.23</v>
      </c>
      <c r="G75" s="11">
        <v>0.316</v>
      </c>
      <c r="H75" s="10">
        <v>0</v>
      </c>
      <c r="I75" s="23">
        <f t="shared" si="6"/>
        <v>1.5609999999999999</v>
      </c>
      <c r="J75" s="23">
        <f t="shared" si="7"/>
        <v>0.158</v>
      </c>
      <c r="K75" s="11">
        <v>9.4</v>
      </c>
      <c r="L75" s="10">
        <f t="shared" si="8"/>
        <v>1.3260762845644416E-2</v>
      </c>
      <c r="M75">
        <f t="shared" si="9"/>
        <v>16</v>
      </c>
      <c r="N75">
        <f t="shared" si="10"/>
        <v>0</v>
      </c>
      <c r="O75">
        <f t="shared" si="11"/>
        <v>0</v>
      </c>
    </row>
    <row r="76" spans="1:15">
      <c r="C76">
        <f>SUM(C2:C75)</f>
        <v>22.148524989899997</v>
      </c>
      <c r="N76">
        <f>SUM(N2:N75)</f>
        <v>136</v>
      </c>
      <c r="O76">
        <f>SUM(O2:O75)</f>
        <v>18.099999999999998</v>
      </c>
    </row>
  </sheetData>
  <sortState ref="A2:I75">
    <sortCondition descending="1"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2.75"/>
  <cols>
    <col min="1" max="1" width="16.7109375" style="10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9.7109375" style="11" customWidth="1"/>
    <col min="12" max="12" width="13" customWidth="1"/>
    <col min="13" max="13" width="13.7109375" customWidth="1"/>
  </cols>
  <sheetData>
    <row r="1" spans="1:15" ht="25.5">
      <c r="A1" s="21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5" t="s">
        <v>69</v>
      </c>
      <c r="J1" s="25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1200</v>
      </c>
      <c r="C2" s="12">
        <v>9.1907546999999996E-3</v>
      </c>
      <c r="D2" s="11">
        <v>0.38900000000000001</v>
      </c>
      <c r="E2" s="11">
        <v>46.66</v>
      </c>
      <c r="F2" s="11">
        <v>2.23</v>
      </c>
      <c r="G2" s="11">
        <v>0.316</v>
      </c>
      <c r="H2" s="10">
        <v>1</v>
      </c>
      <c r="I2" s="11">
        <f>F2</f>
        <v>2.23</v>
      </c>
      <c r="J2" s="11">
        <f>G2</f>
        <v>0.316</v>
      </c>
      <c r="K2" s="11">
        <v>18226.099999999999</v>
      </c>
      <c r="L2" s="10">
        <f>E2*D2*C2/12</f>
        <v>1.3901583246956499E-2</v>
      </c>
      <c r="M2">
        <f>ROUND(E2*D2*C2*102.79,0)</f>
        <v>17</v>
      </c>
      <c r="N2">
        <f>ROUND(I2*M2*0.002205,0)</f>
        <v>0</v>
      </c>
      <c r="O2">
        <f>ROUND(J2*M2*0.002205,1)</f>
        <v>0</v>
      </c>
    </row>
    <row r="3" spans="1:15">
      <c r="A3" s="21" t="s">
        <v>68</v>
      </c>
      <c r="B3" s="10">
        <v>1700</v>
      </c>
      <c r="C3" s="12">
        <v>0.31009704329999999</v>
      </c>
      <c r="D3" s="11">
        <v>0.78600000000000003</v>
      </c>
      <c r="E3" s="11">
        <v>46.66</v>
      </c>
      <c r="F3" s="11">
        <v>1.8</v>
      </c>
      <c r="G3" s="11">
        <v>0.47799999999999998</v>
      </c>
      <c r="H3" s="10">
        <v>1</v>
      </c>
      <c r="I3" s="11">
        <f>F3</f>
        <v>1.8</v>
      </c>
      <c r="J3" s="11">
        <f>G3</f>
        <v>0.47799999999999998</v>
      </c>
      <c r="K3" s="11">
        <v>53413.3</v>
      </c>
      <c r="L3" s="10">
        <f>E3*D3*C3/12</f>
        <v>0.94772788664475893</v>
      </c>
      <c r="M3">
        <f>ROUND(E3*D3*C3*102.79,0)</f>
        <v>1169</v>
      </c>
      <c r="N3">
        <f>ROUND(I3*M3*0.002205,0)</f>
        <v>5</v>
      </c>
      <c r="O3">
        <f>ROUND(J3*M3*0.002205,1)</f>
        <v>1.2</v>
      </c>
    </row>
    <row r="4" spans="1:15">
      <c r="C4" s="12">
        <f>SUM(C2:C3)</f>
        <v>0.31928779800000001</v>
      </c>
      <c r="N4">
        <f>SUM(N2:N3)</f>
        <v>5</v>
      </c>
      <c r="O4">
        <f>SUM(O2:O3)</f>
        <v>1.2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pane ySplit="1" topLeftCell="A59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3.710937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3" customWidth="1"/>
    <col min="11" max="11" width="19.7109375" style="11" customWidth="1"/>
    <col min="12" max="12" width="14.28515625" customWidth="1"/>
    <col min="13" max="13" width="14.140625" customWidth="1"/>
  </cols>
  <sheetData>
    <row r="1" spans="1:15" ht="25.5">
      <c r="A1" s="21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2" t="s">
        <v>69</v>
      </c>
      <c r="J1" s="22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5400</v>
      </c>
      <c r="C2" s="12">
        <v>1.4458674100000001E-2</v>
      </c>
      <c r="D2" s="11">
        <v>1</v>
      </c>
      <c r="E2" s="11">
        <v>46.66</v>
      </c>
      <c r="F2" s="11">
        <v>0</v>
      </c>
      <c r="G2" s="11">
        <v>0</v>
      </c>
      <c r="H2" s="10">
        <v>1</v>
      </c>
      <c r="I2" s="23">
        <f>F2</f>
        <v>0</v>
      </c>
      <c r="J2" s="23">
        <f>G2</f>
        <v>0</v>
      </c>
      <c r="K2" s="11">
        <v>5082430.8</v>
      </c>
      <c r="L2" s="10">
        <f>E2*D2*C2/12</f>
        <v>5.6220144458833332E-2</v>
      </c>
      <c r="M2">
        <f>ROUND(E2*D2*C2*102.79,0)</f>
        <v>69</v>
      </c>
      <c r="N2">
        <f>ROUND(I2*M2*0.002205,0)</f>
        <v>0</v>
      </c>
      <c r="O2">
        <f>ROUND(J2*M2*0.002205,1)</f>
        <v>0</v>
      </c>
    </row>
    <row r="3" spans="1:15">
      <c r="A3" s="21" t="s">
        <v>68</v>
      </c>
      <c r="B3" s="10">
        <v>1200</v>
      </c>
      <c r="C3" s="12">
        <v>47.965218383100002</v>
      </c>
      <c r="D3" s="11">
        <v>0.22</v>
      </c>
      <c r="E3" s="11">
        <v>46.66</v>
      </c>
      <c r="F3" s="11">
        <v>2.23</v>
      </c>
      <c r="G3" s="11">
        <v>0.316</v>
      </c>
      <c r="H3" s="10">
        <v>1</v>
      </c>
      <c r="I3" s="23">
        <f t="shared" ref="I3:I66" si="0">F3</f>
        <v>2.23</v>
      </c>
      <c r="J3" s="23">
        <f t="shared" ref="J3:J66" si="1">G3</f>
        <v>0.316</v>
      </c>
      <c r="K3" s="11">
        <v>39344.400000000001</v>
      </c>
      <c r="L3" s="10">
        <f t="shared" ref="L3:L66" si="2">E3*D3*C3/12</f>
        <v>41.031046645516511</v>
      </c>
      <c r="M3">
        <f t="shared" ref="M3:M66" si="3">ROUND(E3*D3*C3*102.79,0)</f>
        <v>50611</v>
      </c>
      <c r="N3">
        <f t="shared" ref="N3:N66" si="4">ROUND(I3*M3*0.002205,0)</f>
        <v>249</v>
      </c>
      <c r="O3">
        <f t="shared" ref="O3:O66" si="5">ROUND(J3*M3*0.002205,1)</f>
        <v>35.299999999999997</v>
      </c>
    </row>
    <row r="4" spans="1:15">
      <c r="A4" s="21" t="s">
        <v>68</v>
      </c>
      <c r="B4" s="10">
        <v>1200</v>
      </c>
      <c r="C4" s="12">
        <v>29.345947109099999</v>
      </c>
      <c r="D4" s="11">
        <v>0.38900000000000001</v>
      </c>
      <c r="E4" s="11">
        <v>46.66</v>
      </c>
      <c r="F4" s="11">
        <v>2.23</v>
      </c>
      <c r="G4" s="11">
        <v>0.316</v>
      </c>
      <c r="H4" s="10">
        <v>1</v>
      </c>
      <c r="I4" s="23">
        <f t="shared" si="0"/>
        <v>2.23</v>
      </c>
      <c r="J4" s="23">
        <f t="shared" si="1"/>
        <v>0.316</v>
      </c>
      <c r="K4" s="11">
        <v>38710.300000000003</v>
      </c>
      <c r="L4" s="10">
        <f t="shared" si="2"/>
        <v>44.387554669252147</v>
      </c>
      <c r="M4">
        <f t="shared" si="3"/>
        <v>54751</v>
      </c>
      <c r="N4">
        <f t="shared" si="4"/>
        <v>269</v>
      </c>
      <c r="O4">
        <f t="shared" si="5"/>
        <v>38.1</v>
      </c>
    </row>
    <row r="5" spans="1:15">
      <c r="A5" s="21" t="s">
        <v>68</v>
      </c>
      <c r="B5" s="10">
        <v>4200</v>
      </c>
      <c r="C5" s="12">
        <v>1.0798473E-3</v>
      </c>
      <c r="D5" s="11">
        <v>0.10199999999999999</v>
      </c>
      <c r="E5" s="11">
        <v>46.66</v>
      </c>
      <c r="F5" s="11">
        <v>0.7</v>
      </c>
      <c r="G5" s="11">
        <v>0.09</v>
      </c>
      <c r="H5" s="10">
        <v>1</v>
      </c>
      <c r="I5" s="23">
        <f t="shared" si="0"/>
        <v>0.7</v>
      </c>
      <c r="J5" s="23">
        <f t="shared" si="1"/>
        <v>0.09</v>
      </c>
      <c r="K5" s="11">
        <v>24.1</v>
      </c>
      <c r="L5" s="10">
        <f t="shared" si="2"/>
        <v>4.2827823765299996E-4</v>
      </c>
      <c r="M5">
        <f t="shared" si="3"/>
        <v>1</v>
      </c>
      <c r="N5">
        <f t="shared" si="4"/>
        <v>0</v>
      </c>
      <c r="O5">
        <f t="shared" si="5"/>
        <v>0</v>
      </c>
    </row>
    <row r="6" spans="1:15">
      <c r="A6" s="21" t="s">
        <v>68</v>
      </c>
      <c r="B6" s="10">
        <v>4200</v>
      </c>
      <c r="C6" s="12">
        <v>9.9095850000000007E-4</v>
      </c>
      <c r="D6" s="11">
        <v>0.10199999999999999</v>
      </c>
      <c r="E6" s="11">
        <v>46.66</v>
      </c>
      <c r="F6" s="11">
        <v>0.7</v>
      </c>
      <c r="G6" s="11">
        <v>0.09</v>
      </c>
      <c r="H6" s="10">
        <v>1</v>
      </c>
      <c r="I6" s="23">
        <f t="shared" si="0"/>
        <v>0.7</v>
      </c>
      <c r="J6" s="23">
        <f t="shared" si="1"/>
        <v>0.09</v>
      </c>
      <c r="K6" s="11">
        <v>317.60000000000002</v>
      </c>
      <c r="L6" s="10">
        <f t="shared" si="2"/>
        <v>3.9302405068500004E-4</v>
      </c>
      <c r="M6">
        <f t="shared" si="3"/>
        <v>0</v>
      </c>
      <c r="N6">
        <f t="shared" si="4"/>
        <v>0</v>
      </c>
      <c r="O6">
        <f t="shared" si="5"/>
        <v>0</v>
      </c>
    </row>
    <row r="7" spans="1:15">
      <c r="A7" s="21" t="s">
        <v>68</v>
      </c>
      <c r="B7" s="10">
        <v>1200</v>
      </c>
      <c r="C7" s="12">
        <v>6.11510335E-2</v>
      </c>
      <c r="D7" s="11">
        <v>0.34699999999999998</v>
      </c>
      <c r="E7" s="11">
        <v>46.66</v>
      </c>
      <c r="F7" s="11">
        <v>2.23</v>
      </c>
      <c r="G7" s="11">
        <v>0.316</v>
      </c>
      <c r="H7" s="10">
        <v>1</v>
      </c>
      <c r="I7" s="23">
        <f t="shared" si="0"/>
        <v>2.23</v>
      </c>
      <c r="J7" s="23">
        <f t="shared" si="1"/>
        <v>0.316</v>
      </c>
      <c r="K7" s="11">
        <v>96</v>
      </c>
      <c r="L7" s="10">
        <f t="shared" si="2"/>
        <v>8.2508133868264152E-2</v>
      </c>
      <c r="M7">
        <f t="shared" si="3"/>
        <v>102</v>
      </c>
      <c r="N7">
        <f t="shared" si="4"/>
        <v>1</v>
      </c>
      <c r="O7">
        <f t="shared" si="5"/>
        <v>0.1</v>
      </c>
    </row>
    <row r="8" spans="1:15">
      <c r="A8" s="21" t="s">
        <v>68</v>
      </c>
      <c r="B8" s="10">
        <v>1200</v>
      </c>
      <c r="C8" s="12">
        <v>4.71420954E-2</v>
      </c>
      <c r="D8" s="11">
        <v>0.38900000000000001</v>
      </c>
      <c r="E8" s="11">
        <v>46.66</v>
      </c>
      <c r="F8" s="11">
        <v>2.23</v>
      </c>
      <c r="G8" s="11">
        <v>0.316</v>
      </c>
      <c r="H8" s="10">
        <v>1</v>
      </c>
      <c r="I8" s="23">
        <f t="shared" si="0"/>
        <v>2.23</v>
      </c>
      <c r="J8" s="23">
        <f t="shared" si="1"/>
        <v>0.316</v>
      </c>
      <c r="K8" s="11">
        <v>54.4</v>
      </c>
      <c r="L8" s="10">
        <f t="shared" si="2"/>
        <v>7.1305326388382995E-2</v>
      </c>
      <c r="M8">
        <f t="shared" si="3"/>
        <v>88</v>
      </c>
      <c r="N8">
        <f t="shared" si="4"/>
        <v>0</v>
      </c>
      <c r="O8">
        <f t="shared" si="5"/>
        <v>0.1</v>
      </c>
    </row>
    <row r="9" spans="1:15">
      <c r="A9" s="21" t="s">
        <v>68</v>
      </c>
      <c r="B9" s="10">
        <v>5400</v>
      </c>
      <c r="C9" s="12">
        <v>4.813014E-3</v>
      </c>
      <c r="D9" s="11">
        <v>1</v>
      </c>
      <c r="E9" s="11">
        <v>46.66</v>
      </c>
      <c r="F9" s="11">
        <v>0</v>
      </c>
      <c r="G9" s="11">
        <v>0</v>
      </c>
      <c r="H9" s="10">
        <v>1</v>
      </c>
      <c r="I9" s="23">
        <f t="shared" si="0"/>
        <v>0</v>
      </c>
      <c r="J9" s="23">
        <f t="shared" si="1"/>
        <v>0</v>
      </c>
      <c r="K9" s="11">
        <v>24.2</v>
      </c>
      <c r="L9" s="10">
        <f t="shared" si="2"/>
        <v>1.8714602769999998E-2</v>
      </c>
      <c r="M9">
        <f t="shared" si="3"/>
        <v>23</v>
      </c>
      <c r="N9">
        <f t="shared" si="4"/>
        <v>0</v>
      </c>
      <c r="O9">
        <f t="shared" si="5"/>
        <v>0</v>
      </c>
    </row>
    <row r="10" spans="1:15">
      <c r="A10" s="21" t="s">
        <v>68</v>
      </c>
      <c r="B10" s="10">
        <v>1200</v>
      </c>
      <c r="C10" s="12">
        <v>4.9069983099999999E-2</v>
      </c>
      <c r="D10" s="11">
        <v>0.34699999999999998</v>
      </c>
      <c r="E10" s="11">
        <v>46.66</v>
      </c>
      <c r="F10" s="11">
        <v>2.23</v>
      </c>
      <c r="G10" s="11">
        <v>0.316</v>
      </c>
      <c r="H10" s="10">
        <v>1</v>
      </c>
      <c r="I10" s="23">
        <f t="shared" si="0"/>
        <v>2.23</v>
      </c>
      <c r="J10" s="23">
        <f t="shared" si="1"/>
        <v>0.316</v>
      </c>
      <c r="K10" s="11">
        <v>54.4</v>
      </c>
      <c r="L10" s="10">
        <f t="shared" si="2"/>
        <v>6.6207756480980165E-2</v>
      </c>
      <c r="M10">
        <f t="shared" si="3"/>
        <v>82</v>
      </c>
      <c r="N10">
        <f t="shared" si="4"/>
        <v>0</v>
      </c>
      <c r="O10">
        <f t="shared" si="5"/>
        <v>0.1</v>
      </c>
    </row>
    <row r="11" spans="1:15">
      <c r="A11" s="21" t="s">
        <v>68</v>
      </c>
      <c r="B11" s="10">
        <v>1200</v>
      </c>
      <c r="C11" s="12">
        <v>7.5092059999999996E-4</v>
      </c>
      <c r="D11" s="11">
        <v>0.34699999999999998</v>
      </c>
      <c r="E11" s="11">
        <v>46.66</v>
      </c>
      <c r="F11" s="11">
        <v>2.23</v>
      </c>
      <c r="G11" s="11">
        <v>0.316</v>
      </c>
      <c r="H11" s="10">
        <v>1</v>
      </c>
      <c r="I11" s="23">
        <f t="shared" si="0"/>
        <v>2.23</v>
      </c>
      <c r="J11" s="23">
        <f t="shared" si="1"/>
        <v>0.316</v>
      </c>
      <c r="K11" s="11">
        <v>59.2</v>
      </c>
      <c r="L11" s="10">
        <f t="shared" si="2"/>
        <v>1.0131808710843332E-3</v>
      </c>
      <c r="M11">
        <f t="shared" si="3"/>
        <v>1</v>
      </c>
      <c r="N11">
        <f t="shared" si="4"/>
        <v>0</v>
      </c>
      <c r="O11">
        <f t="shared" si="5"/>
        <v>0</v>
      </c>
    </row>
    <row r="12" spans="1:15">
      <c r="A12" s="21" t="s">
        <v>68</v>
      </c>
      <c r="B12" s="10">
        <v>1200</v>
      </c>
      <c r="C12" s="12">
        <v>8.8244650000000001E-4</v>
      </c>
      <c r="D12" s="11">
        <v>0.34699999999999998</v>
      </c>
      <c r="E12" s="11">
        <v>46.66</v>
      </c>
      <c r="F12" s="11">
        <v>2.23</v>
      </c>
      <c r="G12" s="11">
        <v>0.316</v>
      </c>
      <c r="H12" s="10">
        <v>1</v>
      </c>
      <c r="I12" s="23">
        <f t="shared" si="0"/>
        <v>2.23</v>
      </c>
      <c r="J12" s="23">
        <f t="shared" si="1"/>
        <v>0.316</v>
      </c>
      <c r="K12" s="11">
        <v>8.9</v>
      </c>
      <c r="L12" s="10">
        <f t="shared" si="2"/>
        <v>1.1906424108691666E-3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A13" s="21" t="s">
        <v>68</v>
      </c>
      <c r="B13" s="10">
        <v>5400</v>
      </c>
      <c r="C13" s="12">
        <v>9.5820171999999992E-3</v>
      </c>
      <c r="D13" s="11">
        <v>1</v>
      </c>
      <c r="E13" s="11">
        <v>46.66</v>
      </c>
      <c r="F13" s="11">
        <v>0</v>
      </c>
      <c r="G13" s="11">
        <v>0</v>
      </c>
      <c r="H13" s="10">
        <v>1</v>
      </c>
      <c r="I13" s="23">
        <f t="shared" si="0"/>
        <v>0</v>
      </c>
      <c r="J13" s="23">
        <f t="shared" si="1"/>
        <v>0</v>
      </c>
      <c r="K13" s="11">
        <v>31</v>
      </c>
      <c r="L13" s="10">
        <f t="shared" si="2"/>
        <v>3.7258076879333329E-2</v>
      </c>
      <c r="M13">
        <f t="shared" si="3"/>
        <v>46</v>
      </c>
      <c r="N13">
        <f t="shared" si="4"/>
        <v>0</v>
      </c>
      <c r="O13">
        <f t="shared" si="5"/>
        <v>0</v>
      </c>
    </row>
    <row r="14" spans="1:15">
      <c r="A14" s="21" t="s">
        <v>68</v>
      </c>
      <c r="B14" s="10">
        <v>5400</v>
      </c>
      <c r="C14" s="12">
        <v>4.0956532000000004E-3</v>
      </c>
      <c r="D14" s="11">
        <v>1</v>
      </c>
      <c r="E14" s="11">
        <v>46.66</v>
      </c>
      <c r="F14" s="11">
        <v>0</v>
      </c>
      <c r="G14" s="11">
        <v>0</v>
      </c>
      <c r="H14" s="10">
        <v>1</v>
      </c>
      <c r="I14" s="23">
        <f t="shared" si="0"/>
        <v>0</v>
      </c>
      <c r="J14" s="23">
        <f t="shared" si="1"/>
        <v>0</v>
      </c>
      <c r="K14" s="11">
        <v>670.1</v>
      </c>
      <c r="L14" s="10">
        <f t="shared" si="2"/>
        <v>1.5925264859333332E-2</v>
      </c>
      <c r="M14">
        <f t="shared" si="3"/>
        <v>20</v>
      </c>
      <c r="N14">
        <f t="shared" si="4"/>
        <v>0</v>
      </c>
      <c r="O14">
        <f t="shared" si="5"/>
        <v>0</v>
      </c>
    </row>
    <row r="15" spans="1:15">
      <c r="A15" s="21" t="s">
        <v>68</v>
      </c>
      <c r="B15" s="10">
        <v>5400</v>
      </c>
      <c r="C15" s="12">
        <v>7.5265990999999997E-3</v>
      </c>
      <c r="D15" s="11">
        <v>1</v>
      </c>
      <c r="E15" s="11">
        <v>46.66</v>
      </c>
      <c r="F15" s="11">
        <v>0</v>
      </c>
      <c r="G15" s="11">
        <v>0</v>
      </c>
      <c r="H15" s="10">
        <v>1</v>
      </c>
      <c r="I15" s="23">
        <f t="shared" si="0"/>
        <v>0</v>
      </c>
      <c r="J15" s="23">
        <f t="shared" si="1"/>
        <v>0</v>
      </c>
      <c r="K15" s="11">
        <v>22.3</v>
      </c>
      <c r="L15" s="10">
        <f t="shared" si="2"/>
        <v>2.9265926167166664E-2</v>
      </c>
      <c r="M15">
        <f t="shared" si="3"/>
        <v>36</v>
      </c>
      <c r="N15">
        <f t="shared" si="4"/>
        <v>0</v>
      </c>
      <c r="O15">
        <f t="shared" si="5"/>
        <v>0</v>
      </c>
    </row>
    <row r="16" spans="1:15">
      <c r="A16" s="21" t="s">
        <v>68</v>
      </c>
      <c r="B16" s="10">
        <v>5400</v>
      </c>
      <c r="C16" s="12">
        <v>7.9129199999999994E-5</v>
      </c>
      <c r="D16" s="11">
        <v>1</v>
      </c>
      <c r="E16" s="11">
        <v>46.66</v>
      </c>
      <c r="F16" s="11">
        <v>0</v>
      </c>
      <c r="G16" s="11">
        <v>0</v>
      </c>
      <c r="H16" s="10">
        <v>1</v>
      </c>
      <c r="I16" s="23">
        <f t="shared" si="0"/>
        <v>0</v>
      </c>
      <c r="J16" s="23">
        <f t="shared" si="1"/>
        <v>0</v>
      </c>
      <c r="K16" s="11">
        <v>0.2</v>
      </c>
      <c r="L16" s="10">
        <f t="shared" si="2"/>
        <v>3.0768070599999995E-4</v>
      </c>
      <c r="M16">
        <f t="shared" si="3"/>
        <v>0</v>
      </c>
      <c r="N16">
        <f t="shared" si="4"/>
        <v>0</v>
      </c>
      <c r="O16">
        <f t="shared" si="5"/>
        <v>0</v>
      </c>
    </row>
    <row r="17" spans="1:15">
      <c r="A17" s="21" t="s">
        <v>68</v>
      </c>
      <c r="B17" s="10">
        <v>1200</v>
      </c>
      <c r="C17" s="12">
        <v>7.3339774999999999E-3</v>
      </c>
      <c r="D17" s="11">
        <v>0.34699999999999998</v>
      </c>
      <c r="E17" s="11">
        <v>46.66</v>
      </c>
      <c r="F17" s="11">
        <v>2.23</v>
      </c>
      <c r="G17" s="11">
        <v>0.316</v>
      </c>
      <c r="H17" s="10">
        <v>1</v>
      </c>
      <c r="I17" s="23">
        <f t="shared" si="0"/>
        <v>2.23</v>
      </c>
      <c r="J17" s="23">
        <f t="shared" si="1"/>
        <v>0.316</v>
      </c>
      <c r="K17" s="11">
        <v>20.8</v>
      </c>
      <c r="L17" s="10">
        <f t="shared" si="2"/>
        <v>9.895381365170831E-3</v>
      </c>
      <c r="M17">
        <f t="shared" si="3"/>
        <v>12</v>
      </c>
      <c r="N17">
        <f t="shared" si="4"/>
        <v>0</v>
      </c>
      <c r="O17">
        <f t="shared" si="5"/>
        <v>0</v>
      </c>
    </row>
    <row r="18" spans="1:15">
      <c r="A18" s="21" t="s">
        <v>68</v>
      </c>
      <c r="B18" s="10">
        <v>5400</v>
      </c>
      <c r="C18" s="12">
        <v>2.8891041E-3</v>
      </c>
      <c r="D18" s="11">
        <v>1</v>
      </c>
      <c r="E18" s="11">
        <v>46.66</v>
      </c>
      <c r="F18" s="11">
        <v>0</v>
      </c>
      <c r="G18" s="11">
        <v>0</v>
      </c>
      <c r="H18" s="10">
        <v>1</v>
      </c>
      <c r="I18" s="23">
        <f t="shared" si="0"/>
        <v>0</v>
      </c>
      <c r="J18" s="23">
        <f t="shared" si="1"/>
        <v>0</v>
      </c>
      <c r="K18" s="11">
        <v>34.200000000000003</v>
      </c>
      <c r="L18" s="10">
        <f t="shared" si="2"/>
        <v>1.12337997755E-2</v>
      </c>
      <c r="M18">
        <f t="shared" si="3"/>
        <v>14</v>
      </c>
      <c r="N18">
        <f t="shared" si="4"/>
        <v>0</v>
      </c>
      <c r="O18">
        <f t="shared" si="5"/>
        <v>0</v>
      </c>
    </row>
    <row r="19" spans="1:15">
      <c r="A19" s="21" t="s">
        <v>68</v>
      </c>
      <c r="B19" s="10">
        <v>4200</v>
      </c>
      <c r="C19" s="12">
        <v>0.44955827479999999</v>
      </c>
      <c r="D19" s="11">
        <v>0.309</v>
      </c>
      <c r="E19" s="11">
        <v>46.66</v>
      </c>
      <c r="F19" s="11">
        <v>0.7</v>
      </c>
      <c r="G19" s="11">
        <v>0.09</v>
      </c>
      <c r="H19" s="10">
        <v>1</v>
      </c>
      <c r="I19" s="23">
        <f t="shared" si="0"/>
        <v>0.7</v>
      </c>
      <c r="J19" s="23">
        <f t="shared" si="1"/>
        <v>0.09</v>
      </c>
      <c r="K19" s="11">
        <v>411.9</v>
      </c>
      <c r="L19" s="10">
        <f t="shared" si="2"/>
        <v>0.54014201938082584</v>
      </c>
      <c r="M19">
        <f t="shared" si="3"/>
        <v>666</v>
      </c>
      <c r="N19">
        <f t="shared" si="4"/>
        <v>1</v>
      </c>
      <c r="O19">
        <f t="shared" si="5"/>
        <v>0.1</v>
      </c>
    </row>
    <row r="20" spans="1:15">
      <c r="A20" s="21" t="s">
        <v>68</v>
      </c>
      <c r="B20" s="10">
        <v>4200</v>
      </c>
      <c r="C20" s="12">
        <v>10.582317487899999</v>
      </c>
      <c r="D20" s="11">
        <v>0.10199999999999999</v>
      </c>
      <c r="E20" s="11">
        <v>46.66</v>
      </c>
      <c r="F20" s="11">
        <v>0.7</v>
      </c>
      <c r="G20" s="11">
        <v>0.09</v>
      </c>
      <c r="H20" s="10">
        <v>1</v>
      </c>
      <c r="I20" s="23">
        <f t="shared" si="0"/>
        <v>0.7</v>
      </c>
      <c r="J20" s="23">
        <f t="shared" si="1"/>
        <v>0.09</v>
      </c>
      <c r="K20" s="11">
        <v>3257.9</v>
      </c>
      <c r="L20" s="10">
        <f t="shared" si="2"/>
        <v>4.1970529388760189</v>
      </c>
      <c r="M20">
        <f t="shared" si="3"/>
        <v>5177</v>
      </c>
      <c r="N20">
        <f t="shared" si="4"/>
        <v>8</v>
      </c>
      <c r="O20">
        <f t="shared" si="5"/>
        <v>1</v>
      </c>
    </row>
    <row r="21" spans="1:15">
      <c r="A21" s="21" t="s">
        <v>68</v>
      </c>
      <c r="B21" s="10">
        <v>4200</v>
      </c>
      <c r="C21" s="12">
        <v>0.1029925364</v>
      </c>
      <c r="D21" s="11">
        <v>0.41299999999999998</v>
      </c>
      <c r="E21" s="11">
        <v>46.66</v>
      </c>
      <c r="F21" s="11">
        <v>0.7</v>
      </c>
      <c r="G21" s="11">
        <v>0.09</v>
      </c>
      <c r="H21" s="10">
        <v>1</v>
      </c>
      <c r="I21" s="23">
        <f t="shared" si="0"/>
        <v>0.7</v>
      </c>
      <c r="J21" s="23">
        <f t="shared" si="1"/>
        <v>0.09</v>
      </c>
      <c r="K21" s="11">
        <v>126.1</v>
      </c>
      <c r="L21" s="10">
        <f t="shared" si="2"/>
        <v>0.16539382600825933</v>
      </c>
      <c r="M21">
        <f t="shared" si="3"/>
        <v>204</v>
      </c>
      <c r="N21">
        <f t="shared" si="4"/>
        <v>0</v>
      </c>
      <c r="O21">
        <f t="shared" si="5"/>
        <v>0</v>
      </c>
    </row>
    <row r="22" spans="1:15">
      <c r="A22" s="21" t="s">
        <v>68</v>
      </c>
      <c r="B22" s="10">
        <v>4200</v>
      </c>
      <c r="C22" s="12">
        <v>0.42313066910000002</v>
      </c>
      <c r="D22" s="11">
        <v>0.10199999999999999</v>
      </c>
      <c r="E22" s="11">
        <v>46.66</v>
      </c>
      <c r="F22" s="11">
        <v>0.7</v>
      </c>
      <c r="G22" s="11">
        <v>0.09</v>
      </c>
      <c r="H22" s="10">
        <v>1</v>
      </c>
      <c r="I22" s="23">
        <f t="shared" si="0"/>
        <v>0.7</v>
      </c>
      <c r="J22" s="23">
        <f t="shared" si="1"/>
        <v>0.09</v>
      </c>
      <c r="K22" s="11">
        <v>128</v>
      </c>
      <c r="L22" s="10">
        <f t="shared" si="2"/>
        <v>0.167817854671751</v>
      </c>
      <c r="M22">
        <f t="shared" si="3"/>
        <v>207</v>
      </c>
      <c r="N22">
        <f t="shared" si="4"/>
        <v>0</v>
      </c>
      <c r="O22">
        <f t="shared" si="5"/>
        <v>0</v>
      </c>
    </row>
    <row r="23" spans="1:15">
      <c r="A23" s="21" t="s">
        <v>68</v>
      </c>
      <c r="B23" s="10">
        <v>4200</v>
      </c>
      <c r="C23" s="12">
        <v>6.5935574999999996E-2</v>
      </c>
      <c r="D23" s="11">
        <v>0.41299999999999998</v>
      </c>
      <c r="E23" s="11">
        <v>46.66</v>
      </c>
      <c r="F23" s="11">
        <v>0.7</v>
      </c>
      <c r="G23" s="11">
        <v>0.09</v>
      </c>
      <c r="H23" s="10">
        <v>1</v>
      </c>
      <c r="I23" s="23">
        <f t="shared" si="0"/>
        <v>0.7</v>
      </c>
      <c r="J23" s="23">
        <f t="shared" si="1"/>
        <v>0.09</v>
      </c>
      <c r="K23" s="11">
        <v>80.7</v>
      </c>
      <c r="L23" s="10">
        <f t="shared" si="2"/>
        <v>0.10588473107362499</v>
      </c>
      <c r="M23">
        <f t="shared" si="3"/>
        <v>131</v>
      </c>
      <c r="N23">
        <f t="shared" si="4"/>
        <v>0</v>
      </c>
      <c r="O23">
        <f t="shared" si="5"/>
        <v>0</v>
      </c>
    </row>
    <row r="24" spans="1:15">
      <c r="A24" s="21" t="s">
        <v>68</v>
      </c>
      <c r="B24" s="10">
        <v>4200</v>
      </c>
      <c r="C24" s="12">
        <v>0.84447282440000004</v>
      </c>
      <c r="D24" s="11">
        <v>0.309</v>
      </c>
      <c r="E24" s="11">
        <v>46.66</v>
      </c>
      <c r="F24" s="11">
        <v>0.7</v>
      </c>
      <c r="G24" s="11">
        <v>0.09</v>
      </c>
      <c r="H24" s="10">
        <v>1</v>
      </c>
      <c r="I24" s="23">
        <f t="shared" si="0"/>
        <v>0.7</v>
      </c>
      <c r="J24" s="23">
        <f t="shared" si="1"/>
        <v>0.09</v>
      </c>
      <c r="K24" s="11">
        <v>773.7</v>
      </c>
      <c r="L24" s="10">
        <f t="shared" si="2"/>
        <v>1.0146298761524779</v>
      </c>
      <c r="M24">
        <f t="shared" si="3"/>
        <v>1252</v>
      </c>
      <c r="N24">
        <f t="shared" si="4"/>
        <v>2</v>
      </c>
      <c r="O24">
        <f t="shared" si="5"/>
        <v>0.2</v>
      </c>
    </row>
    <row r="25" spans="1:15">
      <c r="A25" s="21" t="s">
        <v>68</v>
      </c>
      <c r="B25" s="10">
        <v>4200</v>
      </c>
      <c r="C25" s="12">
        <v>0.82124509560000003</v>
      </c>
      <c r="D25" s="11">
        <v>0.10199999999999999</v>
      </c>
      <c r="E25" s="11">
        <v>46.66</v>
      </c>
      <c r="F25" s="11">
        <v>0.7</v>
      </c>
      <c r="G25" s="11">
        <v>0.09</v>
      </c>
      <c r="H25" s="10">
        <v>1</v>
      </c>
      <c r="I25" s="23">
        <f t="shared" si="0"/>
        <v>0.7</v>
      </c>
      <c r="J25" s="23">
        <f t="shared" si="1"/>
        <v>0.09</v>
      </c>
      <c r="K25" s="11">
        <v>248.4</v>
      </c>
      <c r="L25" s="10">
        <f t="shared" si="2"/>
        <v>0.32571401736591599</v>
      </c>
      <c r="M25">
        <f t="shared" si="3"/>
        <v>402</v>
      </c>
      <c r="N25">
        <f t="shared" si="4"/>
        <v>1</v>
      </c>
      <c r="O25">
        <f t="shared" si="5"/>
        <v>0.1</v>
      </c>
    </row>
    <row r="26" spans="1:15">
      <c r="A26" s="21" t="s">
        <v>68</v>
      </c>
      <c r="B26" s="10">
        <v>4200</v>
      </c>
      <c r="C26" s="12">
        <v>9.6881984800000001E-2</v>
      </c>
      <c r="D26" s="11">
        <v>0.309</v>
      </c>
      <c r="E26" s="11">
        <v>46.66</v>
      </c>
      <c r="F26" s="11">
        <v>0.7</v>
      </c>
      <c r="G26" s="11">
        <v>0.09</v>
      </c>
      <c r="H26" s="10">
        <v>1</v>
      </c>
      <c r="I26" s="23">
        <f t="shared" si="0"/>
        <v>0.7</v>
      </c>
      <c r="J26" s="23">
        <f t="shared" si="1"/>
        <v>0.09</v>
      </c>
      <c r="K26" s="11">
        <v>88.8</v>
      </c>
      <c r="L26" s="10">
        <f t="shared" si="2"/>
        <v>0.11640322032727597</v>
      </c>
      <c r="M26">
        <f t="shared" si="3"/>
        <v>144</v>
      </c>
      <c r="N26">
        <f t="shared" si="4"/>
        <v>0</v>
      </c>
      <c r="O26">
        <f t="shared" si="5"/>
        <v>0</v>
      </c>
    </row>
    <row r="27" spans="1:15">
      <c r="A27" s="21" t="s">
        <v>68</v>
      </c>
      <c r="B27" s="10">
        <v>4200</v>
      </c>
      <c r="C27" s="12">
        <v>6.8847346599999998E-2</v>
      </c>
      <c r="D27" s="11">
        <v>0.10199999999999999</v>
      </c>
      <c r="E27" s="11">
        <v>46.66</v>
      </c>
      <c r="F27" s="11">
        <v>0.7</v>
      </c>
      <c r="G27" s="11">
        <v>0.09</v>
      </c>
      <c r="H27" s="10">
        <v>1</v>
      </c>
      <c r="I27" s="23">
        <f t="shared" si="0"/>
        <v>0.7</v>
      </c>
      <c r="J27" s="23">
        <f t="shared" si="1"/>
        <v>0.09</v>
      </c>
      <c r="K27" s="11">
        <v>96.9</v>
      </c>
      <c r="L27" s="10">
        <f t="shared" si="2"/>
        <v>2.7305546135026001E-2</v>
      </c>
      <c r="M27">
        <f t="shared" si="3"/>
        <v>34</v>
      </c>
      <c r="N27">
        <f t="shared" si="4"/>
        <v>0</v>
      </c>
      <c r="O27">
        <f t="shared" si="5"/>
        <v>0</v>
      </c>
    </row>
    <row r="28" spans="1:15">
      <c r="A28" s="21" t="s">
        <v>68</v>
      </c>
      <c r="B28" s="10">
        <v>4200</v>
      </c>
      <c r="C28" s="12">
        <v>1.0979207999999999E-3</v>
      </c>
      <c r="D28" s="11">
        <v>0.309</v>
      </c>
      <c r="E28" s="11">
        <v>46.66</v>
      </c>
      <c r="F28" s="11">
        <v>0.7</v>
      </c>
      <c r="G28" s="11">
        <v>0.09</v>
      </c>
      <c r="H28" s="10">
        <v>1</v>
      </c>
      <c r="I28" s="23">
        <f t="shared" si="0"/>
        <v>0.7</v>
      </c>
      <c r="J28" s="23">
        <f t="shared" si="1"/>
        <v>0.09</v>
      </c>
      <c r="K28" s="11">
        <v>1</v>
      </c>
      <c r="L28" s="10">
        <f t="shared" si="2"/>
        <v>1.3191463515959997E-3</v>
      </c>
      <c r="M28">
        <f t="shared" si="3"/>
        <v>2</v>
      </c>
      <c r="N28">
        <f t="shared" si="4"/>
        <v>0</v>
      </c>
      <c r="O28">
        <f t="shared" si="5"/>
        <v>0</v>
      </c>
    </row>
    <row r="29" spans="1:15">
      <c r="A29" s="21" t="s">
        <v>68</v>
      </c>
      <c r="B29" s="10">
        <v>5400</v>
      </c>
      <c r="C29" s="12">
        <v>3.1274971399999997E-2</v>
      </c>
      <c r="D29" s="11">
        <v>1</v>
      </c>
      <c r="E29" s="11">
        <v>46.66</v>
      </c>
      <c r="F29" s="11">
        <v>0</v>
      </c>
      <c r="G29" s="11">
        <v>0</v>
      </c>
      <c r="H29" s="10">
        <v>1</v>
      </c>
      <c r="I29" s="23">
        <f t="shared" si="0"/>
        <v>0</v>
      </c>
      <c r="J29" s="23">
        <f t="shared" si="1"/>
        <v>0</v>
      </c>
      <c r="K29" s="11">
        <v>213.5</v>
      </c>
      <c r="L29" s="10">
        <f t="shared" si="2"/>
        <v>0.12160751379366665</v>
      </c>
      <c r="M29">
        <f t="shared" si="3"/>
        <v>150</v>
      </c>
      <c r="N29">
        <f t="shared" si="4"/>
        <v>0</v>
      </c>
      <c r="O29">
        <f t="shared" si="5"/>
        <v>0</v>
      </c>
    </row>
    <row r="30" spans="1:15">
      <c r="A30" s="21" t="s">
        <v>68</v>
      </c>
      <c r="B30" s="10">
        <v>6120</v>
      </c>
      <c r="C30" s="12">
        <v>0.42258644000000001</v>
      </c>
      <c r="D30" s="11">
        <v>0.26600000000000001</v>
      </c>
      <c r="E30" s="11">
        <v>46.66</v>
      </c>
      <c r="F30" s="11">
        <v>0</v>
      </c>
      <c r="G30" s="11">
        <v>0</v>
      </c>
      <c r="H30" s="10">
        <v>1</v>
      </c>
      <c r="I30" s="23">
        <f t="shared" si="0"/>
        <v>0</v>
      </c>
      <c r="J30" s="23">
        <f t="shared" si="1"/>
        <v>0</v>
      </c>
      <c r="K30" s="11">
        <v>373.5</v>
      </c>
      <c r="L30" s="10">
        <f t="shared" si="2"/>
        <v>0.43707974627053336</v>
      </c>
      <c r="M30">
        <f t="shared" si="3"/>
        <v>539</v>
      </c>
      <c r="N30">
        <f t="shared" si="4"/>
        <v>0</v>
      </c>
      <c r="O30">
        <f t="shared" si="5"/>
        <v>0</v>
      </c>
    </row>
    <row r="31" spans="1:15">
      <c r="A31" s="21" t="s">
        <v>68</v>
      </c>
      <c r="B31" s="10">
        <v>6120</v>
      </c>
      <c r="C31" s="12">
        <v>7.507309E-4</v>
      </c>
      <c r="D31" s="11">
        <v>0.247</v>
      </c>
      <c r="E31" s="11">
        <v>46.66</v>
      </c>
      <c r="F31" s="11">
        <v>0</v>
      </c>
      <c r="G31" s="11">
        <v>0</v>
      </c>
      <c r="H31" s="10">
        <v>1</v>
      </c>
      <c r="I31" s="23">
        <f t="shared" si="0"/>
        <v>0</v>
      </c>
      <c r="J31" s="23">
        <f t="shared" si="1"/>
        <v>0</v>
      </c>
      <c r="K31" s="11">
        <v>208.7</v>
      </c>
      <c r="L31" s="10">
        <f t="shared" si="2"/>
        <v>7.210157197598332E-4</v>
      </c>
      <c r="M31">
        <f t="shared" si="3"/>
        <v>1</v>
      </c>
      <c r="N31">
        <f t="shared" si="4"/>
        <v>0</v>
      </c>
      <c r="O31">
        <f t="shared" si="5"/>
        <v>0</v>
      </c>
    </row>
    <row r="32" spans="1:15">
      <c r="A32" s="21" t="s">
        <v>68</v>
      </c>
      <c r="B32" s="10">
        <v>1200</v>
      </c>
      <c r="C32" s="12">
        <v>0.26477484540000001</v>
      </c>
      <c r="D32" s="11">
        <v>0.47299999999999998</v>
      </c>
      <c r="E32" s="11">
        <v>46.66</v>
      </c>
      <c r="F32" s="11">
        <v>2.23</v>
      </c>
      <c r="G32" s="11">
        <v>0.316</v>
      </c>
      <c r="H32" s="10">
        <v>1</v>
      </c>
      <c r="I32" s="23">
        <f t="shared" si="0"/>
        <v>2.23</v>
      </c>
      <c r="J32" s="23">
        <f t="shared" si="1"/>
        <v>0.316</v>
      </c>
      <c r="K32" s="11">
        <v>371.3</v>
      </c>
      <c r="L32" s="10">
        <f t="shared" si="2"/>
        <v>0.48696904145418096</v>
      </c>
      <c r="M32">
        <f t="shared" si="3"/>
        <v>601</v>
      </c>
      <c r="N32">
        <f t="shared" si="4"/>
        <v>3</v>
      </c>
      <c r="O32">
        <f t="shared" si="5"/>
        <v>0.4</v>
      </c>
    </row>
    <row r="33" spans="1:15">
      <c r="A33" s="21" t="s">
        <v>68</v>
      </c>
      <c r="B33" s="10">
        <v>1850</v>
      </c>
      <c r="C33" s="12">
        <v>5.0632479649000004</v>
      </c>
      <c r="D33" s="11">
        <v>0.38700000000000001</v>
      </c>
      <c r="E33" s="11">
        <v>46.66</v>
      </c>
      <c r="F33" s="11">
        <v>1.25</v>
      </c>
      <c r="G33" s="11">
        <v>9.5000000000000001E-2</v>
      </c>
      <c r="H33" s="10">
        <v>1</v>
      </c>
      <c r="I33" s="23">
        <f t="shared" si="0"/>
        <v>1.25</v>
      </c>
      <c r="J33" s="23">
        <f t="shared" si="1"/>
        <v>9.5000000000000001E-2</v>
      </c>
      <c r="K33" s="11">
        <v>10041.9</v>
      </c>
      <c r="L33" s="10">
        <f t="shared" si="2"/>
        <v>7.6190995888620465</v>
      </c>
      <c r="M33">
        <f t="shared" si="3"/>
        <v>9398</v>
      </c>
      <c r="N33">
        <f t="shared" si="4"/>
        <v>26</v>
      </c>
      <c r="O33">
        <f t="shared" si="5"/>
        <v>2</v>
      </c>
    </row>
    <row r="34" spans="1:15">
      <c r="A34" s="21" t="s">
        <v>68</v>
      </c>
      <c r="B34" s="10">
        <v>1850</v>
      </c>
      <c r="C34" s="12">
        <v>3.7102380144999998</v>
      </c>
      <c r="D34" s="11">
        <v>0.3</v>
      </c>
      <c r="E34" s="11">
        <v>46.66</v>
      </c>
      <c r="F34" s="11">
        <v>1.25</v>
      </c>
      <c r="G34" s="11">
        <v>9.5000000000000001E-2</v>
      </c>
      <c r="H34" s="10">
        <v>1</v>
      </c>
      <c r="I34" s="23">
        <f t="shared" si="0"/>
        <v>1.25</v>
      </c>
      <c r="J34" s="23">
        <f t="shared" si="1"/>
        <v>9.5000000000000001E-2</v>
      </c>
      <c r="K34" s="11">
        <v>3305.5</v>
      </c>
      <c r="L34" s="10">
        <f t="shared" si="2"/>
        <v>4.3279926439142491</v>
      </c>
      <c r="M34">
        <f t="shared" si="3"/>
        <v>5338</v>
      </c>
      <c r="N34">
        <f t="shared" si="4"/>
        <v>15</v>
      </c>
      <c r="O34">
        <f t="shared" si="5"/>
        <v>1.1000000000000001</v>
      </c>
    </row>
    <row r="35" spans="1:15">
      <c r="A35" s="21" t="s">
        <v>68</v>
      </c>
      <c r="B35" s="10">
        <v>6120</v>
      </c>
      <c r="C35" s="12">
        <v>1.7926159999999999E-4</v>
      </c>
      <c r="D35" s="11">
        <v>0.26600000000000001</v>
      </c>
      <c r="E35" s="11">
        <v>46.66</v>
      </c>
      <c r="F35" s="11">
        <v>0</v>
      </c>
      <c r="G35" s="11">
        <v>0</v>
      </c>
      <c r="H35" s="10">
        <v>1</v>
      </c>
      <c r="I35" s="23">
        <f t="shared" si="0"/>
        <v>0</v>
      </c>
      <c r="J35" s="23">
        <f t="shared" si="1"/>
        <v>0</v>
      </c>
      <c r="K35" s="11">
        <v>0.1</v>
      </c>
      <c r="L35" s="10">
        <f t="shared" si="2"/>
        <v>1.8540967534133333E-4</v>
      </c>
      <c r="M35">
        <f t="shared" si="3"/>
        <v>0</v>
      </c>
      <c r="N35">
        <f t="shared" si="4"/>
        <v>0</v>
      </c>
      <c r="O35">
        <f t="shared" si="5"/>
        <v>0</v>
      </c>
    </row>
    <row r="36" spans="1:15">
      <c r="A36" s="21" t="s">
        <v>68</v>
      </c>
      <c r="B36" s="10">
        <v>6120</v>
      </c>
      <c r="C36" s="12">
        <v>5.1745129199999997E-2</v>
      </c>
      <c r="D36" s="11">
        <v>0.26600000000000001</v>
      </c>
      <c r="E36" s="11">
        <v>46.66</v>
      </c>
      <c r="F36" s="11">
        <v>0</v>
      </c>
      <c r="G36" s="11">
        <v>0</v>
      </c>
      <c r="H36" s="10">
        <v>1</v>
      </c>
      <c r="I36" s="23">
        <f t="shared" si="0"/>
        <v>0</v>
      </c>
      <c r="J36" s="23">
        <f t="shared" si="1"/>
        <v>0</v>
      </c>
      <c r="K36" s="11">
        <v>40.799999999999997</v>
      </c>
      <c r="L36" s="10">
        <f t="shared" si="2"/>
        <v>5.3519814647795989E-2</v>
      </c>
      <c r="M36">
        <f t="shared" si="3"/>
        <v>66</v>
      </c>
      <c r="N36">
        <f t="shared" si="4"/>
        <v>0</v>
      </c>
      <c r="O36">
        <f t="shared" si="5"/>
        <v>0</v>
      </c>
    </row>
    <row r="37" spans="1:15">
      <c r="A37" s="21" t="s">
        <v>68</v>
      </c>
      <c r="B37" s="10">
        <v>6120</v>
      </c>
      <c r="C37" s="12">
        <v>1.0116204999999999E-3</v>
      </c>
      <c r="D37" s="11">
        <v>0.26600000000000001</v>
      </c>
      <c r="E37" s="11">
        <v>46.66</v>
      </c>
      <c r="F37" s="11">
        <v>0</v>
      </c>
      <c r="G37" s="11">
        <v>0</v>
      </c>
      <c r="H37" s="10">
        <v>1</v>
      </c>
      <c r="I37" s="23">
        <f t="shared" si="0"/>
        <v>0</v>
      </c>
      <c r="J37" s="23">
        <f t="shared" si="1"/>
        <v>0</v>
      </c>
      <c r="K37" s="11">
        <v>0.8</v>
      </c>
      <c r="L37" s="10">
        <f t="shared" si="2"/>
        <v>1.0463157110816666E-3</v>
      </c>
      <c r="M37">
        <f t="shared" si="3"/>
        <v>1</v>
      </c>
      <c r="N37">
        <f t="shared" si="4"/>
        <v>0</v>
      </c>
      <c r="O37">
        <f t="shared" si="5"/>
        <v>0</v>
      </c>
    </row>
    <row r="38" spans="1:15">
      <c r="A38" s="21" t="s">
        <v>68</v>
      </c>
      <c r="B38" s="10">
        <v>4200</v>
      </c>
      <c r="C38" s="12">
        <v>4.77514614E-2</v>
      </c>
      <c r="D38" s="11">
        <v>0.309</v>
      </c>
      <c r="E38" s="11">
        <v>46.66</v>
      </c>
      <c r="F38" s="11">
        <v>0.7</v>
      </c>
      <c r="G38" s="11">
        <v>0.09</v>
      </c>
      <c r="H38" s="10">
        <v>1</v>
      </c>
      <c r="I38" s="23">
        <f t="shared" si="0"/>
        <v>0.7</v>
      </c>
      <c r="J38" s="23">
        <f t="shared" si="1"/>
        <v>0.09</v>
      </c>
      <c r="K38" s="11">
        <v>43.7</v>
      </c>
      <c r="L38" s="10">
        <f t="shared" si="2"/>
        <v>5.7373142114792997E-2</v>
      </c>
      <c r="M38">
        <f t="shared" si="3"/>
        <v>71</v>
      </c>
      <c r="N38">
        <f t="shared" si="4"/>
        <v>0</v>
      </c>
      <c r="O38">
        <f t="shared" si="5"/>
        <v>0</v>
      </c>
    </row>
    <row r="39" spans="1:15">
      <c r="A39" s="21" t="s">
        <v>68</v>
      </c>
      <c r="B39" s="10">
        <v>4200</v>
      </c>
      <c r="C39" s="12">
        <v>0.13304416490000001</v>
      </c>
      <c r="D39" s="11">
        <v>0.309</v>
      </c>
      <c r="E39" s="11">
        <v>46.66</v>
      </c>
      <c r="F39" s="11">
        <v>0.7</v>
      </c>
      <c r="G39" s="11">
        <v>0.09</v>
      </c>
      <c r="H39" s="10">
        <v>1</v>
      </c>
      <c r="I39" s="23">
        <f t="shared" si="0"/>
        <v>0.7</v>
      </c>
      <c r="J39" s="23">
        <f t="shared" si="1"/>
        <v>0.09</v>
      </c>
      <c r="K39" s="11">
        <v>121.9</v>
      </c>
      <c r="L39" s="10">
        <f t="shared" si="2"/>
        <v>0.15985189890652549</v>
      </c>
      <c r="M39">
        <f t="shared" si="3"/>
        <v>197</v>
      </c>
      <c r="N39">
        <f t="shared" si="4"/>
        <v>0</v>
      </c>
      <c r="O39">
        <f t="shared" si="5"/>
        <v>0</v>
      </c>
    </row>
    <row r="40" spans="1:15">
      <c r="A40" s="21" t="s">
        <v>68</v>
      </c>
      <c r="B40" s="10">
        <v>4200</v>
      </c>
      <c r="C40" s="12">
        <v>2.8490010000000002E-4</v>
      </c>
      <c r="D40" s="11">
        <v>0.309</v>
      </c>
      <c r="E40" s="11">
        <v>46.66</v>
      </c>
      <c r="F40" s="11">
        <v>0.7</v>
      </c>
      <c r="G40" s="11">
        <v>0.09</v>
      </c>
      <c r="H40" s="10">
        <v>1</v>
      </c>
      <c r="I40" s="23">
        <f t="shared" si="0"/>
        <v>0.7</v>
      </c>
      <c r="J40" s="23">
        <f t="shared" si="1"/>
        <v>0.09</v>
      </c>
      <c r="K40" s="11">
        <v>0.3</v>
      </c>
      <c r="L40" s="10">
        <f t="shared" si="2"/>
        <v>3.4230604564949998E-4</v>
      </c>
      <c r="M40">
        <f t="shared" si="3"/>
        <v>0</v>
      </c>
      <c r="N40">
        <f t="shared" si="4"/>
        <v>0</v>
      </c>
      <c r="O40">
        <f t="shared" si="5"/>
        <v>0</v>
      </c>
    </row>
    <row r="41" spans="1:15">
      <c r="A41" s="21" t="s">
        <v>68</v>
      </c>
      <c r="B41" s="10">
        <v>4200</v>
      </c>
      <c r="C41" s="12">
        <v>0.2498797328</v>
      </c>
      <c r="D41" s="11">
        <v>0.41299999999999998</v>
      </c>
      <c r="E41" s="11">
        <v>46.66</v>
      </c>
      <c r="F41" s="11">
        <v>0.7</v>
      </c>
      <c r="G41" s="11">
        <v>0.09</v>
      </c>
      <c r="H41" s="10">
        <v>1</v>
      </c>
      <c r="I41" s="23">
        <f t="shared" si="0"/>
        <v>0.7</v>
      </c>
      <c r="J41" s="23">
        <f t="shared" si="1"/>
        <v>0.09</v>
      </c>
      <c r="K41" s="11">
        <v>306</v>
      </c>
      <c r="L41" s="10">
        <f t="shared" si="2"/>
        <v>0.40127728177508531</v>
      </c>
      <c r="M41">
        <f t="shared" si="3"/>
        <v>495</v>
      </c>
      <c r="N41">
        <f t="shared" si="4"/>
        <v>1</v>
      </c>
      <c r="O41">
        <f t="shared" si="5"/>
        <v>0.1</v>
      </c>
    </row>
    <row r="42" spans="1:15">
      <c r="A42" s="21" t="s">
        <v>68</v>
      </c>
      <c r="B42" s="10">
        <v>4200</v>
      </c>
      <c r="C42" s="12">
        <v>0.12319746400000001</v>
      </c>
      <c r="D42" s="11">
        <v>0.41299999999999998</v>
      </c>
      <c r="E42" s="11">
        <v>46.66</v>
      </c>
      <c r="F42" s="11">
        <v>0.7</v>
      </c>
      <c r="G42" s="11">
        <v>0.09</v>
      </c>
      <c r="H42" s="10">
        <v>1</v>
      </c>
      <c r="I42" s="23">
        <f t="shared" si="0"/>
        <v>0.7</v>
      </c>
      <c r="J42" s="23">
        <f t="shared" si="1"/>
        <v>0.09</v>
      </c>
      <c r="K42" s="11">
        <v>150.9</v>
      </c>
      <c r="L42" s="10">
        <f t="shared" si="2"/>
        <v>0.19784054881742666</v>
      </c>
      <c r="M42">
        <f t="shared" si="3"/>
        <v>244</v>
      </c>
      <c r="N42">
        <f t="shared" si="4"/>
        <v>0</v>
      </c>
      <c r="O42">
        <f t="shared" si="5"/>
        <v>0</v>
      </c>
    </row>
    <row r="43" spans="1:15">
      <c r="A43" s="21" t="s">
        <v>68</v>
      </c>
      <c r="B43" s="10">
        <v>4200</v>
      </c>
      <c r="C43" s="12">
        <v>5.9402709530999998</v>
      </c>
      <c r="D43" s="11">
        <v>0.309</v>
      </c>
      <c r="E43" s="11">
        <v>46.66</v>
      </c>
      <c r="F43" s="11">
        <v>0.7</v>
      </c>
      <c r="G43" s="11">
        <v>0.09</v>
      </c>
      <c r="H43" s="10">
        <v>1</v>
      </c>
      <c r="I43" s="23">
        <f t="shared" si="0"/>
        <v>0.7</v>
      </c>
      <c r="J43" s="23">
        <f t="shared" si="1"/>
        <v>0.09</v>
      </c>
      <c r="K43" s="11">
        <v>5442.3</v>
      </c>
      <c r="L43" s="10">
        <f t="shared" si="2"/>
        <v>7.137205848794884</v>
      </c>
      <c r="M43">
        <f t="shared" si="3"/>
        <v>8804</v>
      </c>
      <c r="N43">
        <f t="shared" si="4"/>
        <v>14</v>
      </c>
      <c r="O43">
        <f t="shared" si="5"/>
        <v>1.7</v>
      </c>
    </row>
    <row r="44" spans="1:15">
      <c r="A44" s="21" t="s">
        <v>68</v>
      </c>
      <c r="B44" s="10">
        <v>6120</v>
      </c>
      <c r="C44" s="12">
        <v>7.6364850000000001E-3</v>
      </c>
      <c r="D44" s="11">
        <v>0.247</v>
      </c>
      <c r="E44" s="11">
        <v>46.66</v>
      </c>
      <c r="F44" s="11">
        <v>0</v>
      </c>
      <c r="G44" s="11">
        <v>0</v>
      </c>
      <c r="H44" s="10">
        <v>1</v>
      </c>
      <c r="I44" s="23">
        <f t="shared" si="0"/>
        <v>0</v>
      </c>
      <c r="J44" s="23">
        <f t="shared" si="1"/>
        <v>0</v>
      </c>
      <c r="K44" s="11">
        <v>10.9</v>
      </c>
      <c r="L44" s="10">
        <f t="shared" si="2"/>
        <v>7.3342201962250005E-3</v>
      </c>
      <c r="M44">
        <f t="shared" si="3"/>
        <v>9</v>
      </c>
      <c r="N44">
        <f t="shared" si="4"/>
        <v>0</v>
      </c>
      <c r="O44">
        <f t="shared" si="5"/>
        <v>0</v>
      </c>
    </row>
    <row r="45" spans="1:15">
      <c r="A45" s="21" t="s">
        <v>68</v>
      </c>
      <c r="B45" s="10">
        <v>4200</v>
      </c>
      <c r="C45" s="12">
        <v>0.1230583822</v>
      </c>
      <c r="D45" s="11">
        <v>0.41299999999999998</v>
      </c>
      <c r="E45" s="11">
        <v>46.66</v>
      </c>
      <c r="F45" s="11">
        <v>0.7</v>
      </c>
      <c r="G45" s="11">
        <v>0.09</v>
      </c>
      <c r="H45" s="10">
        <v>1</v>
      </c>
      <c r="I45" s="23">
        <f t="shared" si="0"/>
        <v>0.7</v>
      </c>
      <c r="J45" s="23">
        <f t="shared" si="1"/>
        <v>0.09</v>
      </c>
      <c r="K45" s="11">
        <v>150.69999999999999</v>
      </c>
      <c r="L45" s="10">
        <f t="shared" si="2"/>
        <v>0.19761719990463966</v>
      </c>
      <c r="M45">
        <f t="shared" si="3"/>
        <v>244</v>
      </c>
      <c r="N45">
        <f t="shared" si="4"/>
        <v>0</v>
      </c>
      <c r="O45">
        <f t="shared" si="5"/>
        <v>0</v>
      </c>
    </row>
    <row r="46" spans="1:15">
      <c r="A46" s="21" t="s">
        <v>68</v>
      </c>
      <c r="B46" s="10">
        <v>1850</v>
      </c>
      <c r="C46" s="12">
        <v>0.72660904260000003</v>
      </c>
      <c r="D46" s="11">
        <v>0.3</v>
      </c>
      <c r="E46" s="11">
        <v>46.66</v>
      </c>
      <c r="F46" s="11">
        <v>1.25</v>
      </c>
      <c r="G46" s="11">
        <v>9.5000000000000001E-2</v>
      </c>
      <c r="H46" s="10">
        <v>1</v>
      </c>
      <c r="I46" s="23">
        <f t="shared" si="0"/>
        <v>1.25</v>
      </c>
      <c r="J46" s="23">
        <f t="shared" si="1"/>
        <v>9.5000000000000001E-2</v>
      </c>
      <c r="K46" s="11">
        <v>2824.7</v>
      </c>
      <c r="L46" s="10">
        <f t="shared" si="2"/>
        <v>0.84758944819289994</v>
      </c>
      <c r="M46">
        <f t="shared" si="3"/>
        <v>1045</v>
      </c>
      <c r="N46">
        <f t="shared" si="4"/>
        <v>3</v>
      </c>
      <c r="O46">
        <f t="shared" si="5"/>
        <v>0.2</v>
      </c>
    </row>
    <row r="47" spans="1:15">
      <c r="A47" s="21" t="s">
        <v>68</v>
      </c>
      <c r="B47" s="10">
        <v>5400</v>
      </c>
      <c r="C47" s="12">
        <v>1.1700708000000001E-3</v>
      </c>
      <c r="D47" s="11">
        <v>1</v>
      </c>
      <c r="E47" s="11">
        <v>46.66</v>
      </c>
      <c r="F47" s="11">
        <v>0</v>
      </c>
      <c r="G47" s="11">
        <v>0</v>
      </c>
      <c r="H47" s="10">
        <v>1</v>
      </c>
      <c r="I47" s="23">
        <f t="shared" si="0"/>
        <v>0</v>
      </c>
      <c r="J47" s="23">
        <f t="shared" si="1"/>
        <v>0</v>
      </c>
      <c r="K47" s="11">
        <v>475</v>
      </c>
      <c r="L47" s="10">
        <f t="shared" si="2"/>
        <v>4.5496252940000004E-3</v>
      </c>
      <c r="M47">
        <f t="shared" si="3"/>
        <v>6</v>
      </c>
      <c r="N47">
        <f t="shared" si="4"/>
        <v>0</v>
      </c>
      <c r="O47">
        <f t="shared" si="5"/>
        <v>0</v>
      </c>
    </row>
    <row r="48" spans="1:15">
      <c r="A48" s="21" t="s">
        <v>68</v>
      </c>
      <c r="B48" s="10">
        <v>5400</v>
      </c>
      <c r="C48" s="12">
        <v>1.6781105399999999E-2</v>
      </c>
      <c r="D48" s="11">
        <v>1</v>
      </c>
      <c r="E48" s="11">
        <v>46.66</v>
      </c>
      <c r="F48" s="11">
        <v>0</v>
      </c>
      <c r="G48" s="11">
        <v>0</v>
      </c>
      <c r="H48" s="10">
        <v>1</v>
      </c>
      <c r="I48" s="23">
        <f t="shared" si="0"/>
        <v>0</v>
      </c>
      <c r="J48" s="23">
        <f t="shared" si="1"/>
        <v>0</v>
      </c>
      <c r="K48" s="11">
        <v>305.39999999999998</v>
      </c>
      <c r="L48" s="10">
        <f t="shared" si="2"/>
        <v>6.5250531496999997E-2</v>
      </c>
      <c r="M48">
        <f t="shared" si="3"/>
        <v>80</v>
      </c>
      <c r="N48">
        <f t="shared" si="4"/>
        <v>0</v>
      </c>
      <c r="O48">
        <f t="shared" si="5"/>
        <v>0</v>
      </c>
    </row>
    <row r="49" spans="1:15">
      <c r="A49" s="21" t="s">
        <v>68</v>
      </c>
      <c r="B49" s="10">
        <v>4200</v>
      </c>
      <c r="C49" s="12">
        <v>0.1027078307</v>
      </c>
      <c r="D49" s="11">
        <v>0.41299999999999998</v>
      </c>
      <c r="E49" s="11">
        <v>46.66</v>
      </c>
      <c r="F49" s="11">
        <v>0.7</v>
      </c>
      <c r="G49" s="11">
        <v>0.09</v>
      </c>
      <c r="H49" s="10">
        <v>1</v>
      </c>
      <c r="I49" s="23">
        <f t="shared" si="0"/>
        <v>0.7</v>
      </c>
      <c r="J49" s="23">
        <f t="shared" si="1"/>
        <v>0.09</v>
      </c>
      <c r="K49" s="11">
        <v>125.8</v>
      </c>
      <c r="L49" s="10">
        <f t="shared" si="2"/>
        <v>0.16493662234423381</v>
      </c>
      <c r="M49">
        <f t="shared" si="3"/>
        <v>203</v>
      </c>
      <c r="N49">
        <f t="shared" si="4"/>
        <v>0</v>
      </c>
      <c r="O49">
        <f t="shared" si="5"/>
        <v>0</v>
      </c>
    </row>
    <row r="50" spans="1:15">
      <c r="A50" s="21" t="s">
        <v>68</v>
      </c>
      <c r="B50" s="10">
        <v>4200</v>
      </c>
      <c r="C50" s="12">
        <v>6.9989841999999997E-2</v>
      </c>
      <c r="D50" s="11">
        <v>0.309</v>
      </c>
      <c r="E50" s="11">
        <v>46.66</v>
      </c>
      <c r="F50" s="11">
        <v>0.7</v>
      </c>
      <c r="G50" s="11">
        <v>0.09</v>
      </c>
      <c r="H50" s="10">
        <v>1</v>
      </c>
      <c r="I50" s="23">
        <f t="shared" si="0"/>
        <v>0.7</v>
      </c>
      <c r="J50" s="23">
        <f t="shared" si="1"/>
        <v>0.09</v>
      </c>
      <c r="K50" s="11">
        <v>64.099999999999994</v>
      </c>
      <c r="L50" s="10">
        <f t="shared" si="2"/>
        <v>8.4092445213789987E-2</v>
      </c>
      <c r="M50">
        <f t="shared" si="3"/>
        <v>104</v>
      </c>
      <c r="N50">
        <f t="shared" si="4"/>
        <v>0</v>
      </c>
      <c r="O50">
        <f t="shared" si="5"/>
        <v>0</v>
      </c>
    </row>
    <row r="51" spans="1:15">
      <c r="A51" s="21" t="s">
        <v>68</v>
      </c>
      <c r="B51" s="10">
        <v>4200</v>
      </c>
      <c r="C51" s="12">
        <v>0.4457993636</v>
      </c>
      <c r="D51" s="11">
        <v>0.41299999999999998</v>
      </c>
      <c r="E51" s="11">
        <v>46.66</v>
      </c>
      <c r="F51" s="11">
        <v>0.7</v>
      </c>
      <c r="G51" s="11">
        <v>0.09</v>
      </c>
      <c r="H51" s="10">
        <v>1</v>
      </c>
      <c r="I51" s="23">
        <f t="shared" si="0"/>
        <v>0.7</v>
      </c>
      <c r="J51" s="23">
        <f t="shared" si="1"/>
        <v>0.09</v>
      </c>
      <c r="K51" s="11">
        <v>545.9</v>
      </c>
      <c r="L51" s="10">
        <f t="shared" si="2"/>
        <v>0.71590102501690733</v>
      </c>
      <c r="M51">
        <f t="shared" si="3"/>
        <v>883</v>
      </c>
      <c r="N51">
        <f t="shared" si="4"/>
        <v>1</v>
      </c>
      <c r="O51">
        <f t="shared" si="5"/>
        <v>0.2</v>
      </c>
    </row>
    <row r="52" spans="1:15">
      <c r="A52" s="21" t="s">
        <v>68</v>
      </c>
      <c r="B52" s="10">
        <v>4200</v>
      </c>
      <c r="C52" s="12">
        <v>0.1166683443</v>
      </c>
      <c r="D52" s="11">
        <v>0.309</v>
      </c>
      <c r="E52" s="11">
        <v>46.66</v>
      </c>
      <c r="F52" s="11">
        <v>0.7</v>
      </c>
      <c r="G52" s="11">
        <v>0.09</v>
      </c>
      <c r="H52" s="10">
        <v>1</v>
      </c>
      <c r="I52" s="23">
        <f t="shared" si="0"/>
        <v>0.7</v>
      </c>
      <c r="J52" s="23">
        <f t="shared" si="1"/>
        <v>0.09</v>
      </c>
      <c r="K52" s="11">
        <v>106.9</v>
      </c>
      <c r="L52" s="10">
        <f t="shared" si="2"/>
        <v>0.14017643233472848</v>
      </c>
      <c r="M52">
        <f t="shared" si="3"/>
        <v>173</v>
      </c>
      <c r="N52">
        <f t="shared" si="4"/>
        <v>0</v>
      </c>
      <c r="O52">
        <f t="shared" si="5"/>
        <v>0</v>
      </c>
    </row>
    <row r="53" spans="1:15">
      <c r="A53" s="21" t="s">
        <v>68</v>
      </c>
      <c r="B53" s="10">
        <v>4200</v>
      </c>
      <c r="C53" s="12">
        <v>1.2836000000000001E-6</v>
      </c>
      <c r="D53" s="11">
        <v>0.10199999999999999</v>
      </c>
      <c r="E53" s="11">
        <v>46.66</v>
      </c>
      <c r="F53" s="11">
        <v>0.7</v>
      </c>
      <c r="G53" s="11">
        <v>0.09</v>
      </c>
      <c r="H53" s="10">
        <v>1</v>
      </c>
      <c r="I53" s="23">
        <f t="shared" si="0"/>
        <v>0.7</v>
      </c>
      <c r="J53" s="23">
        <f t="shared" si="1"/>
        <v>0.09</v>
      </c>
      <c r="K53" s="11">
        <v>17.3</v>
      </c>
      <c r="L53" s="10">
        <f t="shared" si="2"/>
        <v>5.0908859599999995E-7</v>
      </c>
      <c r="M53">
        <f t="shared" si="3"/>
        <v>0</v>
      </c>
      <c r="N53">
        <f t="shared" si="4"/>
        <v>0</v>
      </c>
      <c r="O53">
        <f t="shared" si="5"/>
        <v>0</v>
      </c>
    </row>
    <row r="54" spans="1:15">
      <c r="A54" s="21" t="s">
        <v>68</v>
      </c>
      <c r="B54" s="10">
        <v>5300</v>
      </c>
      <c r="C54" s="12">
        <v>1.7910808845999999</v>
      </c>
      <c r="D54" s="11">
        <v>0.5</v>
      </c>
      <c r="E54" s="11">
        <v>46.66</v>
      </c>
      <c r="F54" s="11">
        <v>0.6</v>
      </c>
      <c r="G54" s="11">
        <v>0.13500000000000001</v>
      </c>
      <c r="H54" s="10">
        <v>1</v>
      </c>
      <c r="I54" s="23">
        <f t="shared" si="0"/>
        <v>0.6</v>
      </c>
      <c r="J54" s="23">
        <f t="shared" si="1"/>
        <v>0.13500000000000001</v>
      </c>
      <c r="K54" s="11">
        <v>2655.2</v>
      </c>
      <c r="L54" s="10">
        <f t="shared" si="2"/>
        <v>3.4821597531431663</v>
      </c>
      <c r="M54">
        <f t="shared" si="3"/>
        <v>4295</v>
      </c>
      <c r="N54">
        <f t="shared" si="4"/>
        <v>6</v>
      </c>
      <c r="O54">
        <f t="shared" si="5"/>
        <v>1.3</v>
      </c>
    </row>
    <row r="55" spans="1:15">
      <c r="A55" s="21" t="s">
        <v>68</v>
      </c>
      <c r="B55" s="10">
        <v>1850</v>
      </c>
      <c r="C55" s="12">
        <v>9.9529685300000004E-2</v>
      </c>
      <c r="D55" s="11">
        <v>0.3</v>
      </c>
      <c r="E55" s="11">
        <v>46.66</v>
      </c>
      <c r="F55" s="11">
        <v>1.25</v>
      </c>
      <c r="G55" s="11">
        <v>9.5000000000000001E-2</v>
      </c>
      <c r="H55" s="10">
        <v>1</v>
      </c>
      <c r="I55" s="23">
        <f t="shared" si="0"/>
        <v>1.25</v>
      </c>
      <c r="J55" s="23">
        <f t="shared" si="1"/>
        <v>9.5000000000000001E-2</v>
      </c>
      <c r="K55" s="11">
        <v>88.5</v>
      </c>
      <c r="L55" s="10">
        <f t="shared" si="2"/>
        <v>0.11610137790245</v>
      </c>
      <c r="M55">
        <f t="shared" si="3"/>
        <v>143</v>
      </c>
      <c r="N55">
        <f t="shared" si="4"/>
        <v>0</v>
      </c>
      <c r="O55">
        <f t="shared" si="5"/>
        <v>0</v>
      </c>
    </row>
    <row r="56" spans="1:15">
      <c r="A56" s="21" t="s">
        <v>68</v>
      </c>
      <c r="B56" s="10">
        <v>4200</v>
      </c>
      <c r="C56" s="12">
        <v>0.60831755649999997</v>
      </c>
      <c r="D56" s="11">
        <v>0.309</v>
      </c>
      <c r="E56" s="11">
        <v>46.66</v>
      </c>
      <c r="F56" s="11">
        <v>0.7</v>
      </c>
      <c r="G56" s="11">
        <v>0.09</v>
      </c>
      <c r="H56" s="10">
        <v>1</v>
      </c>
      <c r="I56" s="23">
        <f t="shared" si="0"/>
        <v>0.7</v>
      </c>
      <c r="J56" s="23">
        <f t="shared" si="1"/>
        <v>0.09</v>
      </c>
      <c r="K56" s="11">
        <v>557.29999999999995</v>
      </c>
      <c r="L56" s="10">
        <f t="shared" si="2"/>
        <v>0.7308905025469673</v>
      </c>
      <c r="M56">
        <f t="shared" si="3"/>
        <v>902</v>
      </c>
      <c r="N56">
        <f t="shared" si="4"/>
        <v>1</v>
      </c>
      <c r="O56">
        <f t="shared" si="5"/>
        <v>0.2</v>
      </c>
    </row>
    <row r="57" spans="1:15">
      <c r="A57" s="21" t="s">
        <v>68</v>
      </c>
      <c r="B57" s="10">
        <v>4200</v>
      </c>
      <c r="C57" s="12">
        <v>0.90619687579999997</v>
      </c>
      <c r="D57" s="11">
        <v>0.10199999999999999</v>
      </c>
      <c r="E57" s="11">
        <v>46.66</v>
      </c>
      <c r="F57" s="11">
        <v>0.7</v>
      </c>
      <c r="G57" s="11">
        <v>0.09</v>
      </c>
      <c r="H57" s="10">
        <v>1</v>
      </c>
      <c r="I57" s="23">
        <f t="shared" si="0"/>
        <v>0.7</v>
      </c>
      <c r="J57" s="23">
        <f t="shared" si="1"/>
        <v>0.09</v>
      </c>
      <c r="K57" s="11">
        <v>274.10000000000002</v>
      </c>
      <c r="L57" s="10">
        <f t="shared" si="2"/>
        <v>0.35940674291103797</v>
      </c>
      <c r="M57">
        <f t="shared" si="3"/>
        <v>443</v>
      </c>
      <c r="N57">
        <f t="shared" si="4"/>
        <v>1</v>
      </c>
      <c r="O57">
        <f t="shared" si="5"/>
        <v>0.1</v>
      </c>
    </row>
    <row r="58" spans="1:15">
      <c r="A58" s="21" t="s">
        <v>68</v>
      </c>
      <c r="B58" s="10">
        <v>1850</v>
      </c>
      <c r="C58" s="12">
        <v>4.1788381472999996</v>
      </c>
      <c r="D58" s="11">
        <v>0.126</v>
      </c>
      <c r="E58" s="11">
        <v>46.66</v>
      </c>
      <c r="F58" s="11">
        <v>1.25</v>
      </c>
      <c r="G58" s="11">
        <v>9.5000000000000001E-2</v>
      </c>
      <c r="H58" s="10">
        <v>1</v>
      </c>
      <c r="I58" s="23">
        <f t="shared" si="0"/>
        <v>1.25</v>
      </c>
      <c r="J58" s="23">
        <f t="shared" si="1"/>
        <v>9.5000000000000001E-2</v>
      </c>
      <c r="K58" s="11">
        <v>1611.9</v>
      </c>
      <c r="L58" s="10">
        <f t="shared" si="2"/>
        <v>2.0473381735066885</v>
      </c>
      <c r="M58">
        <f t="shared" si="3"/>
        <v>2525</v>
      </c>
      <c r="N58">
        <f t="shared" si="4"/>
        <v>7</v>
      </c>
      <c r="O58">
        <f t="shared" si="5"/>
        <v>0.5</v>
      </c>
    </row>
    <row r="59" spans="1:15">
      <c r="A59" s="21" t="s">
        <v>68</v>
      </c>
      <c r="B59" s="10">
        <v>1850</v>
      </c>
      <c r="C59" s="12">
        <v>6.2842413E-2</v>
      </c>
      <c r="D59" s="11">
        <v>0.3</v>
      </c>
      <c r="E59" s="11">
        <v>46.66</v>
      </c>
      <c r="F59" s="11">
        <v>1.25</v>
      </c>
      <c r="G59" s="11">
        <v>9.5000000000000001E-2</v>
      </c>
      <c r="H59" s="10">
        <v>1</v>
      </c>
      <c r="I59" s="23">
        <f t="shared" si="0"/>
        <v>1.25</v>
      </c>
      <c r="J59" s="23">
        <f t="shared" si="1"/>
        <v>9.5000000000000001E-2</v>
      </c>
      <c r="K59" s="11">
        <v>55.9</v>
      </c>
      <c r="L59" s="10">
        <f t="shared" si="2"/>
        <v>7.3305674764499992E-2</v>
      </c>
      <c r="M59">
        <f t="shared" si="3"/>
        <v>90</v>
      </c>
      <c r="N59">
        <f t="shared" si="4"/>
        <v>0</v>
      </c>
      <c r="O59">
        <f t="shared" si="5"/>
        <v>0</v>
      </c>
    </row>
    <row r="60" spans="1:15">
      <c r="A60" s="21" t="s">
        <v>68</v>
      </c>
      <c r="B60" s="10">
        <v>1850</v>
      </c>
      <c r="C60" s="12">
        <v>0.1456681041</v>
      </c>
      <c r="D60" s="11">
        <v>0.3</v>
      </c>
      <c r="E60" s="11">
        <v>46.66</v>
      </c>
      <c r="F60" s="11">
        <v>1.25</v>
      </c>
      <c r="G60" s="11">
        <v>9.5000000000000001E-2</v>
      </c>
      <c r="H60" s="10">
        <v>1</v>
      </c>
      <c r="I60" s="23">
        <f t="shared" si="0"/>
        <v>1.25</v>
      </c>
      <c r="J60" s="23">
        <f t="shared" si="1"/>
        <v>9.5000000000000001E-2</v>
      </c>
      <c r="K60" s="11">
        <v>129.6</v>
      </c>
      <c r="L60" s="10">
        <f t="shared" si="2"/>
        <v>0.16992184343265002</v>
      </c>
      <c r="M60">
        <f t="shared" si="3"/>
        <v>210</v>
      </c>
      <c r="N60">
        <f t="shared" si="4"/>
        <v>1</v>
      </c>
      <c r="O60">
        <f t="shared" si="5"/>
        <v>0</v>
      </c>
    </row>
    <row r="61" spans="1:15">
      <c r="A61" s="21" t="s">
        <v>68</v>
      </c>
      <c r="B61" s="10">
        <v>1850</v>
      </c>
      <c r="C61" s="12">
        <v>8.8164158999999992E-3</v>
      </c>
      <c r="D61" s="11">
        <v>0.126</v>
      </c>
      <c r="E61" s="11">
        <v>46.66</v>
      </c>
      <c r="F61" s="11">
        <v>1.25</v>
      </c>
      <c r="G61" s="11">
        <v>9.5000000000000001E-2</v>
      </c>
      <c r="H61" s="10">
        <v>1</v>
      </c>
      <c r="I61" s="23">
        <f t="shared" si="0"/>
        <v>1.25</v>
      </c>
      <c r="J61" s="23">
        <f t="shared" si="1"/>
        <v>9.5000000000000001E-2</v>
      </c>
      <c r="K61" s="11">
        <v>59.7</v>
      </c>
      <c r="L61" s="10">
        <f t="shared" si="2"/>
        <v>4.3194266418869996E-3</v>
      </c>
      <c r="M61">
        <f t="shared" si="3"/>
        <v>5</v>
      </c>
      <c r="N61">
        <f t="shared" si="4"/>
        <v>0</v>
      </c>
      <c r="O61">
        <f t="shared" si="5"/>
        <v>0</v>
      </c>
    </row>
    <row r="62" spans="1:15">
      <c r="A62" s="21" t="s">
        <v>68</v>
      </c>
      <c r="B62" s="10">
        <v>6181</v>
      </c>
      <c r="C62" s="12">
        <v>2.3880846726999998</v>
      </c>
      <c r="D62" s="11">
        <v>0.26600000000000001</v>
      </c>
      <c r="E62" s="11">
        <v>46.66</v>
      </c>
      <c r="F62" s="11">
        <v>0</v>
      </c>
      <c r="G62" s="11">
        <v>0</v>
      </c>
      <c r="H62" s="10">
        <v>1</v>
      </c>
      <c r="I62" s="23">
        <f t="shared" si="0"/>
        <v>0</v>
      </c>
      <c r="J62" s="23">
        <f t="shared" si="1"/>
        <v>0</v>
      </c>
      <c r="K62" s="11">
        <v>23334.7</v>
      </c>
      <c r="L62" s="10">
        <f t="shared" si="2"/>
        <v>2.4699880166913677</v>
      </c>
      <c r="M62">
        <f t="shared" si="3"/>
        <v>3047</v>
      </c>
      <c r="N62">
        <f t="shared" si="4"/>
        <v>0</v>
      </c>
      <c r="O62">
        <f t="shared" si="5"/>
        <v>0</v>
      </c>
    </row>
    <row r="63" spans="1:15">
      <c r="A63" s="21" t="s">
        <v>68</v>
      </c>
      <c r="B63" s="10">
        <v>6181</v>
      </c>
      <c r="C63" s="12">
        <v>1.9572910999999998E-2</v>
      </c>
      <c r="D63" s="11">
        <v>0.191</v>
      </c>
      <c r="E63" s="11">
        <v>46.66</v>
      </c>
      <c r="F63" s="11">
        <v>0</v>
      </c>
      <c r="G63" s="11">
        <v>0</v>
      </c>
      <c r="H63" s="10">
        <v>1</v>
      </c>
      <c r="I63" s="23">
        <f t="shared" si="0"/>
        <v>0</v>
      </c>
      <c r="J63" s="23">
        <f t="shared" si="1"/>
        <v>0</v>
      </c>
      <c r="K63" s="11">
        <v>2309.1999999999998</v>
      </c>
      <c r="L63" s="10">
        <f t="shared" si="2"/>
        <v>1.4536246433888332E-2</v>
      </c>
      <c r="M63">
        <f t="shared" si="3"/>
        <v>18</v>
      </c>
      <c r="N63">
        <f t="shared" si="4"/>
        <v>0</v>
      </c>
      <c r="O63">
        <f t="shared" si="5"/>
        <v>0</v>
      </c>
    </row>
    <row r="64" spans="1:15">
      <c r="A64" s="21" t="s">
        <v>68</v>
      </c>
      <c r="B64" s="10">
        <v>6181</v>
      </c>
      <c r="C64" s="12">
        <v>0.57354454629999996</v>
      </c>
      <c r="D64" s="11">
        <v>0.26600000000000001</v>
      </c>
      <c r="E64" s="11">
        <v>46.66</v>
      </c>
      <c r="F64" s="11">
        <v>0</v>
      </c>
      <c r="G64" s="11">
        <v>0</v>
      </c>
      <c r="H64" s="10">
        <v>1</v>
      </c>
      <c r="I64" s="23">
        <f t="shared" si="0"/>
        <v>0</v>
      </c>
      <c r="J64" s="23">
        <f t="shared" si="1"/>
        <v>0</v>
      </c>
      <c r="K64" s="11">
        <v>745.4</v>
      </c>
      <c r="L64" s="10">
        <f t="shared" si="2"/>
        <v>0.59321521242293562</v>
      </c>
      <c r="M64">
        <f t="shared" si="3"/>
        <v>732</v>
      </c>
      <c r="N64">
        <f t="shared" si="4"/>
        <v>0</v>
      </c>
      <c r="O64">
        <f t="shared" si="5"/>
        <v>0</v>
      </c>
    </row>
    <row r="65" spans="1:15">
      <c r="A65" s="21" t="s">
        <v>68</v>
      </c>
      <c r="B65" s="10">
        <v>6181</v>
      </c>
      <c r="C65" s="12">
        <v>0.204989587</v>
      </c>
      <c r="D65" s="11">
        <v>0.30299999999999999</v>
      </c>
      <c r="E65" s="11">
        <v>46.66</v>
      </c>
      <c r="F65" s="11">
        <v>0</v>
      </c>
      <c r="G65" s="11">
        <v>0</v>
      </c>
      <c r="H65" s="10">
        <v>1</v>
      </c>
      <c r="I65" s="23">
        <f t="shared" si="0"/>
        <v>0</v>
      </c>
      <c r="J65" s="23">
        <f t="shared" si="1"/>
        <v>0</v>
      </c>
      <c r="K65" s="11">
        <v>184.2</v>
      </c>
      <c r="L65" s="10">
        <f t="shared" si="2"/>
        <v>0.24151155676785499</v>
      </c>
      <c r="M65">
        <f t="shared" si="3"/>
        <v>298</v>
      </c>
      <c r="N65">
        <f t="shared" si="4"/>
        <v>0</v>
      </c>
      <c r="O65">
        <f t="shared" si="5"/>
        <v>0</v>
      </c>
    </row>
    <row r="66" spans="1:15">
      <c r="A66" s="21" t="s">
        <v>68</v>
      </c>
      <c r="B66" s="10">
        <v>6181</v>
      </c>
      <c r="C66" s="12">
        <v>1.4995898753000001</v>
      </c>
      <c r="D66" s="11">
        <v>0.30299999999999999</v>
      </c>
      <c r="E66" s="11">
        <v>46.66</v>
      </c>
      <c r="F66" s="11">
        <v>0</v>
      </c>
      <c r="G66" s="11">
        <v>0</v>
      </c>
      <c r="H66" s="10">
        <v>1</v>
      </c>
      <c r="I66" s="23">
        <f t="shared" si="0"/>
        <v>0</v>
      </c>
      <c r="J66" s="23">
        <f t="shared" si="1"/>
        <v>0</v>
      </c>
      <c r="K66" s="11">
        <v>1364.9</v>
      </c>
      <c r="L66" s="10">
        <f t="shared" si="2"/>
        <v>1.7667643054328244</v>
      </c>
      <c r="M66">
        <f t="shared" si="3"/>
        <v>2179</v>
      </c>
      <c r="N66">
        <f t="shared" si="4"/>
        <v>0</v>
      </c>
      <c r="O66">
        <f t="shared" si="5"/>
        <v>0</v>
      </c>
    </row>
    <row r="67" spans="1:15">
      <c r="A67" s="21" t="s">
        <v>68</v>
      </c>
      <c r="B67" s="10">
        <v>6120</v>
      </c>
      <c r="C67" s="12">
        <v>0.1029226546</v>
      </c>
      <c r="D67" s="11">
        <v>0.26600000000000001</v>
      </c>
      <c r="E67" s="11">
        <v>46.66</v>
      </c>
      <c r="F67" s="11">
        <v>0</v>
      </c>
      <c r="G67" s="11">
        <v>0</v>
      </c>
      <c r="H67" s="10">
        <v>1</v>
      </c>
      <c r="I67" s="23">
        <f t="shared" ref="I67:I68" si="6">F67</f>
        <v>0</v>
      </c>
      <c r="J67" s="23">
        <f t="shared" ref="J67:J68" si="7">G67</f>
        <v>0</v>
      </c>
      <c r="K67" s="11">
        <v>967.5</v>
      </c>
      <c r="L67" s="10">
        <f t="shared" ref="L67:L99" si="8">E67*D67*C67/12</f>
        <v>0.10645255857726466</v>
      </c>
      <c r="M67">
        <f t="shared" ref="M67:M99" si="9">ROUND(E67*D67*C67*102.79,0)</f>
        <v>131</v>
      </c>
      <c r="N67">
        <f t="shared" ref="N67:N99" si="10">ROUND(I67*M67*0.002205,0)</f>
        <v>0</v>
      </c>
      <c r="O67">
        <f t="shared" ref="O67:O99" si="11">ROUND(J67*M67*0.002205,1)</f>
        <v>0</v>
      </c>
    </row>
    <row r="68" spans="1:15">
      <c r="A68" s="21" t="s">
        <v>68</v>
      </c>
      <c r="B68" s="10">
        <v>6120</v>
      </c>
      <c r="C68" s="12">
        <v>0.14977890020000001</v>
      </c>
      <c r="D68" s="11">
        <v>0.30299999999999999</v>
      </c>
      <c r="E68" s="11">
        <v>46.66</v>
      </c>
      <c r="F68" s="11">
        <v>0</v>
      </c>
      <c r="G68" s="11">
        <v>0</v>
      </c>
      <c r="H68" s="10">
        <v>1</v>
      </c>
      <c r="I68" s="23">
        <f t="shared" si="6"/>
        <v>0</v>
      </c>
      <c r="J68" s="23">
        <f t="shared" si="7"/>
        <v>0</v>
      </c>
      <c r="K68" s="11">
        <v>2660.3</v>
      </c>
      <c r="L68" s="10">
        <f t="shared" si="8"/>
        <v>0.17646425795413301</v>
      </c>
      <c r="M68">
        <f t="shared" si="9"/>
        <v>218</v>
      </c>
      <c r="N68">
        <f t="shared" si="10"/>
        <v>0</v>
      </c>
      <c r="O68">
        <f t="shared" si="11"/>
        <v>0</v>
      </c>
    </row>
    <row r="69" spans="1:15">
      <c r="A69" s="21" t="s">
        <v>68</v>
      </c>
      <c r="B69" s="10">
        <v>1200</v>
      </c>
      <c r="C69" s="12">
        <v>1.6332057068000001</v>
      </c>
      <c r="D69" s="11">
        <v>0.38900000000000001</v>
      </c>
      <c r="E69" s="11">
        <v>46.66</v>
      </c>
      <c r="F69" s="11">
        <v>2.23</v>
      </c>
      <c r="G69" s="11">
        <v>0.316</v>
      </c>
      <c r="H69" s="10">
        <v>0</v>
      </c>
      <c r="I69" s="23">
        <f>F69*0.7</f>
        <v>1.5609999999999999</v>
      </c>
      <c r="J69" s="23">
        <f>G69*0.5</f>
        <v>0.158</v>
      </c>
      <c r="K69" s="11">
        <v>2257.1999999999998</v>
      </c>
      <c r="L69" s="10">
        <f t="shared" si="8"/>
        <v>2.4703243458869193</v>
      </c>
      <c r="M69">
        <f t="shared" si="9"/>
        <v>3047</v>
      </c>
      <c r="N69">
        <f t="shared" si="10"/>
        <v>10</v>
      </c>
      <c r="O69">
        <f t="shared" si="11"/>
        <v>1.1000000000000001</v>
      </c>
    </row>
    <row r="70" spans="1:15">
      <c r="A70" s="21" t="s">
        <v>68</v>
      </c>
      <c r="B70" s="10">
        <v>1200</v>
      </c>
      <c r="C70" s="12">
        <v>2.4202324099999999E-2</v>
      </c>
      <c r="D70" s="11">
        <v>0.34699999999999998</v>
      </c>
      <c r="E70" s="11">
        <v>46.66</v>
      </c>
      <c r="F70" s="11">
        <v>2.23</v>
      </c>
      <c r="G70" s="11">
        <v>0.316</v>
      </c>
      <c r="H70" s="10">
        <v>0</v>
      </c>
      <c r="I70" s="23">
        <f t="shared" ref="I70:I99" si="12">F70*0.7</f>
        <v>1.5609999999999999</v>
      </c>
      <c r="J70" s="23">
        <f t="shared" ref="J70:J99" si="13">G70*0.5</f>
        <v>0.158</v>
      </c>
      <c r="K70" s="11">
        <v>107.7</v>
      </c>
      <c r="L70" s="10">
        <f t="shared" si="8"/>
        <v>3.2655026129131827E-2</v>
      </c>
      <c r="M70">
        <f t="shared" si="9"/>
        <v>40</v>
      </c>
      <c r="N70">
        <f t="shared" si="10"/>
        <v>0</v>
      </c>
      <c r="O70">
        <f t="shared" si="11"/>
        <v>0</v>
      </c>
    </row>
    <row r="71" spans="1:15">
      <c r="A71" s="21" t="s">
        <v>68</v>
      </c>
      <c r="B71" s="10">
        <v>1200</v>
      </c>
      <c r="C71" s="12">
        <v>0.42557396390000002</v>
      </c>
      <c r="D71" s="11">
        <v>0.22</v>
      </c>
      <c r="E71" s="11">
        <v>46.66</v>
      </c>
      <c r="F71" s="11">
        <v>2.23</v>
      </c>
      <c r="G71" s="11">
        <v>0.316</v>
      </c>
      <c r="H71" s="10">
        <v>0</v>
      </c>
      <c r="I71" s="23">
        <f t="shared" si="12"/>
        <v>1.5609999999999999</v>
      </c>
      <c r="J71" s="23">
        <f t="shared" si="13"/>
        <v>0.158</v>
      </c>
      <c r="K71" s="11">
        <v>294.10000000000002</v>
      </c>
      <c r="L71" s="10">
        <f t="shared" si="8"/>
        <v>0.36405015451885664</v>
      </c>
      <c r="M71">
        <f t="shared" si="9"/>
        <v>449</v>
      </c>
      <c r="N71">
        <f t="shared" si="10"/>
        <v>2</v>
      </c>
      <c r="O71">
        <f t="shared" si="11"/>
        <v>0.2</v>
      </c>
    </row>
    <row r="72" spans="1:15">
      <c r="A72" s="21" t="s">
        <v>68</v>
      </c>
      <c r="B72" s="10">
        <v>1200</v>
      </c>
      <c r="C72" s="12">
        <v>2.7811323200000002E-2</v>
      </c>
      <c r="D72" s="11">
        <v>0.34699999999999998</v>
      </c>
      <c r="E72" s="11">
        <v>46.66</v>
      </c>
      <c r="F72" s="11">
        <v>2.23</v>
      </c>
      <c r="G72" s="11">
        <v>0.316</v>
      </c>
      <c r="H72" s="10">
        <v>0</v>
      </c>
      <c r="I72" s="23">
        <f t="shared" si="12"/>
        <v>1.5609999999999999</v>
      </c>
      <c r="J72" s="23">
        <f t="shared" si="13"/>
        <v>0.158</v>
      </c>
      <c r="K72" s="11">
        <v>211.7</v>
      </c>
      <c r="L72" s="10">
        <f t="shared" si="8"/>
        <v>3.7524474179805332E-2</v>
      </c>
      <c r="M72">
        <f t="shared" si="9"/>
        <v>46</v>
      </c>
      <c r="N72">
        <f t="shared" si="10"/>
        <v>0</v>
      </c>
      <c r="O72">
        <f t="shared" si="11"/>
        <v>0</v>
      </c>
    </row>
    <row r="73" spans="1:15">
      <c r="A73" s="21" t="s">
        <v>68</v>
      </c>
      <c r="B73" s="10">
        <v>1200</v>
      </c>
      <c r="C73" s="12">
        <v>1.2437304999999999E-3</v>
      </c>
      <c r="D73" s="11">
        <v>0.34699999999999998</v>
      </c>
      <c r="E73" s="11">
        <v>46.66</v>
      </c>
      <c r="F73" s="11">
        <v>2.23</v>
      </c>
      <c r="G73" s="11">
        <v>0.316</v>
      </c>
      <c r="H73" s="10">
        <v>0</v>
      </c>
      <c r="I73" s="23">
        <f t="shared" si="12"/>
        <v>1.5609999999999999</v>
      </c>
      <c r="J73" s="23">
        <f t="shared" si="13"/>
        <v>0.158</v>
      </c>
      <c r="K73" s="11">
        <v>11.6</v>
      </c>
      <c r="L73" s="10">
        <f t="shared" si="8"/>
        <v>1.6781054500091663E-3</v>
      </c>
      <c r="M73">
        <f t="shared" si="9"/>
        <v>2</v>
      </c>
      <c r="N73">
        <f t="shared" si="10"/>
        <v>0</v>
      </c>
      <c r="O73">
        <f t="shared" si="11"/>
        <v>0</v>
      </c>
    </row>
    <row r="74" spans="1:15">
      <c r="A74" s="21" t="s">
        <v>68</v>
      </c>
      <c r="B74" s="10">
        <v>1200</v>
      </c>
      <c r="C74" s="12">
        <v>9.7071992199999999E-2</v>
      </c>
      <c r="D74" s="11">
        <v>0.38900000000000001</v>
      </c>
      <c r="E74" s="11">
        <v>46.66</v>
      </c>
      <c r="F74" s="11">
        <v>2.23</v>
      </c>
      <c r="G74" s="11">
        <v>0.316</v>
      </c>
      <c r="H74" s="10">
        <v>0</v>
      </c>
      <c r="I74" s="23">
        <f t="shared" si="12"/>
        <v>1.5609999999999999</v>
      </c>
      <c r="J74" s="23">
        <f t="shared" si="13"/>
        <v>0.158</v>
      </c>
      <c r="K74" s="11">
        <v>132.19999999999999</v>
      </c>
      <c r="L74" s="10">
        <f t="shared" si="8"/>
        <v>0.14682737430868567</v>
      </c>
      <c r="M74">
        <f t="shared" si="9"/>
        <v>181</v>
      </c>
      <c r="N74">
        <f t="shared" si="10"/>
        <v>1</v>
      </c>
      <c r="O74">
        <f t="shared" si="11"/>
        <v>0.1</v>
      </c>
    </row>
    <row r="75" spans="1:15">
      <c r="A75" s="21" t="s">
        <v>68</v>
      </c>
      <c r="B75" s="10">
        <v>1200</v>
      </c>
      <c r="C75" s="12">
        <v>2.3267917000000002E-3</v>
      </c>
      <c r="D75" s="11">
        <v>0.34699999999999998</v>
      </c>
      <c r="E75" s="11">
        <v>46.66</v>
      </c>
      <c r="F75" s="11">
        <v>2.23</v>
      </c>
      <c r="G75" s="11">
        <v>0.316</v>
      </c>
      <c r="H75" s="10">
        <v>0</v>
      </c>
      <c r="I75" s="23">
        <f t="shared" si="12"/>
        <v>1.5609999999999999</v>
      </c>
      <c r="J75" s="23">
        <f t="shared" si="13"/>
        <v>0.158</v>
      </c>
      <c r="K75" s="11">
        <v>19.600000000000001</v>
      </c>
      <c r="L75" s="10">
        <f t="shared" si="8"/>
        <v>3.1394275792111666E-3</v>
      </c>
      <c r="M75">
        <f t="shared" si="9"/>
        <v>4</v>
      </c>
      <c r="N75">
        <f t="shared" si="10"/>
        <v>0</v>
      </c>
      <c r="O75">
        <f t="shared" si="11"/>
        <v>0</v>
      </c>
    </row>
    <row r="76" spans="1:15">
      <c r="A76" s="21" t="s">
        <v>68</v>
      </c>
      <c r="B76" s="10">
        <v>1200</v>
      </c>
      <c r="C76" s="12">
        <v>7.8579310000000003E-3</v>
      </c>
      <c r="D76" s="11">
        <v>0.38900000000000001</v>
      </c>
      <c r="E76" s="11">
        <v>46.66</v>
      </c>
      <c r="F76" s="11">
        <v>2.23</v>
      </c>
      <c r="G76" s="11">
        <v>0.316</v>
      </c>
      <c r="H76" s="10">
        <v>0</v>
      </c>
      <c r="I76" s="23">
        <f t="shared" si="12"/>
        <v>1.5609999999999999</v>
      </c>
      <c r="J76" s="23">
        <f t="shared" si="13"/>
        <v>0.158</v>
      </c>
      <c r="K76" s="11">
        <v>9.3000000000000007</v>
      </c>
      <c r="L76" s="10">
        <f t="shared" si="8"/>
        <v>1.1885605209911667E-2</v>
      </c>
      <c r="M76">
        <f t="shared" si="9"/>
        <v>15</v>
      </c>
      <c r="N76">
        <f t="shared" si="10"/>
        <v>0</v>
      </c>
      <c r="O76">
        <f t="shared" si="11"/>
        <v>0</v>
      </c>
    </row>
    <row r="77" spans="1:15">
      <c r="A77" s="21" t="s">
        <v>68</v>
      </c>
      <c r="B77" s="10">
        <v>1200</v>
      </c>
      <c r="C77" s="12">
        <v>2.0012565851000002</v>
      </c>
      <c r="D77" s="11">
        <v>0.38900000000000001</v>
      </c>
      <c r="E77" s="11">
        <v>46.66</v>
      </c>
      <c r="F77" s="11">
        <v>2.23</v>
      </c>
      <c r="G77" s="11">
        <v>0.316</v>
      </c>
      <c r="H77" s="10">
        <v>0</v>
      </c>
      <c r="I77" s="23">
        <f t="shared" si="12"/>
        <v>1.5609999999999999</v>
      </c>
      <c r="J77" s="23">
        <f t="shared" si="13"/>
        <v>0.158</v>
      </c>
      <c r="K77" s="11">
        <v>2308.1999999999998</v>
      </c>
      <c r="L77" s="10">
        <f t="shared" si="8"/>
        <v>3.0270239957864979</v>
      </c>
      <c r="M77">
        <f t="shared" si="9"/>
        <v>3734</v>
      </c>
      <c r="N77">
        <f t="shared" si="10"/>
        <v>13</v>
      </c>
      <c r="O77">
        <f t="shared" si="11"/>
        <v>1.3</v>
      </c>
    </row>
    <row r="78" spans="1:15">
      <c r="A78" s="21" t="s">
        <v>68</v>
      </c>
      <c r="B78" s="10">
        <v>1200</v>
      </c>
      <c r="C78" s="12">
        <v>1.6634632199999999E-2</v>
      </c>
      <c r="D78" s="11">
        <v>0.38900000000000001</v>
      </c>
      <c r="E78" s="11">
        <v>46.66</v>
      </c>
      <c r="F78" s="11">
        <v>2.23</v>
      </c>
      <c r="G78" s="11">
        <v>0.316</v>
      </c>
      <c r="H78" s="10">
        <v>0</v>
      </c>
      <c r="I78" s="23">
        <f t="shared" si="12"/>
        <v>1.5609999999999999</v>
      </c>
      <c r="J78" s="23">
        <f t="shared" si="13"/>
        <v>0.158</v>
      </c>
      <c r="K78" s="11">
        <v>19.2</v>
      </c>
      <c r="L78" s="10">
        <f t="shared" si="8"/>
        <v>2.5160907004818999E-2</v>
      </c>
      <c r="M78">
        <f t="shared" si="9"/>
        <v>31</v>
      </c>
      <c r="N78">
        <f t="shared" si="10"/>
        <v>0</v>
      </c>
      <c r="O78">
        <f t="shared" si="11"/>
        <v>0</v>
      </c>
    </row>
    <row r="79" spans="1:15">
      <c r="A79" s="21" t="s">
        <v>68</v>
      </c>
      <c r="B79" s="10">
        <v>1200</v>
      </c>
      <c r="C79" s="12">
        <v>3.2904439999999999E-4</v>
      </c>
      <c r="D79" s="11">
        <v>0.34699999999999998</v>
      </c>
      <c r="E79" s="11">
        <v>46.66</v>
      </c>
      <c r="F79" s="11">
        <v>2.23</v>
      </c>
      <c r="G79" s="11">
        <v>0.316</v>
      </c>
      <c r="H79" s="10">
        <v>0</v>
      </c>
      <c r="I79" s="23">
        <f t="shared" si="12"/>
        <v>1.5609999999999999</v>
      </c>
      <c r="J79" s="23">
        <f t="shared" si="13"/>
        <v>0.158</v>
      </c>
      <c r="K79" s="11">
        <v>3.7</v>
      </c>
      <c r="L79" s="10">
        <f t="shared" si="8"/>
        <v>4.4396370510733327E-4</v>
      </c>
      <c r="M79">
        <f t="shared" si="9"/>
        <v>1</v>
      </c>
      <c r="N79">
        <f t="shared" si="10"/>
        <v>0</v>
      </c>
      <c r="O79">
        <f t="shared" si="11"/>
        <v>0</v>
      </c>
    </row>
    <row r="80" spans="1:15">
      <c r="A80" s="21" t="s">
        <v>68</v>
      </c>
      <c r="B80" s="10">
        <v>1200</v>
      </c>
      <c r="C80" s="12">
        <v>4.7607652399999999E-2</v>
      </c>
      <c r="D80" s="11">
        <v>0.38900000000000001</v>
      </c>
      <c r="E80" s="11">
        <v>46.66</v>
      </c>
      <c r="F80" s="11">
        <v>2.23</v>
      </c>
      <c r="G80" s="11">
        <v>0.316</v>
      </c>
      <c r="H80" s="10">
        <v>0</v>
      </c>
      <c r="I80" s="23">
        <f t="shared" si="12"/>
        <v>1.5609999999999999</v>
      </c>
      <c r="J80" s="23">
        <f t="shared" si="13"/>
        <v>0.158</v>
      </c>
      <c r="K80" s="11">
        <v>54.9</v>
      </c>
      <c r="L80" s="10">
        <f t="shared" si="8"/>
        <v>7.2009510060231333E-2</v>
      </c>
      <c r="M80">
        <f t="shared" si="9"/>
        <v>89</v>
      </c>
      <c r="N80">
        <f t="shared" si="10"/>
        <v>0</v>
      </c>
      <c r="O80">
        <f t="shared" si="11"/>
        <v>0</v>
      </c>
    </row>
    <row r="81" spans="1:15">
      <c r="A81" s="21" t="s">
        <v>68</v>
      </c>
      <c r="B81" s="10">
        <v>1200</v>
      </c>
      <c r="C81" s="12">
        <v>1.3037571970999999</v>
      </c>
      <c r="D81" s="11">
        <v>0.38900000000000001</v>
      </c>
      <c r="E81" s="11">
        <v>46.66</v>
      </c>
      <c r="F81" s="11">
        <v>2.23</v>
      </c>
      <c r="G81" s="11">
        <v>0.316</v>
      </c>
      <c r="H81" s="10">
        <v>0</v>
      </c>
      <c r="I81" s="23">
        <f t="shared" si="12"/>
        <v>1.5609999999999999</v>
      </c>
      <c r="J81" s="23">
        <f t="shared" si="13"/>
        <v>0.158</v>
      </c>
      <c r="K81" s="11">
        <v>1503.7</v>
      </c>
      <c r="L81" s="10">
        <f t="shared" si="8"/>
        <v>1.9720131589742376</v>
      </c>
      <c r="M81">
        <f t="shared" si="9"/>
        <v>2432</v>
      </c>
      <c r="N81">
        <f t="shared" si="10"/>
        <v>8</v>
      </c>
      <c r="O81">
        <f t="shared" si="11"/>
        <v>0.8</v>
      </c>
    </row>
    <row r="82" spans="1:15">
      <c r="A82" s="21" t="s">
        <v>68</v>
      </c>
      <c r="B82" s="10">
        <v>1200</v>
      </c>
      <c r="C82" s="12">
        <v>1.2900770234000001</v>
      </c>
      <c r="D82" s="11">
        <v>0.22</v>
      </c>
      <c r="E82" s="11">
        <v>46.66</v>
      </c>
      <c r="F82" s="11">
        <v>2.23</v>
      </c>
      <c r="G82" s="11">
        <v>0.316</v>
      </c>
      <c r="H82" s="10">
        <v>0</v>
      </c>
      <c r="I82" s="23">
        <f t="shared" si="12"/>
        <v>1.5609999999999999</v>
      </c>
      <c r="J82" s="23">
        <f t="shared" si="13"/>
        <v>0.158</v>
      </c>
      <c r="K82" s="11">
        <v>841.5</v>
      </c>
      <c r="L82" s="10">
        <f t="shared" si="8"/>
        <v>1.1035748883838068</v>
      </c>
      <c r="M82">
        <f t="shared" si="9"/>
        <v>1361</v>
      </c>
      <c r="N82">
        <f t="shared" si="10"/>
        <v>5</v>
      </c>
      <c r="O82">
        <f t="shared" si="11"/>
        <v>0.5</v>
      </c>
    </row>
    <row r="83" spans="1:15">
      <c r="A83" s="21" t="s">
        <v>68</v>
      </c>
      <c r="B83" s="10">
        <v>1200</v>
      </c>
      <c r="C83" s="12">
        <v>0.15309140390000001</v>
      </c>
      <c r="D83" s="11">
        <v>0.38900000000000001</v>
      </c>
      <c r="E83" s="11">
        <v>46.66</v>
      </c>
      <c r="F83" s="11">
        <v>2.23</v>
      </c>
      <c r="G83" s="11">
        <v>0.316</v>
      </c>
      <c r="H83" s="10">
        <v>0</v>
      </c>
      <c r="I83" s="23">
        <f t="shared" si="12"/>
        <v>1.5609999999999999</v>
      </c>
      <c r="J83" s="23">
        <f t="shared" si="13"/>
        <v>0.158</v>
      </c>
      <c r="K83" s="11">
        <v>176.6</v>
      </c>
      <c r="L83" s="10">
        <f t="shared" si="8"/>
        <v>0.23156018903532383</v>
      </c>
      <c r="M83">
        <f t="shared" si="9"/>
        <v>286</v>
      </c>
      <c r="N83">
        <f t="shared" si="10"/>
        <v>1</v>
      </c>
      <c r="O83">
        <f t="shared" si="11"/>
        <v>0.1</v>
      </c>
    </row>
    <row r="84" spans="1:15">
      <c r="A84" s="21" t="s">
        <v>68</v>
      </c>
      <c r="B84" s="10">
        <v>1200</v>
      </c>
      <c r="C84" s="12">
        <v>7.51263296E-2</v>
      </c>
      <c r="D84" s="11">
        <v>0.47299999999999998</v>
      </c>
      <c r="E84" s="11">
        <v>46.66</v>
      </c>
      <c r="F84" s="11">
        <v>2.23</v>
      </c>
      <c r="G84" s="11">
        <v>0.316</v>
      </c>
      <c r="H84" s="10">
        <v>0</v>
      </c>
      <c r="I84" s="23">
        <f t="shared" si="12"/>
        <v>1.5609999999999999</v>
      </c>
      <c r="J84" s="23">
        <f t="shared" si="13"/>
        <v>0.158</v>
      </c>
      <c r="K84" s="11">
        <v>105.4</v>
      </c>
      <c r="L84" s="10">
        <f t="shared" si="8"/>
        <v>0.13817096808427731</v>
      </c>
      <c r="M84">
        <f t="shared" si="9"/>
        <v>170</v>
      </c>
      <c r="N84">
        <f t="shared" si="10"/>
        <v>1</v>
      </c>
      <c r="O84">
        <f t="shared" si="11"/>
        <v>0.1</v>
      </c>
    </row>
    <row r="85" spans="1:15">
      <c r="A85" s="21" t="s">
        <v>68</v>
      </c>
      <c r="B85" s="10">
        <v>1200</v>
      </c>
      <c r="C85" s="12">
        <v>1.1799969271999999</v>
      </c>
      <c r="D85" s="11">
        <v>0.22</v>
      </c>
      <c r="E85" s="11">
        <v>46.66</v>
      </c>
      <c r="F85" s="11">
        <v>2.23</v>
      </c>
      <c r="G85" s="11">
        <v>0.316</v>
      </c>
      <c r="H85" s="10">
        <v>0</v>
      </c>
      <c r="I85" s="23">
        <f t="shared" si="12"/>
        <v>1.5609999999999999</v>
      </c>
      <c r="J85" s="23">
        <f t="shared" si="13"/>
        <v>0.158</v>
      </c>
      <c r="K85" s="11">
        <v>769.7</v>
      </c>
      <c r="L85" s="10">
        <f t="shared" si="8"/>
        <v>1.0094087047577867</v>
      </c>
      <c r="M85">
        <f t="shared" si="9"/>
        <v>1245</v>
      </c>
      <c r="N85">
        <f t="shared" si="10"/>
        <v>4</v>
      </c>
      <c r="O85">
        <f t="shared" si="11"/>
        <v>0.4</v>
      </c>
    </row>
    <row r="86" spans="1:15">
      <c r="A86" s="21" t="s">
        <v>68</v>
      </c>
      <c r="B86" s="10">
        <v>1850</v>
      </c>
      <c r="C86" s="12">
        <v>5.4246871299999999E-2</v>
      </c>
      <c r="D86" s="11">
        <v>0.3</v>
      </c>
      <c r="E86" s="11">
        <v>46.66</v>
      </c>
      <c r="F86" s="11">
        <v>1.25</v>
      </c>
      <c r="G86" s="11">
        <v>9.5000000000000001E-2</v>
      </c>
      <c r="H86" s="10">
        <v>0</v>
      </c>
      <c r="I86" s="23">
        <f t="shared" si="12"/>
        <v>0.875</v>
      </c>
      <c r="J86" s="23">
        <f t="shared" si="13"/>
        <v>4.7500000000000001E-2</v>
      </c>
      <c r="K86" s="11">
        <v>151.6</v>
      </c>
      <c r="L86" s="10">
        <f t="shared" si="8"/>
        <v>6.3278975371449997E-2</v>
      </c>
      <c r="M86">
        <f t="shared" si="9"/>
        <v>78</v>
      </c>
      <c r="N86">
        <f t="shared" si="10"/>
        <v>0</v>
      </c>
      <c r="O86">
        <f t="shared" si="11"/>
        <v>0</v>
      </c>
    </row>
    <row r="87" spans="1:15">
      <c r="A87" s="21" t="s">
        <v>68</v>
      </c>
      <c r="B87" s="10">
        <v>1850</v>
      </c>
      <c r="C87" s="12">
        <v>0.1171205055</v>
      </c>
      <c r="D87" s="11">
        <v>0.3</v>
      </c>
      <c r="E87" s="11">
        <v>46.66</v>
      </c>
      <c r="F87" s="11">
        <v>1.25</v>
      </c>
      <c r="G87" s="11">
        <v>9.5000000000000001E-2</v>
      </c>
      <c r="H87" s="10">
        <v>0</v>
      </c>
      <c r="I87" s="23">
        <f t="shared" si="12"/>
        <v>0.875</v>
      </c>
      <c r="J87" s="23">
        <f t="shared" si="13"/>
        <v>4.7500000000000001E-2</v>
      </c>
      <c r="K87" s="11">
        <v>104.2</v>
      </c>
      <c r="L87" s="10">
        <f t="shared" si="8"/>
        <v>0.13662106966574999</v>
      </c>
      <c r="M87">
        <f t="shared" si="9"/>
        <v>169</v>
      </c>
      <c r="N87">
        <f t="shared" si="10"/>
        <v>0</v>
      </c>
      <c r="O87">
        <f t="shared" si="11"/>
        <v>0</v>
      </c>
    </row>
    <row r="88" spans="1:15">
      <c r="A88" s="21" t="s">
        <v>68</v>
      </c>
      <c r="B88" s="10">
        <v>1850</v>
      </c>
      <c r="C88" s="12">
        <v>7.7454903000000005E-2</v>
      </c>
      <c r="D88" s="11">
        <v>0.38700000000000001</v>
      </c>
      <c r="E88" s="11">
        <v>46.66</v>
      </c>
      <c r="F88" s="11">
        <v>1.25</v>
      </c>
      <c r="G88" s="11">
        <v>9.5000000000000001E-2</v>
      </c>
      <c r="H88" s="10">
        <v>0</v>
      </c>
      <c r="I88" s="23">
        <f t="shared" si="12"/>
        <v>0.875</v>
      </c>
      <c r="J88" s="23">
        <f t="shared" si="13"/>
        <v>4.7500000000000001E-2</v>
      </c>
      <c r="K88" s="11">
        <v>88.9</v>
      </c>
      <c r="L88" s="10">
        <f t="shared" si="8"/>
        <v>0.11655297621085502</v>
      </c>
      <c r="M88">
        <f t="shared" si="9"/>
        <v>144</v>
      </c>
      <c r="N88">
        <f t="shared" si="10"/>
        <v>0</v>
      </c>
      <c r="O88">
        <f t="shared" si="11"/>
        <v>0</v>
      </c>
    </row>
    <row r="89" spans="1:15">
      <c r="A89" s="21" t="s">
        <v>68</v>
      </c>
      <c r="B89" s="10">
        <v>1850</v>
      </c>
      <c r="C89" s="12">
        <v>0.38364867450000001</v>
      </c>
      <c r="D89" s="11">
        <v>0.3</v>
      </c>
      <c r="E89" s="11">
        <v>46.66</v>
      </c>
      <c r="F89" s="11">
        <v>1.25</v>
      </c>
      <c r="G89" s="11">
        <v>9.5000000000000001E-2</v>
      </c>
      <c r="H89" s="10">
        <v>0</v>
      </c>
      <c r="I89" s="23">
        <f t="shared" si="12"/>
        <v>0.875</v>
      </c>
      <c r="J89" s="23">
        <f t="shared" si="13"/>
        <v>4.7500000000000001E-2</v>
      </c>
      <c r="K89" s="11">
        <v>341.3</v>
      </c>
      <c r="L89" s="10">
        <f t="shared" si="8"/>
        <v>0.44752617880425</v>
      </c>
      <c r="M89">
        <f t="shared" si="9"/>
        <v>552</v>
      </c>
      <c r="N89">
        <f t="shared" si="10"/>
        <v>1</v>
      </c>
      <c r="O89">
        <f t="shared" si="11"/>
        <v>0.1</v>
      </c>
    </row>
    <row r="90" spans="1:15">
      <c r="A90" s="21" t="s">
        <v>68</v>
      </c>
      <c r="B90" s="10">
        <v>1850</v>
      </c>
      <c r="C90" s="12">
        <v>0.53264164609999998</v>
      </c>
      <c r="D90" s="11">
        <v>0.38700000000000001</v>
      </c>
      <c r="E90" s="11">
        <v>46.66</v>
      </c>
      <c r="F90" s="11">
        <v>1.25</v>
      </c>
      <c r="G90" s="11">
        <v>9.5000000000000001E-2</v>
      </c>
      <c r="H90" s="10">
        <v>0</v>
      </c>
      <c r="I90" s="23">
        <f t="shared" si="12"/>
        <v>0.875</v>
      </c>
      <c r="J90" s="23">
        <f t="shared" si="13"/>
        <v>4.7500000000000001E-2</v>
      </c>
      <c r="K90" s="11">
        <v>1262.0999999999999</v>
      </c>
      <c r="L90" s="10">
        <f t="shared" si="8"/>
        <v>0.80151115942658846</v>
      </c>
      <c r="M90">
        <f t="shared" si="9"/>
        <v>989</v>
      </c>
      <c r="N90">
        <f t="shared" si="10"/>
        <v>2</v>
      </c>
      <c r="O90">
        <f t="shared" si="11"/>
        <v>0.1</v>
      </c>
    </row>
    <row r="91" spans="1:15">
      <c r="A91" s="21" t="s">
        <v>68</v>
      </c>
      <c r="B91" s="10">
        <v>1850</v>
      </c>
      <c r="C91" s="12">
        <v>3.3619908099999998E-2</v>
      </c>
      <c r="D91" s="11">
        <v>0.38700000000000001</v>
      </c>
      <c r="E91" s="11">
        <v>46.66</v>
      </c>
      <c r="F91" s="11">
        <v>1.25</v>
      </c>
      <c r="G91" s="11">
        <v>9.5000000000000001E-2</v>
      </c>
      <c r="H91" s="10">
        <v>0</v>
      </c>
      <c r="I91" s="23">
        <f t="shared" si="12"/>
        <v>0.875</v>
      </c>
      <c r="J91" s="23">
        <f t="shared" si="13"/>
        <v>4.7500000000000001E-2</v>
      </c>
      <c r="K91" s="11">
        <v>38.6</v>
      </c>
      <c r="L91" s="10">
        <f t="shared" si="8"/>
        <v>5.05907334102585E-2</v>
      </c>
      <c r="M91">
        <f t="shared" si="9"/>
        <v>62</v>
      </c>
      <c r="N91">
        <f t="shared" si="10"/>
        <v>0</v>
      </c>
      <c r="O91">
        <f t="shared" si="11"/>
        <v>0</v>
      </c>
    </row>
    <row r="92" spans="1:15">
      <c r="A92" s="21" t="s">
        <v>68</v>
      </c>
      <c r="B92" s="10">
        <v>1850</v>
      </c>
      <c r="C92" s="12">
        <v>0.4664894691</v>
      </c>
      <c r="D92" s="11">
        <v>0.3</v>
      </c>
      <c r="E92" s="11">
        <v>46.66</v>
      </c>
      <c r="F92" s="11">
        <v>1.25</v>
      </c>
      <c r="G92" s="11">
        <v>9.5000000000000001E-2</v>
      </c>
      <c r="H92" s="10">
        <v>0</v>
      </c>
      <c r="I92" s="23">
        <f t="shared" si="12"/>
        <v>0.875</v>
      </c>
      <c r="J92" s="23">
        <f t="shared" si="13"/>
        <v>4.7500000000000001E-2</v>
      </c>
      <c r="K92" s="11">
        <v>414.9</v>
      </c>
      <c r="L92" s="10">
        <f t="shared" si="8"/>
        <v>0.54415996570515002</v>
      </c>
      <c r="M92">
        <f t="shared" si="9"/>
        <v>671</v>
      </c>
      <c r="N92">
        <f t="shared" si="10"/>
        <v>1</v>
      </c>
      <c r="O92">
        <f t="shared" si="11"/>
        <v>0.1</v>
      </c>
    </row>
    <row r="93" spans="1:15">
      <c r="A93" s="21" t="s">
        <v>68</v>
      </c>
      <c r="B93" s="10">
        <v>5300</v>
      </c>
      <c r="C93" s="12">
        <v>1.956797E-4</v>
      </c>
      <c r="D93" s="11">
        <v>0.5</v>
      </c>
      <c r="E93" s="11">
        <v>46.66</v>
      </c>
      <c r="F93" s="11">
        <v>0.6</v>
      </c>
      <c r="G93" s="11">
        <v>0.13500000000000001</v>
      </c>
      <c r="H93" s="10">
        <v>0</v>
      </c>
      <c r="I93" s="23">
        <f t="shared" si="12"/>
        <v>0.42</v>
      </c>
      <c r="J93" s="23">
        <f t="shared" si="13"/>
        <v>6.7500000000000004E-2</v>
      </c>
      <c r="K93" s="11">
        <v>0.3</v>
      </c>
      <c r="L93" s="10">
        <f t="shared" si="8"/>
        <v>3.804339500833333E-4</v>
      </c>
      <c r="M93">
        <f t="shared" si="9"/>
        <v>0</v>
      </c>
      <c r="N93">
        <f t="shared" si="10"/>
        <v>0</v>
      </c>
      <c r="O93">
        <f t="shared" si="11"/>
        <v>0</v>
      </c>
    </row>
    <row r="94" spans="1:15">
      <c r="A94" s="21" t="s">
        <v>68</v>
      </c>
      <c r="B94" s="10">
        <v>1850</v>
      </c>
      <c r="C94" s="12">
        <v>0.60496721610000004</v>
      </c>
      <c r="D94" s="11">
        <v>0.126</v>
      </c>
      <c r="E94" s="11">
        <v>46.66</v>
      </c>
      <c r="F94" s="11">
        <v>1.25</v>
      </c>
      <c r="G94" s="11">
        <v>9.5000000000000001E-2</v>
      </c>
      <c r="H94" s="10">
        <v>0</v>
      </c>
      <c r="I94" s="23">
        <f t="shared" si="12"/>
        <v>0.875</v>
      </c>
      <c r="J94" s="23">
        <f t="shared" si="13"/>
        <v>4.7500000000000001E-2</v>
      </c>
      <c r="K94" s="11">
        <v>226</v>
      </c>
      <c r="L94" s="10">
        <f t="shared" si="8"/>
        <v>0.29639158818387301</v>
      </c>
      <c r="M94">
        <f t="shared" si="9"/>
        <v>366</v>
      </c>
      <c r="N94">
        <f t="shared" si="10"/>
        <v>1</v>
      </c>
      <c r="O94">
        <f t="shared" si="11"/>
        <v>0</v>
      </c>
    </row>
    <row r="95" spans="1:15">
      <c r="A95" s="21" t="s">
        <v>68</v>
      </c>
      <c r="B95" s="10">
        <v>1850</v>
      </c>
      <c r="C95" s="12">
        <v>0.38207785150000001</v>
      </c>
      <c r="D95" s="11">
        <v>0.3</v>
      </c>
      <c r="E95" s="11">
        <v>46.66</v>
      </c>
      <c r="F95" s="11">
        <v>1.25</v>
      </c>
      <c r="G95" s="11">
        <v>9.5000000000000001E-2</v>
      </c>
      <c r="H95" s="10">
        <v>0</v>
      </c>
      <c r="I95" s="23">
        <f t="shared" si="12"/>
        <v>0.875</v>
      </c>
      <c r="J95" s="23">
        <f t="shared" si="13"/>
        <v>4.7500000000000001E-2</v>
      </c>
      <c r="K95" s="11">
        <v>339.9</v>
      </c>
      <c r="L95" s="10">
        <f t="shared" si="8"/>
        <v>0.44569381377474998</v>
      </c>
      <c r="M95">
        <f t="shared" si="9"/>
        <v>550</v>
      </c>
      <c r="N95">
        <f t="shared" si="10"/>
        <v>1</v>
      </c>
      <c r="O95">
        <f t="shared" si="11"/>
        <v>0.1</v>
      </c>
    </row>
    <row r="96" spans="1:15">
      <c r="A96" s="21" t="s">
        <v>68</v>
      </c>
      <c r="B96" s="10">
        <v>1850</v>
      </c>
      <c r="C96" s="12">
        <v>2.3610697000000002E-3</v>
      </c>
      <c r="D96" s="11">
        <v>0.38700000000000001</v>
      </c>
      <c r="E96" s="11">
        <v>46.66</v>
      </c>
      <c r="F96" s="11">
        <v>1.25</v>
      </c>
      <c r="G96" s="11">
        <v>9.5000000000000001E-2</v>
      </c>
      <c r="H96" s="10">
        <v>0</v>
      </c>
      <c r="I96" s="23">
        <f t="shared" si="12"/>
        <v>0.875</v>
      </c>
      <c r="J96" s="23">
        <f t="shared" si="13"/>
        <v>4.7500000000000001E-2</v>
      </c>
      <c r="K96" s="11">
        <v>2.7</v>
      </c>
      <c r="L96" s="10">
        <f t="shared" si="8"/>
        <v>3.5529022685145003E-3</v>
      </c>
      <c r="M96">
        <f t="shared" si="9"/>
        <v>4</v>
      </c>
      <c r="N96">
        <f t="shared" si="10"/>
        <v>0</v>
      </c>
      <c r="O96">
        <f t="shared" si="11"/>
        <v>0</v>
      </c>
    </row>
    <row r="97" spans="1:15">
      <c r="A97" s="21" t="s">
        <v>68</v>
      </c>
      <c r="B97" s="10">
        <v>1850</v>
      </c>
      <c r="C97" s="12">
        <v>1.9913328579</v>
      </c>
      <c r="D97" s="11">
        <v>0.3</v>
      </c>
      <c r="E97" s="11">
        <v>46.66</v>
      </c>
      <c r="F97" s="11">
        <v>1.25</v>
      </c>
      <c r="G97" s="11">
        <v>9.5000000000000001E-2</v>
      </c>
      <c r="H97" s="10">
        <v>0</v>
      </c>
      <c r="I97" s="23">
        <f t="shared" si="12"/>
        <v>0.875</v>
      </c>
      <c r="J97" s="23">
        <f t="shared" si="13"/>
        <v>4.7500000000000001E-2</v>
      </c>
      <c r="K97" s="11">
        <v>2120.4</v>
      </c>
      <c r="L97" s="10">
        <f t="shared" si="8"/>
        <v>2.32288977874035</v>
      </c>
      <c r="M97">
        <f t="shared" si="9"/>
        <v>2865</v>
      </c>
      <c r="N97">
        <f t="shared" si="10"/>
        <v>6</v>
      </c>
      <c r="O97">
        <f t="shared" si="11"/>
        <v>0.3</v>
      </c>
    </row>
    <row r="98" spans="1:15">
      <c r="A98" s="21" t="s">
        <v>68</v>
      </c>
      <c r="B98" s="10">
        <v>1850</v>
      </c>
      <c r="C98" s="12">
        <v>0.46621219530000002</v>
      </c>
      <c r="D98" s="11">
        <v>0.38700000000000001</v>
      </c>
      <c r="E98" s="11">
        <v>46.66</v>
      </c>
      <c r="F98" s="11">
        <v>1.25</v>
      </c>
      <c r="G98" s="11">
        <v>9.5000000000000001E-2</v>
      </c>
      <c r="H98" s="10">
        <v>0</v>
      </c>
      <c r="I98" s="23">
        <f t="shared" si="12"/>
        <v>0.875</v>
      </c>
      <c r="J98" s="23">
        <f t="shared" si="13"/>
        <v>4.7500000000000001E-2</v>
      </c>
      <c r="K98" s="11">
        <v>535</v>
      </c>
      <c r="L98" s="10">
        <f t="shared" si="8"/>
        <v>0.70154911830451061</v>
      </c>
      <c r="M98">
        <f t="shared" si="9"/>
        <v>865</v>
      </c>
      <c r="N98">
        <f t="shared" si="10"/>
        <v>2</v>
      </c>
      <c r="O98">
        <f t="shared" si="11"/>
        <v>0.1</v>
      </c>
    </row>
    <row r="99" spans="1:15">
      <c r="A99" s="21" t="s">
        <v>68</v>
      </c>
      <c r="B99" s="10">
        <v>1850</v>
      </c>
      <c r="C99" s="12">
        <v>1.0924667851000001</v>
      </c>
      <c r="D99" s="11">
        <v>0.126</v>
      </c>
      <c r="E99" s="11">
        <v>46.66</v>
      </c>
      <c r="F99" s="11">
        <v>1.25</v>
      </c>
      <c r="G99" s="11">
        <v>9.5000000000000001E-2</v>
      </c>
      <c r="H99" s="10">
        <v>0</v>
      </c>
      <c r="I99" s="23">
        <f t="shared" si="12"/>
        <v>0.875</v>
      </c>
      <c r="J99" s="23">
        <f t="shared" si="13"/>
        <v>4.7500000000000001E-2</v>
      </c>
      <c r="K99" s="11">
        <v>836.7</v>
      </c>
      <c r="L99" s="10">
        <f t="shared" si="8"/>
        <v>0.53523225202404301</v>
      </c>
      <c r="M99">
        <f t="shared" si="9"/>
        <v>660</v>
      </c>
      <c r="N99">
        <f t="shared" si="10"/>
        <v>1</v>
      </c>
      <c r="O99">
        <f t="shared" si="11"/>
        <v>0.1</v>
      </c>
    </row>
    <row r="100" spans="1:15">
      <c r="C100">
        <f>SUM(C2:C99)</f>
        <v>135.86192948699991</v>
      </c>
      <c r="N100">
        <f>SUM(N2:N99)</f>
        <v>670</v>
      </c>
      <c r="O100">
        <f>SUM(O2:O99)</f>
        <v>88.39999999999992</v>
      </c>
    </row>
  </sheetData>
  <sortState ref="A2:I99">
    <sortCondition descending="1" ref="H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pane ySplit="1" topLeftCell="A8" activePane="bottomLeft" state="frozen"/>
      <selection pane="bottomLeft" activeCell="M9" sqref="M9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4.7109375" style="11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3" customWidth="1"/>
    <col min="11" max="11" width="19.7109375" style="11" customWidth="1"/>
    <col min="12" max="12" width="13.7109375" customWidth="1"/>
    <col min="13" max="13" width="12.5703125" customWidth="1"/>
  </cols>
  <sheetData>
    <row r="1" spans="1:15" ht="25.5">
      <c r="A1" s="21" t="s">
        <v>67</v>
      </c>
      <c r="B1" s="10" t="s">
        <v>50</v>
      </c>
      <c r="C1" s="25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2" t="s">
        <v>69</v>
      </c>
      <c r="J1" s="22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5400</v>
      </c>
      <c r="C2" s="11">
        <v>5.03423928521</v>
      </c>
      <c r="D2" s="11">
        <v>1</v>
      </c>
      <c r="E2" s="11">
        <v>46.66</v>
      </c>
      <c r="F2" s="11">
        <v>0</v>
      </c>
      <c r="G2" s="11">
        <v>0</v>
      </c>
      <c r="H2" s="10">
        <v>1</v>
      </c>
      <c r="I2" s="23">
        <f>F2</f>
        <v>0</v>
      </c>
      <c r="J2" s="23">
        <f>G2</f>
        <v>0</v>
      </c>
      <c r="K2" s="11">
        <v>5800587.2999999998</v>
      </c>
      <c r="L2" s="10">
        <f>E2*D2*C2/12</f>
        <v>19.574800420658217</v>
      </c>
      <c r="M2">
        <f>ROUND(E2*D2*C2*102.79,0)</f>
        <v>24145</v>
      </c>
      <c r="N2">
        <f>ROUND(I2*M2*0.002205,0)</f>
        <v>0</v>
      </c>
      <c r="O2">
        <f>ROUND(J2*M2*0.002205,1)</f>
        <v>0</v>
      </c>
    </row>
    <row r="3" spans="1:15">
      <c r="A3" s="21" t="s">
        <v>68</v>
      </c>
      <c r="B3" s="10">
        <v>5400</v>
      </c>
      <c r="C3" s="11">
        <v>4.1813678993099998E-2</v>
      </c>
      <c r="D3" s="11">
        <v>1</v>
      </c>
      <c r="E3" s="11">
        <v>46.66</v>
      </c>
      <c r="F3" s="11">
        <v>0</v>
      </c>
      <c r="G3" s="11">
        <v>0</v>
      </c>
      <c r="H3" s="10">
        <v>1</v>
      </c>
      <c r="I3" s="23">
        <f t="shared" ref="I3:I41" si="0">F3</f>
        <v>0</v>
      </c>
      <c r="J3" s="23">
        <f t="shared" ref="J3:J41" si="1">G3</f>
        <v>0</v>
      </c>
      <c r="K3" s="11">
        <v>563.1</v>
      </c>
      <c r="L3" s="10">
        <f t="shared" ref="L3:L48" si="2">E3*D3*C3/12</f>
        <v>0.16258552181817049</v>
      </c>
      <c r="M3">
        <f t="shared" ref="M3:M48" si="3">ROUND(E3*D3*C3*102.79,0)</f>
        <v>201</v>
      </c>
      <c r="N3">
        <f t="shared" ref="N3:N48" si="4">ROUND(I3*M3*0.002205,0)</f>
        <v>0</v>
      </c>
      <c r="O3">
        <f t="shared" ref="O3:O48" si="5">ROUND(J3*M3*0.002205,1)</f>
        <v>0</v>
      </c>
    </row>
    <row r="4" spans="1:15">
      <c r="A4" s="21" t="s">
        <v>68</v>
      </c>
      <c r="B4" s="10">
        <v>1400</v>
      </c>
      <c r="C4" s="11">
        <v>23.5386662847</v>
      </c>
      <c r="D4" s="11">
        <v>0.88800000000000001</v>
      </c>
      <c r="E4" s="11">
        <v>46.66</v>
      </c>
      <c r="F4" s="11">
        <v>1.93</v>
      </c>
      <c r="G4" s="11">
        <v>0.497</v>
      </c>
      <c r="H4" s="10">
        <v>1</v>
      </c>
      <c r="I4" s="23">
        <f t="shared" si="0"/>
        <v>1.93</v>
      </c>
      <c r="J4" s="23">
        <f t="shared" si="1"/>
        <v>0.497</v>
      </c>
      <c r="K4" s="11">
        <v>34230.199999999997</v>
      </c>
      <c r="L4" s="10">
        <f t="shared" si="2"/>
        <v>81.27524849446354</v>
      </c>
      <c r="M4">
        <f t="shared" si="3"/>
        <v>100251</v>
      </c>
      <c r="N4">
        <f t="shared" si="4"/>
        <v>427</v>
      </c>
      <c r="O4">
        <f t="shared" si="5"/>
        <v>109.9</v>
      </c>
    </row>
    <row r="5" spans="1:15">
      <c r="A5" s="21" t="s">
        <v>68</v>
      </c>
      <c r="B5" s="10">
        <v>1400</v>
      </c>
      <c r="C5" s="11">
        <v>9.4881261632999994E-2</v>
      </c>
      <c r="D5" s="11">
        <v>0.89</v>
      </c>
      <c r="E5" s="11">
        <v>46.66</v>
      </c>
      <c r="F5" s="11">
        <v>1.93</v>
      </c>
      <c r="G5" s="11">
        <v>0.497</v>
      </c>
      <c r="H5" s="10">
        <v>1</v>
      </c>
      <c r="I5" s="23">
        <f t="shared" si="0"/>
        <v>1.93</v>
      </c>
      <c r="J5" s="23">
        <f t="shared" si="1"/>
        <v>0.497</v>
      </c>
      <c r="K5" s="11">
        <v>112.9</v>
      </c>
      <c r="L5" s="10">
        <f t="shared" si="2"/>
        <v>0.32834767536152032</v>
      </c>
      <c r="M5">
        <f t="shared" si="3"/>
        <v>405</v>
      </c>
      <c r="N5">
        <f t="shared" si="4"/>
        <v>2</v>
      </c>
      <c r="O5">
        <f t="shared" si="5"/>
        <v>0.4</v>
      </c>
    </row>
    <row r="6" spans="1:15">
      <c r="A6" s="21" t="s">
        <v>68</v>
      </c>
      <c r="B6" s="10">
        <v>1400</v>
      </c>
      <c r="C6" s="11">
        <v>0.30765771079100002</v>
      </c>
      <c r="D6" s="11">
        <v>0.89</v>
      </c>
      <c r="E6" s="11">
        <v>46.66</v>
      </c>
      <c r="F6" s="11">
        <v>1.93</v>
      </c>
      <c r="G6" s="11">
        <v>0.497</v>
      </c>
      <c r="H6" s="10">
        <v>1</v>
      </c>
      <c r="I6" s="23">
        <f t="shared" si="0"/>
        <v>1.93</v>
      </c>
      <c r="J6" s="23">
        <f t="shared" si="1"/>
        <v>0.497</v>
      </c>
      <c r="K6" s="11">
        <v>365.9</v>
      </c>
      <c r="L6" s="10">
        <f t="shared" si="2"/>
        <v>1.0646854015918479</v>
      </c>
      <c r="M6">
        <f t="shared" si="3"/>
        <v>1313</v>
      </c>
      <c r="N6">
        <f t="shared" si="4"/>
        <v>6</v>
      </c>
      <c r="O6">
        <f t="shared" si="5"/>
        <v>1.4</v>
      </c>
    </row>
    <row r="7" spans="1:15">
      <c r="A7" s="21" t="s">
        <v>68</v>
      </c>
      <c r="B7" s="10">
        <v>5300</v>
      </c>
      <c r="C7" s="11">
        <v>0.53646562321000002</v>
      </c>
      <c r="D7" s="11">
        <v>0.5</v>
      </c>
      <c r="E7" s="11">
        <v>46.66</v>
      </c>
      <c r="F7" s="11">
        <v>0.6</v>
      </c>
      <c r="G7" s="11">
        <v>0.13500000000000001</v>
      </c>
      <c r="H7" s="10">
        <v>1</v>
      </c>
      <c r="I7" s="23">
        <f t="shared" si="0"/>
        <v>0.6</v>
      </c>
      <c r="J7" s="23">
        <f t="shared" si="1"/>
        <v>0.13500000000000001</v>
      </c>
      <c r="K7" s="11">
        <v>358.5</v>
      </c>
      <c r="L7" s="10">
        <f t="shared" si="2"/>
        <v>1.0429785824574416</v>
      </c>
      <c r="M7">
        <f t="shared" si="3"/>
        <v>1286</v>
      </c>
      <c r="N7">
        <f t="shared" si="4"/>
        <v>2</v>
      </c>
      <c r="O7">
        <f t="shared" si="5"/>
        <v>0.4</v>
      </c>
    </row>
    <row r="8" spans="1:15">
      <c r="A8" s="21" t="s">
        <v>68</v>
      </c>
      <c r="B8" s="10">
        <v>5300</v>
      </c>
      <c r="C8" s="11">
        <v>5.2544294544299999E-2</v>
      </c>
      <c r="D8" s="11">
        <v>0.5</v>
      </c>
      <c r="E8" s="11">
        <v>46.66</v>
      </c>
      <c r="F8" s="11">
        <v>0.6</v>
      </c>
      <c r="G8" s="11">
        <v>0.13500000000000001</v>
      </c>
      <c r="H8" s="10">
        <v>1</v>
      </c>
      <c r="I8" s="23">
        <f t="shared" si="0"/>
        <v>0.6</v>
      </c>
      <c r="J8" s="23">
        <f t="shared" si="1"/>
        <v>0.13500000000000001</v>
      </c>
      <c r="K8" s="11">
        <v>35.1</v>
      </c>
      <c r="L8" s="10">
        <f t="shared" si="2"/>
        <v>0.10215486597654323</v>
      </c>
      <c r="M8">
        <f t="shared" si="3"/>
        <v>126</v>
      </c>
      <c r="N8">
        <f t="shared" si="4"/>
        <v>0</v>
      </c>
      <c r="O8">
        <f t="shared" si="5"/>
        <v>0</v>
      </c>
    </row>
    <row r="9" spans="1:15">
      <c r="A9" s="21" t="s">
        <v>68</v>
      </c>
      <c r="B9" s="10">
        <v>5400</v>
      </c>
      <c r="C9" s="11">
        <v>6.6175237716000002E-3</v>
      </c>
      <c r="D9" s="11">
        <v>1</v>
      </c>
      <c r="E9" s="11">
        <v>46.66</v>
      </c>
      <c r="F9" s="11">
        <v>0</v>
      </c>
      <c r="G9" s="11">
        <v>0</v>
      </c>
      <c r="H9" s="10">
        <v>1</v>
      </c>
      <c r="I9" s="23">
        <f t="shared" si="0"/>
        <v>0</v>
      </c>
      <c r="J9" s="23">
        <f t="shared" si="1"/>
        <v>0</v>
      </c>
      <c r="K9" s="11">
        <v>8.8000000000000007</v>
      </c>
      <c r="L9" s="10">
        <f t="shared" si="2"/>
        <v>2.5731138265237999E-2</v>
      </c>
      <c r="M9">
        <f t="shared" si="3"/>
        <v>32</v>
      </c>
      <c r="N9">
        <f t="shared" si="4"/>
        <v>0</v>
      </c>
      <c r="O9">
        <f t="shared" si="5"/>
        <v>0</v>
      </c>
    </row>
    <row r="10" spans="1:15">
      <c r="A10" s="21" t="s">
        <v>68</v>
      </c>
      <c r="B10" s="10">
        <v>1400</v>
      </c>
      <c r="C10" s="11">
        <v>1.4687227708E-2</v>
      </c>
      <c r="D10" s="11">
        <v>0.89</v>
      </c>
      <c r="E10" s="11">
        <v>46.66</v>
      </c>
      <c r="F10" s="11">
        <v>1.93</v>
      </c>
      <c r="G10" s="11">
        <v>0.497</v>
      </c>
      <c r="H10" s="10">
        <v>1</v>
      </c>
      <c r="I10" s="23">
        <f t="shared" si="0"/>
        <v>1.93</v>
      </c>
      <c r="J10" s="23">
        <f t="shared" si="1"/>
        <v>0.497</v>
      </c>
      <c r="K10" s="11">
        <v>17.5</v>
      </c>
      <c r="L10" s="10">
        <f t="shared" si="2"/>
        <v>5.0826864993433259E-2</v>
      </c>
      <c r="M10">
        <f t="shared" si="3"/>
        <v>63</v>
      </c>
      <c r="N10">
        <f t="shared" si="4"/>
        <v>0</v>
      </c>
      <c r="O10">
        <f t="shared" si="5"/>
        <v>0.1</v>
      </c>
    </row>
    <row r="11" spans="1:15">
      <c r="A11" s="21" t="s">
        <v>68</v>
      </c>
      <c r="B11" s="10">
        <v>4370</v>
      </c>
      <c r="C11" s="11">
        <v>0.13554634232900001</v>
      </c>
      <c r="D11" s="11">
        <v>0.25800000000000001</v>
      </c>
      <c r="E11" s="11">
        <v>46.66</v>
      </c>
      <c r="F11" s="11">
        <v>0.7</v>
      </c>
      <c r="G11" s="11">
        <v>0.09</v>
      </c>
      <c r="H11" s="10">
        <v>1</v>
      </c>
      <c r="I11" s="23">
        <f t="shared" si="0"/>
        <v>0.7</v>
      </c>
      <c r="J11" s="23">
        <f t="shared" si="1"/>
        <v>0.09</v>
      </c>
      <c r="K11" s="11">
        <v>91.2</v>
      </c>
      <c r="L11" s="10">
        <f t="shared" si="2"/>
        <v>0.13597873516102951</v>
      </c>
      <c r="M11">
        <f t="shared" si="3"/>
        <v>168</v>
      </c>
      <c r="N11">
        <f t="shared" si="4"/>
        <v>0</v>
      </c>
      <c r="O11">
        <f t="shared" si="5"/>
        <v>0</v>
      </c>
    </row>
    <row r="12" spans="1:15">
      <c r="A12" s="21" t="s">
        <v>68</v>
      </c>
      <c r="B12" s="10">
        <v>5400</v>
      </c>
      <c r="C12" s="11">
        <v>0.35130624271200001</v>
      </c>
      <c r="D12" s="11">
        <v>1</v>
      </c>
      <c r="E12" s="11">
        <v>46.66</v>
      </c>
      <c r="F12" s="11">
        <v>0</v>
      </c>
      <c r="G12" s="11">
        <v>0</v>
      </c>
      <c r="H12" s="10">
        <v>1</v>
      </c>
      <c r="I12" s="23">
        <f t="shared" si="0"/>
        <v>0</v>
      </c>
      <c r="J12" s="23">
        <f t="shared" si="1"/>
        <v>0</v>
      </c>
      <c r="K12" s="11">
        <v>469.5</v>
      </c>
      <c r="L12" s="10">
        <f t="shared" si="2"/>
        <v>1.36599577374516</v>
      </c>
      <c r="M12">
        <f t="shared" si="3"/>
        <v>1685</v>
      </c>
      <c r="N12">
        <f t="shared" si="4"/>
        <v>0</v>
      </c>
      <c r="O12">
        <f t="shared" si="5"/>
        <v>0</v>
      </c>
    </row>
    <row r="13" spans="1:15">
      <c r="A13" s="21" t="s">
        <v>68</v>
      </c>
      <c r="B13" s="10">
        <v>4370</v>
      </c>
      <c r="C13" s="11">
        <v>1.25491156209</v>
      </c>
      <c r="D13" s="11">
        <v>0.309</v>
      </c>
      <c r="E13" s="11">
        <v>46.66</v>
      </c>
      <c r="F13" s="11">
        <v>0.7</v>
      </c>
      <c r="G13" s="11">
        <v>0.09</v>
      </c>
      <c r="H13" s="10">
        <v>1</v>
      </c>
      <c r="I13" s="23">
        <f t="shared" si="0"/>
        <v>0.7</v>
      </c>
      <c r="J13" s="23">
        <f t="shared" si="1"/>
        <v>0.09</v>
      </c>
      <c r="K13" s="11">
        <v>2330.4</v>
      </c>
      <c r="L13" s="10">
        <f t="shared" si="2"/>
        <v>1.5077699672933242</v>
      </c>
      <c r="M13">
        <f t="shared" si="3"/>
        <v>1860</v>
      </c>
      <c r="N13">
        <f t="shared" si="4"/>
        <v>3</v>
      </c>
      <c r="O13">
        <f t="shared" si="5"/>
        <v>0.4</v>
      </c>
    </row>
    <row r="14" spans="1:15">
      <c r="A14" s="21" t="s">
        <v>68</v>
      </c>
      <c r="B14" s="10">
        <v>5400</v>
      </c>
      <c r="C14" s="11">
        <v>8.4883879219099997E-2</v>
      </c>
      <c r="D14" s="11">
        <v>1</v>
      </c>
      <c r="E14" s="11">
        <v>46.66</v>
      </c>
      <c r="F14" s="11">
        <v>0</v>
      </c>
      <c r="G14" s="11">
        <v>0</v>
      </c>
      <c r="H14" s="10">
        <v>1</v>
      </c>
      <c r="I14" s="23">
        <f t="shared" si="0"/>
        <v>0</v>
      </c>
      <c r="J14" s="23">
        <f t="shared" si="1"/>
        <v>0</v>
      </c>
      <c r="K14" s="11">
        <v>113.4</v>
      </c>
      <c r="L14" s="10">
        <f t="shared" si="2"/>
        <v>0.33005681703026712</v>
      </c>
      <c r="M14">
        <f t="shared" si="3"/>
        <v>407</v>
      </c>
      <c r="N14">
        <f t="shared" si="4"/>
        <v>0</v>
      </c>
      <c r="O14">
        <f t="shared" si="5"/>
        <v>0</v>
      </c>
    </row>
    <row r="15" spans="1:15">
      <c r="A15" s="21" t="s">
        <v>68</v>
      </c>
      <c r="B15" s="10">
        <v>5300</v>
      </c>
      <c r="C15" s="11">
        <v>0.25203963923099998</v>
      </c>
      <c r="D15" s="11">
        <v>0.5</v>
      </c>
      <c r="E15" s="11">
        <v>46.66</v>
      </c>
      <c r="F15" s="11">
        <v>0.6</v>
      </c>
      <c r="G15" s="11">
        <v>0.13500000000000001</v>
      </c>
      <c r="H15" s="10">
        <v>1</v>
      </c>
      <c r="I15" s="23">
        <f t="shared" si="0"/>
        <v>0.6</v>
      </c>
      <c r="J15" s="23">
        <f t="shared" si="1"/>
        <v>0.13500000000000001</v>
      </c>
      <c r="K15" s="11">
        <v>168.4</v>
      </c>
      <c r="L15" s="10">
        <f t="shared" si="2"/>
        <v>0.49000706527160243</v>
      </c>
      <c r="M15">
        <f t="shared" si="3"/>
        <v>604</v>
      </c>
      <c r="N15">
        <f t="shared" si="4"/>
        <v>1</v>
      </c>
      <c r="O15">
        <f t="shared" si="5"/>
        <v>0.2</v>
      </c>
    </row>
    <row r="16" spans="1:15">
      <c r="A16" s="21" t="s">
        <v>68</v>
      </c>
      <c r="B16" s="10">
        <v>4370</v>
      </c>
      <c r="C16" s="11">
        <v>5.9035074360400001E-2</v>
      </c>
      <c r="D16" s="11">
        <v>0.25800000000000001</v>
      </c>
      <c r="E16" s="11">
        <v>46.66</v>
      </c>
      <c r="F16" s="11">
        <v>0.7</v>
      </c>
      <c r="G16" s="11">
        <v>0.09</v>
      </c>
      <c r="H16" s="10">
        <v>1</v>
      </c>
      <c r="I16" s="23">
        <f t="shared" si="0"/>
        <v>0.7</v>
      </c>
      <c r="J16" s="23">
        <f t="shared" si="1"/>
        <v>0.09</v>
      </c>
      <c r="K16" s="11">
        <v>20.399999999999999</v>
      </c>
      <c r="L16" s="10">
        <f t="shared" si="2"/>
        <v>5.9223396247609673E-2</v>
      </c>
      <c r="M16">
        <f t="shared" si="3"/>
        <v>73</v>
      </c>
      <c r="N16">
        <f t="shared" si="4"/>
        <v>0</v>
      </c>
      <c r="O16">
        <f t="shared" si="5"/>
        <v>0</v>
      </c>
    </row>
    <row r="17" spans="1:15">
      <c r="A17" s="21" t="s">
        <v>68</v>
      </c>
      <c r="B17" s="10">
        <v>5300</v>
      </c>
      <c r="C17" s="11">
        <v>1.2404365939199999</v>
      </c>
      <c r="D17" s="11">
        <v>0.5</v>
      </c>
      <c r="E17" s="11">
        <v>46.66</v>
      </c>
      <c r="F17" s="11">
        <v>0.6</v>
      </c>
      <c r="G17" s="11">
        <v>0.13500000000000001</v>
      </c>
      <c r="H17" s="10">
        <v>1</v>
      </c>
      <c r="I17" s="23">
        <f t="shared" si="0"/>
        <v>0.6</v>
      </c>
      <c r="J17" s="23">
        <f t="shared" si="1"/>
        <v>0.13500000000000001</v>
      </c>
      <c r="K17" s="11">
        <v>828.9</v>
      </c>
      <c r="L17" s="10">
        <f t="shared" si="2"/>
        <v>2.4116154780127999</v>
      </c>
      <c r="M17">
        <f t="shared" si="3"/>
        <v>2975</v>
      </c>
      <c r="N17">
        <f t="shared" si="4"/>
        <v>4</v>
      </c>
      <c r="O17">
        <f t="shared" si="5"/>
        <v>0.9</v>
      </c>
    </row>
    <row r="18" spans="1:15">
      <c r="A18" s="21" t="s">
        <v>68</v>
      </c>
      <c r="B18" s="10">
        <v>1400</v>
      </c>
      <c r="C18" s="11">
        <v>0.245215038528</v>
      </c>
      <c r="D18" s="11">
        <v>0.89</v>
      </c>
      <c r="E18" s="11">
        <v>46.66</v>
      </c>
      <c r="F18" s="11">
        <v>1.93</v>
      </c>
      <c r="G18" s="11">
        <v>0.497</v>
      </c>
      <c r="H18" s="10">
        <v>1</v>
      </c>
      <c r="I18" s="23">
        <f t="shared" si="0"/>
        <v>1.93</v>
      </c>
      <c r="J18" s="23">
        <f t="shared" si="1"/>
        <v>0.497</v>
      </c>
      <c r="K18" s="11">
        <v>291.7</v>
      </c>
      <c r="L18" s="10">
        <f t="shared" si="2"/>
        <v>0.84859524924730556</v>
      </c>
      <c r="M18">
        <f t="shared" si="3"/>
        <v>1047</v>
      </c>
      <c r="N18">
        <f t="shared" si="4"/>
        <v>4</v>
      </c>
      <c r="O18">
        <f t="shared" si="5"/>
        <v>1.1000000000000001</v>
      </c>
    </row>
    <row r="19" spans="1:15">
      <c r="A19" s="21" t="s">
        <v>68</v>
      </c>
      <c r="B19" s="10">
        <v>5400</v>
      </c>
      <c r="C19" s="11">
        <v>8.0542598969299994E-2</v>
      </c>
      <c r="D19" s="11">
        <v>1</v>
      </c>
      <c r="E19" s="11">
        <v>46.66</v>
      </c>
      <c r="F19" s="11">
        <v>0</v>
      </c>
      <c r="G19" s="11">
        <v>0</v>
      </c>
      <c r="H19" s="10">
        <v>1</v>
      </c>
      <c r="I19" s="23">
        <f t="shared" si="0"/>
        <v>0</v>
      </c>
      <c r="J19" s="23">
        <f t="shared" si="1"/>
        <v>0</v>
      </c>
      <c r="K19" s="11">
        <v>107.6</v>
      </c>
      <c r="L19" s="10">
        <f t="shared" si="2"/>
        <v>0.31317647232562812</v>
      </c>
      <c r="M19">
        <f t="shared" si="3"/>
        <v>386</v>
      </c>
      <c r="N19">
        <f t="shared" si="4"/>
        <v>0</v>
      </c>
      <c r="O19">
        <f t="shared" si="5"/>
        <v>0</v>
      </c>
    </row>
    <row r="20" spans="1:15">
      <c r="A20" s="21" t="s">
        <v>68</v>
      </c>
      <c r="B20" s="10">
        <v>5400</v>
      </c>
      <c r="C20" s="11">
        <v>0.135106884989</v>
      </c>
      <c r="D20" s="11">
        <v>1</v>
      </c>
      <c r="E20" s="11">
        <v>46.66</v>
      </c>
      <c r="F20" s="11">
        <v>0</v>
      </c>
      <c r="G20" s="11">
        <v>0</v>
      </c>
      <c r="H20" s="10">
        <v>1</v>
      </c>
      <c r="I20" s="23">
        <f t="shared" si="0"/>
        <v>0</v>
      </c>
      <c r="J20" s="23">
        <f t="shared" si="1"/>
        <v>0</v>
      </c>
      <c r="K20" s="11">
        <v>180.6</v>
      </c>
      <c r="L20" s="10">
        <f t="shared" si="2"/>
        <v>0.52534060446556163</v>
      </c>
      <c r="M20">
        <f t="shared" si="3"/>
        <v>648</v>
      </c>
      <c r="N20">
        <f t="shared" si="4"/>
        <v>0</v>
      </c>
      <c r="O20">
        <f t="shared" si="5"/>
        <v>0</v>
      </c>
    </row>
    <row r="21" spans="1:15">
      <c r="A21" s="21" t="s">
        <v>68</v>
      </c>
      <c r="B21" s="10">
        <v>5300</v>
      </c>
      <c r="C21" s="11">
        <v>4.2513180191099996E-3</v>
      </c>
      <c r="D21" s="11">
        <v>0.5</v>
      </c>
      <c r="E21" s="11">
        <v>46.66</v>
      </c>
      <c r="F21" s="11">
        <v>0.6</v>
      </c>
      <c r="G21" s="11">
        <v>0.13500000000000001</v>
      </c>
      <c r="H21" s="10">
        <v>1</v>
      </c>
      <c r="I21" s="23">
        <f t="shared" si="0"/>
        <v>0.6</v>
      </c>
      <c r="J21" s="23">
        <f t="shared" si="1"/>
        <v>0.13500000000000001</v>
      </c>
      <c r="K21" s="11">
        <v>2.8</v>
      </c>
      <c r="L21" s="10">
        <f t="shared" si="2"/>
        <v>8.2652707821530228E-3</v>
      </c>
      <c r="M21">
        <f t="shared" si="3"/>
        <v>10</v>
      </c>
      <c r="N21">
        <f t="shared" si="4"/>
        <v>0</v>
      </c>
      <c r="O21">
        <f t="shared" si="5"/>
        <v>0</v>
      </c>
    </row>
    <row r="22" spans="1:15">
      <c r="A22" s="21" t="s">
        <v>68</v>
      </c>
      <c r="B22" s="10">
        <v>1400</v>
      </c>
      <c r="C22" s="11">
        <v>2.0504684275100001E-2</v>
      </c>
      <c r="D22" s="11">
        <v>0.89</v>
      </c>
      <c r="E22" s="11">
        <v>46.66</v>
      </c>
      <c r="F22" s="11">
        <v>1.93</v>
      </c>
      <c r="G22" s="11">
        <v>0.497</v>
      </c>
      <c r="H22" s="10">
        <v>1</v>
      </c>
      <c r="I22" s="23">
        <f t="shared" si="0"/>
        <v>1.93</v>
      </c>
      <c r="J22" s="23">
        <f t="shared" si="1"/>
        <v>0.497</v>
      </c>
      <c r="K22" s="11">
        <v>24.4</v>
      </c>
      <c r="L22" s="10">
        <f t="shared" si="2"/>
        <v>7.0958852147148976E-2</v>
      </c>
      <c r="M22">
        <f t="shared" si="3"/>
        <v>88</v>
      </c>
      <c r="N22">
        <f t="shared" si="4"/>
        <v>0</v>
      </c>
      <c r="O22">
        <f t="shared" si="5"/>
        <v>0.1</v>
      </c>
    </row>
    <row r="23" spans="1:15">
      <c r="A23" s="21" t="s">
        <v>68</v>
      </c>
      <c r="B23" s="10">
        <v>5400</v>
      </c>
      <c r="C23" s="11">
        <v>0.181264616006</v>
      </c>
      <c r="D23" s="11">
        <v>1</v>
      </c>
      <c r="E23" s="11">
        <v>46.66</v>
      </c>
      <c r="F23" s="11">
        <v>0</v>
      </c>
      <c r="G23" s="11">
        <v>0</v>
      </c>
      <c r="H23" s="10">
        <v>1</v>
      </c>
      <c r="I23" s="23">
        <f t="shared" si="0"/>
        <v>0</v>
      </c>
      <c r="J23" s="23">
        <f t="shared" si="1"/>
        <v>0</v>
      </c>
      <c r="K23" s="11">
        <v>242.3</v>
      </c>
      <c r="L23" s="10">
        <f t="shared" si="2"/>
        <v>0.7048172485699965</v>
      </c>
      <c r="M23">
        <f t="shared" si="3"/>
        <v>869</v>
      </c>
      <c r="N23">
        <f t="shared" si="4"/>
        <v>0</v>
      </c>
      <c r="O23">
        <f t="shared" si="5"/>
        <v>0</v>
      </c>
    </row>
    <row r="24" spans="1:15">
      <c r="A24" s="21" t="s">
        <v>68</v>
      </c>
      <c r="B24" s="10">
        <v>4370</v>
      </c>
      <c r="C24" s="11">
        <v>5.4647512333000003E-3</v>
      </c>
      <c r="D24" s="11">
        <v>0.25800000000000001</v>
      </c>
      <c r="E24" s="11">
        <v>46.66</v>
      </c>
      <c r="F24" s="11">
        <v>0.7</v>
      </c>
      <c r="G24" s="11">
        <v>0.09</v>
      </c>
      <c r="H24" s="10">
        <v>1</v>
      </c>
      <c r="I24" s="23">
        <f t="shared" si="0"/>
        <v>0.7</v>
      </c>
      <c r="J24" s="23">
        <f t="shared" si="1"/>
        <v>0.09</v>
      </c>
      <c r="K24" s="11">
        <v>1.9</v>
      </c>
      <c r="L24" s="10">
        <f t="shared" si="2"/>
        <v>5.4821837897342275E-3</v>
      </c>
      <c r="M24">
        <f t="shared" si="3"/>
        <v>7</v>
      </c>
      <c r="N24">
        <f t="shared" si="4"/>
        <v>0</v>
      </c>
      <c r="O24">
        <f t="shared" si="5"/>
        <v>0</v>
      </c>
    </row>
    <row r="25" spans="1:15">
      <c r="A25" s="21" t="s">
        <v>68</v>
      </c>
      <c r="B25" s="10">
        <v>5400</v>
      </c>
      <c r="C25" s="11">
        <v>7.5820714985E-5</v>
      </c>
      <c r="D25" s="11">
        <v>1</v>
      </c>
      <c r="E25" s="11">
        <v>46.66</v>
      </c>
      <c r="F25" s="11">
        <v>0</v>
      </c>
      <c r="G25" s="11">
        <v>0</v>
      </c>
      <c r="H25" s="10">
        <v>1</v>
      </c>
      <c r="I25" s="23">
        <f t="shared" si="0"/>
        <v>0</v>
      </c>
      <c r="J25" s="23">
        <f t="shared" si="1"/>
        <v>0</v>
      </c>
      <c r="K25" s="11">
        <v>7.4</v>
      </c>
      <c r="L25" s="10">
        <f t="shared" si="2"/>
        <v>2.9481621343334163E-4</v>
      </c>
      <c r="M25">
        <f t="shared" si="3"/>
        <v>0</v>
      </c>
      <c r="N25">
        <f t="shared" si="4"/>
        <v>0</v>
      </c>
      <c r="O25">
        <f t="shared" si="5"/>
        <v>0</v>
      </c>
    </row>
    <row r="26" spans="1:15">
      <c r="A26" s="21" t="s">
        <v>68</v>
      </c>
      <c r="B26" s="10">
        <v>5400</v>
      </c>
      <c r="C26" s="11">
        <v>0.13220502916099999</v>
      </c>
      <c r="D26" s="11">
        <v>1</v>
      </c>
      <c r="E26" s="11">
        <v>46.66</v>
      </c>
      <c r="F26" s="11">
        <v>0</v>
      </c>
      <c r="G26" s="11">
        <v>0</v>
      </c>
      <c r="H26" s="10">
        <v>1</v>
      </c>
      <c r="I26" s="23">
        <f t="shared" si="0"/>
        <v>0</v>
      </c>
      <c r="J26" s="23">
        <f t="shared" si="1"/>
        <v>0</v>
      </c>
      <c r="K26" s="11">
        <v>176.7</v>
      </c>
      <c r="L26" s="10">
        <f t="shared" si="2"/>
        <v>0.51405722172102164</v>
      </c>
      <c r="M26">
        <f t="shared" si="3"/>
        <v>634</v>
      </c>
      <c r="N26">
        <f t="shared" si="4"/>
        <v>0</v>
      </c>
      <c r="O26">
        <f t="shared" si="5"/>
        <v>0</v>
      </c>
    </row>
    <row r="27" spans="1:15">
      <c r="A27" s="21" t="s">
        <v>68</v>
      </c>
      <c r="B27" s="10">
        <v>5400</v>
      </c>
      <c r="C27" s="11">
        <v>4.1686122159700002E-2</v>
      </c>
      <c r="D27" s="11">
        <v>1</v>
      </c>
      <c r="E27" s="11">
        <v>46.66</v>
      </c>
      <c r="F27" s="11">
        <v>0</v>
      </c>
      <c r="G27" s="11">
        <v>0</v>
      </c>
      <c r="H27" s="10">
        <v>1</v>
      </c>
      <c r="I27" s="23">
        <f t="shared" si="0"/>
        <v>0</v>
      </c>
      <c r="J27" s="23">
        <f t="shared" si="1"/>
        <v>0</v>
      </c>
      <c r="K27" s="11">
        <v>56.5</v>
      </c>
      <c r="L27" s="10">
        <f t="shared" si="2"/>
        <v>0.16208953833096681</v>
      </c>
      <c r="M27">
        <f t="shared" si="3"/>
        <v>200</v>
      </c>
      <c r="N27">
        <f t="shared" si="4"/>
        <v>0</v>
      </c>
      <c r="O27">
        <f t="shared" si="5"/>
        <v>0</v>
      </c>
    </row>
    <row r="28" spans="1:15">
      <c r="A28" s="21" t="s">
        <v>68</v>
      </c>
      <c r="B28" s="10">
        <v>5400</v>
      </c>
      <c r="C28" s="11">
        <v>1.95209373422E-2</v>
      </c>
      <c r="D28" s="11">
        <v>1</v>
      </c>
      <c r="E28" s="11">
        <v>46.66</v>
      </c>
      <c r="F28" s="11">
        <v>0</v>
      </c>
      <c r="G28" s="11">
        <v>0</v>
      </c>
      <c r="H28" s="10">
        <v>1</v>
      </c>
      <c r="I28" s="23">
        <f t="shared" si="0"/>
        <v>0</v>
      </c>
      <c r="J28" s="23">
        <f t="shared" si="1"/>
        <v>0</v>
      </c>
      <c r="K28" s="11">
        <v>26.1</v>
      </c>
      <c r="L28" s="10">
        <f t="shared" si="2"/>
        <v>7.5903911365587662E-2</v>
      </c>
      <c r="M28">
        <f t="shared" si="3"/>
        <v>94</v>
      </c>
      <c r="N28">
        <f t="shared" si="4"/>
        <v>0</v>
      </c>
      <c r="O28">
        <f t="shared" si="5"/>
        <v>0</v>
      </c>
    </row>
    <row r="29" spans="1:15">
      <c r="A29" s="21" t="s">
        <v>68</v>
      </c>
      <c r="B29" s="10">
        <v>5400</v>
      </c>
      <c r="C29" s="11">
        <v>8.7803366357200006E-3</v>
      </c>
      <c r="D29" s="11">
        <v>1</v>
      </c>
      <c r="E29" s="11">
        <v>46.66</v>
      </c>
      <c r="F29" s="11">
        <v>0</v>
      </c>
      <c r="G29" s="11">
        <v>0</v>
      </c>
      <c r="H29" s="10">
        <v>1</v>
      </c>
      <c r="I29" s="23">
        <f t="shared" si="0"/>
        <v>0</v>
      </c>
      <c r="J29" s="23">
        <f t="shared" si="1"/>
        <v>0</v>
      </c>
      <c r="K29" s="11">
        <v>11.7</v>
      </c>
      <c r="L29" s="10">
        <f t="shared" si="2"/>
        <v>3.4140875618557935E-2</v>
      </c>
      <c r="M29">
        <f t="shared" si="3"/>
        <v>42</v>
      </c>
      <c r="N29">
        <f t="shared" si="4"/>
        <v>0</v>
      </c>
      <c r="O29">
        <f t="shared" si="5"/>
        <v>0</v>
      </c>
    </row>
    <row r="30" spans="1:15">
      <c r="A30" s="21" t="s">
        <v>68</v>
      </c>
      <c r="B30" s="10">
        <v>5400</v>
      </c>
      <c r="C30" s="11">
        <v>0.106319203475</v>
      </c>
      <c r="D30" s="11">
        <v>1</v>
      </c>
      <c r="E30" s="11">
        <v>46.66</v>
      </c>
      <c r="F30" s="11">
        <v>0</v>
      </c>
      <c r="G30" s="11">
        <v>0</v>
      </c>
      <c r="H30" s="10">
        <v>1</v>
      </c>
      <c r="I30" s="23">
        <f t="shared" si="0"/>
        <v>0</v>
      </c>
      <c r="J30" s="23">
        <f t="shared" si="1"/>
        <v>0</v>
      </c>
      <c r="K30" s="11">
        <v>142.1</v>
      </c>
      <c r="L30" s="10">
        <f t="shared" si="2"/>
        <v>0.41340450284529168</v>
      </c>
      <c r="M30">
        <f t="shared" si="3"/>
        <v>510</v>
      </c>
      <c r="N30">
        <f t="shared" si="4"/>
        <v>0</v>
      </c>
      <c r="O30">
        <f t="shared" si="5"/>
        <v>0</v>
      </c>
    </row>
    <row r="31" spans="1:15">
      <c r="A31" s="21" t="s">
        <v>68</v>
      </c>
      <c r="B31" s="10">
        <v>5400</v>
      </c>
      <c r="C31" s="11">
        <v>8.8809598785600005E-2</v>
      </c>
      <c r="D31" s="11">
        <v>1</v>
      </c>
      <c r="E31" s="11">
        <v>46.66</v>
      </c>
      <c r="F31" s="11">
        <v>0</v>
      </c>
      <c r="G31" s="11">
        <v>0</v>
      </c>
      <c r="H31" s="10">
        <v>1</v>
      </c>
      <c r="I31" s="23">
        <f t="shared" si="0"/>
        <v>0</v>
      </c>
      <c r="J31" s="23">
        <f t="shared" si="1"/>
        <v>0</v>
      </c>
      <c r="K31" s="11">
        <v>122.5</v>
      </c>
      <c r="L31" s="10">
        <f t="shared" si="2"/>
        <v>0.34532132327800796</v>
      </c>
      <c r="M31">
        <f t="shared" si="3"/>
        <v>426</v>
      </c>
      <c r="N31">
        <f t="shared" si="4"/>
        <v>0</v>
      </c>
      <c r="O31">
        <f t="shared" si="5"/>
        <v>0</v>
      </c>
    </row>
    <row r="32" spans="1:15">
      <c r="A32" s="21" t="s">
        <v>68</v>
      </c>
      <c r="B32" s="10">
        <v>5400</v>
      </c>
      <c r="C32" s="11">
        <v>8.56331523275E-3</v>
      </c>
      <c r="D32" s="11">
        <v>1</v>
      </c>
      <c r="E32" s="11">
        <v>46.66</v>
      </c>
      <c r="F32" s="11">
        <v>0</v>
      </c>
      <c r="G32" s="11">
        <v>0</v>
      </c>
      <c r="H32" s="10">
        <v>1</v>
      </c>
      <c r="I32" s="23">
        <f t="shared" si="0"/>
        <v>0</v>
      </c>
      <c r="J32" s="23">
        <f t="shared" si="1"/>
        <v>0</v>
      </c>
      <c r="K32" s="11">
        <v>11.4</v>
      </c>
      <c r="L32" s="10">
        <f t="shared" si="2"/>
        <v>3.3297024063342916E-2</v>
      </c>
      <c r="M32">
        <f t="shared" si="3"/>
        <v>41</v>
      </c>
      <c r="N32">
        <f t="shared" si="4"/>
        <v>0</v>
      </c>
      <c r="O32">
        <f t="shared" si="5"/>
        <v>0</v>
      </c>
    </row>
    <row r="33" spans="1:15">
      <c r="A33" s="21" t="s">
        <v>68</v>
      </c>
      <c r="B33" s="10">
        <v>5400</v>
      </c>
      <c r="C33" s="11">
        <v>1.8563641854599999E-3</v>
      </c>
      <c r="D33" s="11">
        <v>1</v>
      </c>
      <c r="E33" s="11">
        <v>46.66</v>
      </c>
      <c r="F33" s="11">
        <v>0</v>
      </c>
      <c r="G33" s="11">
        <v>0</v>
      </c>
      <c r="H33" s="10">
        <v>1</v>
      </c>
      <c r="I33" s="23">
        <f t="shared" si="0"/>
        <v>0</v>
      </c>
      <c r="J33" s="23">
        <f t="shared" si="1"/>
        <v>0</v>
      </c>
      <c r="K33" s="11">
        <v>2.5</v>
      </c>
      <c r="L33" s="10">
        <f t="shared" si="2"/>
        <v>7.2181627411302988E-3</v>
      </c>
      <c r="M33">
        <f t="shared" si="3"/>
        <v>9</v>
      </c>
      <c r="N33">
        <f t="shared" si="4"/>
        <v>0</v>
      </c>
      <c r="O33">
        <f t="shared" si="5"/>
        <v>0</v>
      </c>
    </row>
    <row r="34" spans="1:15">
      <c r="A34" s="21" t="s">
        <v>68</v>
      </c>
      <c r="B34" s="10">
        <v>5400</v>
      </c>
      <c r="C34" s="11">
        <v>8.5106841981400005E-2</v>
      </c>
      <c r="D34" s="11">
        <v>1</v>
      </c>
      <c r="E34" s="11">
        <v>46.66</v>
      </c>
      <c r="F34" s="11">
        <v>0</v>
      </c>
      <c r="G34" s="11">
        <v>0</v>
      </c>
      <c r="H34" s="10">
        <v>1</v>
      </c>
      <c r="I34" s="23">
        <f t="shared" si="0"/>
        <v>0</v>
      </c>
      <c r="J34" s="23">
        <f t="shared" si="1"/>
        <v>0</v>
      </c>
      <c r="K34" s="11">
        <v>113.7</v>
      </c>
      <c r="L34" s="10">
        <f t="shared" si="2"/>
        <v>0.33092377057101036</v>
      </c>
      <c r="M34">
        <f t="shared" si="3"/>
        <v>408</v>
      </c>
      <c r="N34">
        <f t="shared" si="4"/>
        <v>0</v>
      </c>
      <c r="O34">
        <f t="shared" si="5"/>
        <v>0</v>
      </c>
    </row>
    <row r="35" spans="1:15">
      <c r="A35" s="21" t="s">
        <v>68</v>
      </c>
      <c r="B35" s="10">
        <v>5400</v>
      </c>
      <c r="C35" s="11">
        <v>6.2928735590099996E-2</v>
      </c>
      <c r="D35" s="11">
        <v>1</v>
      </c>
      <c r="E35" s="11">
        <v>46.66</v>
      </c>
      <c r="F35" s="11">
        <v>0</v>
      </c>
      <c r="G35" s="11">
        <v>0</v>
      </c>
      <c r="H35" s="10">
        <v>1</v>
      </c>
      <c r="I35" s="23">
        <f t="shared" si="0"/>
        <v>0</v>
      </c>
      <c r="J35" s="23">
        <f t="shared" si="1"/>
        <v>0</v>
      </c>
      <c r="K35" s="11">
        <v>100.8</v>
      </c>
      <c r="L35" s="10">
        <f t="shared" si="2"/>
        <v>0.24468790021950548</v>
      </c>
      <c r="M35">
        <f t="shared" si="3"/>
        <v>302</v>
      </c>
      <c r="N35">
        <f t="shared" si="4"/>
        <v>0</v>
      </c>
      <c r="O35">
        <f t="shared" si="5"/>
        <v>0</v>
      </c>
    </row>
    <row r="36" spans="1:15">
      <c r="A36" s="21" t="s">
        <v>68</v>
      </c>
      <c r="B36" s="10">
        <v>5400</v>
      </c>
      <c r="C36" s="11">
        <v>4.7088232049600004E-3</v>
      </c>
      <c r="D36" s="11">
        <v>1</v>
      </c>
      <c r="E36" s="11">
        <v>46.66</v>
      </c>
      <c r="F36" s="11">
        <v>0</v>
      </c>
      <c r="G36" s="11">
        <v>0</v>
      </c>
      <c r="H36" s="10">
        <v>1</v>
      </c>
      <c r="I36" s="23">
        <f t="shared" si="0"/>
        <v>0</v>
      </c>
      <c r="J36" s="23">
        <f t="shared" si="1"/>
        <v>0</v>
      </c>
      <c r="K36" s="11">
        <v>6.3</v>
      </c>
      <c r="L36" s="10">
        <f t="shared" si="2"/>
        <v>1.8309474228619466E-2</v>
      </c>
      <c r="M36">
        <f t="shared" si="3"/>
        <v>23</v>
      </c>
      <c r="N36">
        <f t="shared" si="4"/>
        <v>0</v>
      </c>
      <c r="O36">
        <f t="shared" si="5"/>
        <v>0</v>
      </c>
    </row>
    <row r="37" spans="1:15">
      <c r="A37" s="21" t="s">
        <v>68</v>
      </c>
      <c r="B37" s="10">
        <v>5400</v>
      </c>
      <c r="C37" s="11">
        <v>1.5938166728999999E-2</v>
      </c>
      <c r="D37" s="11">
        <v>1</v>
      </c>
      <c r="E37" s="11">
        <v>46.66</v>
      </c>
      <c r="F37" s="11">
        <v>0</v>
      </c>
      <c r="G37" s="11">
        <v>0</v>
      </c>
      <c r="H37" s="10">
        <v>1</v>
      </c>
      <c r="I37" s="23">
        <f t="shared" si="0"/>
        <v>0</v>
      </c>
      <c r="J37" s="23">
        <f t="shared" si="1"/>
        <v>0</v>
      </c>
      <c r="K37" s="11">
        <v>30.8</v>
      </c>
      <c r="L37" s="10">
        <f t="shared" si="2"/>
        <v>6.1972904964594989E-2</v>
      </c>
      <c r="M37">
        <f t="shared" si="3"/>
        <v>76</v>
      </c>
      <c r="N37">
        <f t="shared" si="4"/>
        <v>0</v>
      </c>
      <c r="O37">
        <f t="shared" si="5"/>
        <v>0</v>
      </c>
    </row>
    <row r="38" spans="1:15">
      <c r="A38" s="21" t="s">
        <v>68</v>
      </c>
      <c r="B38" s="10">
        <v>5400</v>
      </c>
      <c r="C38" s="11">
        <v>0.10059702558899999</v>
      </c>
      <c r="D38" s="11">
        <v>1</v>
      </c>
      <c r="E38" s="11">
        <v>46.66</v>
      </c>
      <c r="F38" s="11">
        <v>0</v>
      </c>
      <c r="G38" s="11">
        <v>0</v>
      </c>
      <c r="H38" s="10">
        <v>1</v>
      </c>
      <c r="I38" s="23">
        <f t="shared" si="0"/>
        <v>0</v>
      </c>
      <c r="J38" s="23">
        <f t="shared" si="1"/>
        <v>0</v>
      </c>
      <c r="K38" s="11">
        <v>174.4</v>
      </c>
      <c r="L38" s="10">
        <f t="shared" si="2"/>
        <v>0.39115476783189496</v>
      </c>
      <c r="M38">
        <f t="shared" si="3"/>
        <v>482</v>
      </c>
      <c r="N38">
        <f t="shared" si="4"/>
        <v>0</v>
      </c>
      <c r="O38">
        <f t="shared" si="5"/>
        <v>0</v>
      </c>
    </row>
    <row r="39" spans="1:15">
      <c r="A39" s="21" t="s">
        <v>68</v>
      </c>
      <c r="B39" s="10">
        <v>5400</v>
      </c>
      <c r="C39" s="11">
        <v>1.5191393288600001E-3</v>
      </c>
      <c r="D39" s="11">
        <v>1</v>
      </c>
      <c r="E39" s="11">
        <v>46.66</v>
      </c>
      <c r="F39" s="11">
        <v>0</v>
      </c>
      <c r="G39" s="11">
        <v>0</v>
      </c>
      <c r="H39" s="10">
        <v>1</v>
      </c>
      <c r="I39" s="23">
        <f t="shared" si="0"/>
        <v>0</v>
      </c>
      <c r="J39" s="23">
        <f t="shared" si="1"/>
        <v>0</v>
      </c>
      <c r="K39" s="11">
        <v>86.8</v>
      </c>
      <c r="L39" s="10">
        <f t="shared" si="2"/>
        <v>5.9069200903839663E-3</v>
      </c>
      <c r="M39">
        <f t="shared" si="3"/>
        <v>7</v>
      </c>
      <c r="N39">
        <f t="shared" si="4"/>
        <v>0</v>
      </c>
      <c r="O39">
        <f t="shared" si="5"/>
        <v>0</v>
      </c>
    </row>
    <row r="40" spans="1:15">
      <c r="A40" s="21" t="s">
        <v>68</v>
      </c>
      <c r="B40" s="10">
        <v>5400</v>
      </c>
      <c r="C40" s="11">
        <v>0.126247189999</v>
      </c>
      <c r="D40" s="11">
        <v>1</v>
      </c>
      <c r="E40" s="11">
        <v>46.66</v>
      </c>
      <c r="F40" s="11">
        <v>0</v>
      </c>
      <c r="G40" s="11">
        <v>0</v>
      </c>
      <c r="H40" s="10">
        <v>1</v>
      </c>
      <c r="I40" s="23">
        <f t="shared" si="0"/>
        <v>0</v>
      </c>
      <c r="J40" s="23">
        <f t="shared" si="1"/>
        <v>0</v>
      </c>
      <c r="K40" s="11">
        <v>173.5</v>
      </c>
      <c r="L40" s="10">
        <f t="shared" si="2"/>
        <v>0.49089115711277831</v>
      </c>
      <c r="M40">
        <f t="shared" si="3"/>
        <v>606</v>
      </c>
      <c r="N40">
        <f t="shared" si="4"/>
        <v>0</v>
      </c>
      <c r="O40">
        <f t="shared" si="5"/>
        <v>0</v>
      </c>
    </row>
    <row r="41" spans="1:15">
      <c r="A41" s="21" t="s">
        <v>68</v>
      </c>
      <c r="B41" s="10">
        <v>1400</v>
      </c>
      <c r="C41" s="11">
        <v>0.109349174489</v>
      </c>
      <c r="D41" s="11">
        <v>0.89</v>
      </c>
      <c r="E41" s="11">
        <v>46.66</v>
      </c>
      <c r="F41" s="11">
        <v>1.93</v>
      </c>
      <c r="G41" s="11">
        <v>0.497</v>
      </c>
      <c r="H41" s="10">
        <v>1</v>
      </c>
      <c r="I41" s="23">
        <f t="shared" si="0"/>
        <v>1.93</v>
      </c>
      <c r="J41" s="23">
        <f t="shared" si="1"/>
        <v>0.497</v>
      </c>
      <c r="K41" s="11">
        <v>130.69999999999999</v>
      </c>
      <c r="L41" s="10">
        <f t="shared" si="2"/>
        <v>0.37841557572287488</v>
      </c>
      <c r="M41">
        <f t="shared" si="3"/>
        <v>467</v>
      </c>
      <c r="N41">
        <f t="shared" si="4"/>
        <v>2</v>
      </c>
      <c r="O41">
        <f t="shared" si="5"/>
        <v>0.5</v>
      </c>
    </row>
    <row r="42" spans="1:15">
      <c r="A42" s="21" t="s">
        <v>68</v>
      </c>
      <c r="B42" s="10">
        <v>1400</v>
      </c>
      <c r="C42" s="11">
        <v>2.9786841277999999E-2</v>
      </c>
      <c r="D42" s="11">
        <v>0.89</v>
      </c>
      <c r="E42" s="11">
        <v>46.66</v>
      </c>
      <c r="F42" s="11">
        <v>1.93</v>
      </c>
      <c r="G42" s="11">
        <v>0.497</v>
      </c>
      <c r="H42" s="10">
        <v>0</v>
      </c>
      <c r="I42" s="23">
        <f>F42*0.7</f>
        <v>1.351</v>
      </c>
      <c r="J42" s="23">
        <f>G42*0.5</f>
        <v>0.2485</v>
      </c>
      <c r="K42" s="11">
        <v>35.4</v>
      </c>
      <c r="L42" s="10">
        <f t="shared" si="2"/>
        <v>0.10308083937400143</v>
      </c>
      <c r="M42">
        <f t="shared" si="3"/>
        <v>127</v>
      </c>
      <c r="N42">
        <f t="shared" si="4"/>
        <v>0</v>
      </c>
      <c r="O42">
        <f t="shared" si="5"/>
        <v>0.1</v>
      </c>
    </row>
    <row r="43" spans="1:15">
      <c r="A43" s="21" t="s">
        <v>68</v>
      </c>
      <c r="B43" s="10">
        <v>1400</v>
      </c>
      <c r="C43" s="11">
        <v>3.3968482823699998E-2</v>
      </c>
      <c r="D43" s="11">
        <v>0.88800000000000001</v>
      </c>
      <c r="E43" s="11">
        <v>46.66</v>
      </c>
      <c r="F43" s="11">
        <v>1.93</v>
      </c>
      <c r="G43" s="11">
        <v>0.497</v>
      </c>
      <c r="H43" s="10">
        <v>0</v>
      </c>
      <c r="I43" s="23">
        <f t="shared" ref="I43:I48" si="6">F43*0.7</f>
        <v>1.351</v>
      </c>
      <c r="J43" s="23">
        <f t="shared" ref="J43:J48" si="7">G43*0.5</f>
        <v>0.2485</v>
      </c>
      <c r="K43" s="11">
        <v>40.299999999999997</v>
      </c>
      <c r="L43" s="10">
        <f t="shared" si="2"/>
        <v>0.11728773623298429</v>
      </c>
      <c r="M43">
        <f t="shared" si="3"/>
        <v>145</v>
      </c>
      <c r="N43">
        <f t="shared" si="4"/>
        <v>0</v>
      </c>
      <c r="O43">
        <f t="shared" si="5"/>
        <v>0.1</v>
      </c>
    </row>
    <row r="44" spans="1:15">
      <c r="A44" s="21" t="s">
        <v>68</v>
      </c>
      <c r="B44" s="10">
        <v>1400</v>
      </c>
      <c r="C44" s="11">
        <v>7.5462581734199993E-2</v>
      </c>
      <c r="D44" s="11">
        <v>0.88800000000000001</v>
      </c>
      <c r="E44" s="11">
        <v>46.66</v>
      </c>
      <c r="F44" s="11">
        <v>1.93</v>
      </c>
      <c r="G44" s="11">
        <v>0.497</v>
      </c>
      <c r="H44" s="10">
        <v>0</v>
      </c>
      <c r="I44" s="23">
        <f t="shared" si="6"/>
        <v>1.351</v>
      </c>
      <c r="J44" s="23">
        <f t="shared" si="7"/>
        <v>0.2485</v>
      </c>
      <c r="K44" s="11">
        <v>89.6</v>
      </c>
      <c r="L44" s="10">
        <f t="shared" si="2"/>
        <v>0.26056022071511509</v>
      </c>
      <c r="M44">
        <f t="shared" si="3"/>
        <v>321</v>
      </c>
      <c r="N44">
        <f t="shared" si="4"/>
        <v>1</v>
      </c>
      <c r="O44">
        <f t="shared" si="5"/>
        <v>0.2</v>
      </c>
    </row>
    <row r="45" spans="1:15">
      <c r="A45" s="21" t="s">
        <v>68</v>
      </c>
      <c r="B45" s="10">
        <v>1400</v>
      </c>
      <c r="C45" s="11">
        <v>5.1959342576600002E-2</v>
      </c>
      <c r="D45" s="11">
        <v>0.88800000000000001</v>
      </c>
      <c r="E45" s="11">
        <v>46.66</v>
      </c>
      <c r="F45" s="11">
        <v>1.93</v>
      </c>
      <c r="G45" s="11">
        <v>0.497</v>
      </c>
      <c r="H45" s="10">
        <v>0</v>
      </c>
      <c r="I45" s="23">
        <f t="shared" si="6"/>
        <v>1.351</v>
      </c>
      <c r="J45" s="23">
        <f t="shared" si="7"/>
        <v>0.2485</v>
      </c>
      <c r="K45" s="11">
        <v>61.7</v>
      </c>
      <c r="L45" s="10">
        <f t="shared" si="2"/>
        <v>0.17940729642218753</v>
      </c>
      <c r="M45">
        <f t="shared" si="3"/>
        <v>221</v>
      </c>
      <c r="N45">
        <f t="shared" si="4"/>
        <v>1</v>
      </c>
      <c r="O45">
        <f t="shared" si="5"/>
        <v>0.1</v>
      </c>
    </row>
    <row r="46" spans="1:15">
      <c r="A46" s="21" t="s">
        <v>68</v>
      </c>
      <c r="B46" s="10">
        <v>1400</v>
      </c>
      <c r="C46" s="11">
        <v>8.9411882939299997E-2</v>
      </c>
      <c r="D46" s="11">
        <v>0.88800000000000001</v>
      </c>
      <c r="E46" s="11">
        <v>46.66</v>
      </c>
      <c r="F46" s="11">
        <v>1.93</v>
      </c>
      <c r="G46" s="11">
        <v>0.497</v>
      </c>
      <c r="H46" s="10">
        <v>0</v>
      </c>
      <c r="I46" s="23">
        <f t="shared" si="6"/>
        <v>1.351</v>
      </c>
      <c r="J46" s="23">
        <f t="shared" si="7"/>
        <v>0.2485</v>
      </c>
      <c r="K46" s="11">
        <v>106.1</v>
      </c>
      <c r="L46" s="10">
        <f t="shared" si="2"/>
        <v>0.30872492588813255</v>
      </c>
      <c r="M46">
        <f t="shared" si="3"/>
        <v>381</v>
      </c>
      <c r="N46">
        <f t="shared" si="4"/>
        <v>1</v>
      </c>
      <c r="O46">
        <f t="shared" si="5"/>
        <v>0.2</v>
      </c>
    </row>
    <row r="47" spans="1:15">
      <c r="A47" s="21" t="s">
        <v>68</v>
      </c>
      <c r="B47" s="10">
        <v>1400</v>
      </c>
      <c r="C47" s="11">
        <v>5.4490070082300002E-2</v>
      </c>
      <c r="D47" s="11">
        <v>0.88800000000000001</v>
      </c>
      <c r="E47" s="11">
        <v>46.66</v>
      </c>
      <c r="F47" s="11">
        <v>1.93</v>
      </c>
      <c r="G47" s="11">
        <v>0.497</v>
      </c>
      <c r="H47" s="10">
        <v>0</v>
      </c>
      <c r="I47" s="23">
        <f t="shared" si="6"/>
        <v>1.351</v>
      </c>
      <c r="J47" s="23">
        <f t="shared" si="7"/>
        <v>0.2485</v>
      </c>
      <c r="K47" s="11">
        <v>64.7</v>
      </c>
      <c r="L47" s="10">
        <f t="shared" si="2"/>
        <v>0.18814549358296873</v>
      </c>
      <c r="M47">
        <f t="shared" si="3"/>
        <v>232</v>
      </c>
      <c r="N47">
        <f t="shared" si="4"/>
        <v>1</v>
      </c>
      <c r="O47">
        <f t="shared" si="5"/>
        <v>0.1</v>
      </c>
    </row>
    <row r="48" spans="1:15">
      <c r="A48" s="21" t="s">
        <v>68</v>
      </c>
      <c r="B48" s="10">
        <v>1400</v>
      </c>
      <c r="C48" s="11">
        <v>3.9034958801600003E-2</v>
      </c>
      <c r="D48" s="11">
        <v>0.88800000000000001</v>
      </c>
      <c r="E48" s="11">
        <v>46.66</v>
      </c>
      <c r="F48" s="11">
        <v>1.93</v>
      </c>
      <c r="G48" s="11">
        <v>0.497</v>
      </c>
      <c r="H48" s="10">
        <v>0</v>
      </c>
      <c r="I48" s="23">
        <f t="shared" si="6"/>
        <v>1.351</v>
      </c>
      <c r="J48" s="23">
        <f t="shared" si="7"/>
        <v>0.2485</v>
      </c>
      <c r="K48" s="11">
        <v>186.4</v>
      </c>
      <c r="L48" s="10">
        <f t="shared" si="2"/>
        <v>0.13478146714851655</v>
      </c>
      <c r="M48">
        <f t="shared" si="3"/>
        <v>166</v>
      </c>
      <c r="N48">
        <f t="shared" si="4"/>
        <v>0</v>
      </c>
      <c r="O48">
        <f t="shared" si="5"/>
        <v>0.1</v>
      </c>
    </row>
    <row r="49" spans="3:15">
      <c r="C49">
        <f>SUM(C2:C48)</f>
        <v>34.966408101281758</v>
      </c>
      <c r="N49">
        <f>SUM(N2:N48)</f>
        <v>455</v>
      </c>
      <c r="O49">
        <f>SUM(O2:O48)</f>
        <v>116.3</v>
      </c>
    </row>
  </sheetData>
  <sortState ref="A2:I48">
    <sortCondition descending="1"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10"/>
  <sheetViews>
    <sheetView workbookViewId="0">
      <pane ySplit="1" topLeftCell="A284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3.710937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3" customWidth="1"/>
    <col min="11" max="11" width="19.7109375" style="11" customWidth="1"/>
    <col min="12" max="12" width="13.7109375" customWidth="1"/>
    <col min="13" max="13" width="15" customWidth="1"/>
    <col min="14" max="14" width="10.28515625" customWidth="1"/>
  </cols>
  <sheetData>
    <row r="1" spans="1:15" ht="25.5">
      <c r="A1" s="21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2" t="s">
        <v>69</v>
      </c>
      <c r="J1" s="22" t="s">
        <v>70</v>
      </c>
      <c r="K1" s="11" t="s">
        <v>55</v>
      </c>
      <c r="L1" s="24" t="s">
        <v>71</v>
      </c>
      <c r="M1" s="24" t="s">
        <v>72</v>
      </c>
      <c r="N1" s="24" t="s">
        <v>73</v>
      </c>
      <c r="O1" s="24" t="s">
        <v>74</v>
      </c>
    </row>
    <row r="2" spans="1:15">
      <c r="A2" s="21" t="s">
        <v>68</v>
      </c>
      <c r="B2" s="10">
        <v>1920</v>
      </c>
      <c r="C2" s="12">
        <v>2.4786822343999999</v>
      </c>
      <c r="D2" s="11">
        <v>0.23400000000000001</v>
      </c>
      <c r="E2" s="11">
        <v>56.5</v>
      </c>
      <c r="F2" s="11">
        <v>1.2</v>
      </c>
      <c r="G2" s="11">
        <v>7.5999999999999998E-2</v>
      </c>
      <c r="H2" s="10">
        <v>1</v>
      </c>
      <c r="I2" s="23">
        <f>F2</f>
        <v>1.2</v>
      </c>
      <c r="J2" s="23">
        <f>G2</f>
        <v>7.5999999999999998E-2</v>
      </c>
      <c r="K2" s="11">
        <v>639.6</v>
      </c>
      <c r="L2" s="10">
        <f>E2*D2*C2/12</f>
        <v>2.7308881517502002</v>
      </c>
      <c r="M2">
        <f>ROUND(E2*D2*C2*102.79,0)</f>
        <v>3368</v>
      </c>
      <c r="N2">
        <f>ROUND(I2*M2*0.002205,0)</f>
        <v>9</v>
      </c>
      <c r="O2">
        <f>ROUND(J2*M2*0.002205,1)</f>
        <v>0.6</v>
      </c>
    </row>
    <row r="3" spans="1:15">
      <c r="A3" s="21" t="s">
        <v>68</v>
      </c>
      <c r="B3" s="10">
        <v>1920</v>
      </c>
      <c r="C3" s="12">
        <v>3.7450227452</v>
      </c>
      <c r="D3" s="11">
        <v>0.193</v>
      </c>
      <c r="E3" s="11">
        <v>56.5</v>
      </c>
      <c r="F3" s="11">
        <v>1.2</v>
      </c>
      <c r="G3" s="11">
        <v>7.5999999999999998E-2</v>
      </c>
      <c r="H3" s="10">
        <v>1</v>
      </c>
      <c r="I3" s="23">
        <f t="shared" ref="I3:I66" si="0">F3</f>
        <v>1.2</v>
      </c>
      <c r="J3" s="23">
        <f t="shared" ref="J3:J66" si="1">G3</f>
        <v>7.5999999999999998E-2</v>
      </c>
      <c r="K3" s="11">
        <v>797.1</v>
      </c>
      <c r="L3" s="10">
        <f t="shared" ref="L3:L66" si="2">E3*D3*C3/12</f>
        <v>3.403133377086117</v>
      </c>
      <c r="M3">
        <f t="shared" ref="M3:M66" si="3">ROUND(E3*D3*C3*102.79,0)</f>
        <v>4198</v>
      </c>
      <c r="N3">
        <f t="shared" ref="N3:N66" si="4">ROUND(I3*M3*0.002205,0)</f>
        <v>11</v>
      </c>
      <c r="O3">
        <f t="shared" ref="O3:O66" si="5">ROUND(J3*M3*0.002205,1)</f>
        <v>0.7</v>
      </c>
    </row>
    <row r="4" spans="1:15">
      <c r="A4" s="21" t="s">
        <v>68</v>
      </c>
      <c r="B4" s="10">
        <v>1920</v>
      </c>
      <c r="C4" s="12">
        <v>0.1932893691</v>
      </c>
      <c r="D4" s="11">
        <v>0.23400000000000001</v>
      </c>
      <c r="E4" s="11">
        <v>56.5</v>
      </c>
      <c r="F4" s="11">
        <v>1.2</v>
      </c>
      <c r="G4" s="11">
        <v>7.5999999999999998E-2</v>
      </c>
      <c r="H4" s="10">
        <v>1</v>
      </c>
      <c r="I4" s="23">
        <f t="shared" si="0"/>
        <v>1.2</v>
      </c>
      <c r="J4" s="23">
        <f t="shared" si="1"/>
        <v>7.5999999999999998E-2</v>
      </c>
      <c r="K4" s="11">
        <v>49.9</v>
      </c>
      <c r="L4" s="10">
        <f t="shared" si="2"/>
        <v>0.212956562405925</v>
      </c>
      <c r="M4">
        <f t="shared" si="3"/>
        <v>263</v>
      </c>
      <c r="N4">
        <f t="shared" si="4"/>
        <v>1</v>
      </c>
      <c r="O4">
        <f t="shared" si="5"/>
        <v>0</v>
      </c>
    </row>
    <row r="5" spans="1:15">
      <c r="A5" s="21" t="s">
        <v>68</v>
      </c>
      <c r="B5" s="10">
        <v>4130</v>
      </c>
      <c r="C5" s="12">
        <v>7.2123482599999997E-2</v>
      </c>
      <c r="D5" s="11">
        <v>0.309</v>
      </c>
      <c r="E5" s="11">
        <v>56.5</v>
      </c>
      <c r="F5" s="11">
        <v>0.7</v>
      </c>
      <c r="G5" s="11">
        <v>0.09</v>
      </c>
      <c r="H5" s="10">
        <v>1</v>
      </c>
      <c r="I5" s="23">
        <f t="shared" si="0"/>
        <v>0.7</v>
      </c>
      <c r="J5" s="23">
        <f t="shared" si="1"/>
        <v>0.09</v>
      </c>
      <c r="K5" s="11">
        <v>24.6</v>
      </c>
      <c r="L5" s="10">
        <f t="shared" si="2"/>
        <v>0.10493065174767501</v>
      </c>
      <c r="M5">
        <f t="shared" si="3"/>
        <v>129</v>
      </c>
      <c r="N5">
        <f t="shared" si="4"/>
        <v>0</v>
      </c>
      <c r="O5">
        <f t="shared" si="5"/>
        <v>0</v>
      </c>
    </row>
    <row r="6" spans="1:15">
      <c r="A6" s="21" t="s">
        <v>68</v>
      </c>
      <c r="B6" s="10">
        <v>4130</v>
      </c>
      <c r="C6" s="12">
        <v>3.7853887599999997E-2</v>
      </c>
      <c r="D6" s="11">
        <v>0.41299999999999998</v>
      </c>
      <c r="E6" s="11">
        <v>56.5</v>
      </c>
      <c r="F6" s="11">
        <v>0.7</v>
      </c>
      <c r="G6" s="11">
        <v>0.09</v>
      </c>
      <c r="H6" s="10">
        <v>1</v>
      </c>
      <c r="I6" s="23">
        <f t="shared" si="0"/>
        <v>0.7</v>
      </c>
      <c r="J6" s="23">
        <f t="shared" si="1"/>
        <v>0.09</v>
      </c>
      <c r="K6" s="11">
        <v>17.2</v>
      </c>
      <c r="L6" s="10">
        <f t="shared" si="2"/>
        <v>7.360846168351666E-2</v>
      </c>
      <c r="M6">
        <f t="shared" si="3"/>
        <v>91</v>
      </c>
      <c r="N6">
        <f t="shared" si="4"/>
        <v>0</v>
      </c>
      <c r="O6">
        <f t="shared" si="5"/>
        <v>0</v>
      </c>
    </row>
    <row r="7" spans="1:15">
      <c r="A7" s="21" t="s">
        <v>68</v>
      </c>
      <c r="B7" s="10">
        <v>3100</v>
      </c>
      <c r="C7" s="12">
        <v>0.75823448989999997</v>
      </c>
      <c r="D7" s="11">
        <v>0.41099999999999998</v>
      </c>
      <c r="E7" s="11">
        <v>56.5</v>
      </c>
      <c r="F7" s="11">
        <v>1.2</v>
      </c>
      <c r="G7" s="11">
        <v>6.4000000000000001E-2</v>
      </c>
      <c r="H7" s="10">
        <v>1</v>
      </c>
      <c r="I7" s="23">
        <f t="shared" si="0"/>
        <v>1.2</v>
      </c>
      <c r="J7" s="23">
        <f t="shared" si="1"/>
        <v>6.4000000000000001E-2</v>
      </c>
      <c r="K7" s="11">
        <v>1207.0999999999999</v>
      </c>
      <c r="L7" s="10">
        <f t="shared" si="2"/>
        <v>1.4672785172677374</v>
      </c>
      <c r="M7">
        <f t="shared" si="3"/>
        <v>1810</v>
      </c>
      <c r="N7">
        <f t="shared" si="4"/>
        <v>5</v>
      </c>
      <c r="O7">
        <f t="shared" si="5"/>
        <v>0.3</v>
      </c>
    </row>
    <row r="8" spans="1:15">
      <c r="A8" s="21" t="s">
        <v>68</v>
      </c>
      <c r="B8" s="10">
        <v>4130</v>
      </c>
      <c r="C8" s="12">
        <v>1.0279602385</v>
      </c>
      <c r="D8" s="11">
        <v>0.10199999999999999</v>
      </c>
      <c r="E8" s="11">
        <v>56.5</v>
      </c>
      <c r="F8" s="11">
        <v>0.7</v>
      </c>
      <c r="G8" s="11">
        <v>0.09</v>
      </c>
      <c r="H8" s="10">
        <v>1</v>
      </c>
      <c r="I8" s="23">
        <f t="shared" si="0"/>
        <v>0.7</v>
      </c>
      <c r="J8" s="23">
        <f t="shared" si="1"/>
        <v>0.09</v>
      </c>
      <c r="K8" s="11">
        <v>115.6</v>
      </c>
      <c r="L8" s="10">
        <f t="shared" si="2"/>
        <v>0.49367790453962496</v>
      </c>
      <c r="M8">
        <f t="shared" si="3"/>
        <v>609</v>
      </c>
      <c r="N8">
        <f t="shared" si="4"/>
        <v>1</v>
      </c>
      <c r="O8">
        <f t="shared" si="5"/>
        <v>0.1</v>
      </c>
    </row>
    <row r="9" spans="1:15">
      <c r="A9" s="21" t="s">
        <v>68</v>
      </c>
      <c r="B9" s="10">
        <v>1900</v>
      </c>
      <c r="C9" s="12">
        <v>2.5669653399999999E-2</v>
      </c>
      <c r="D9" s="11">
        <v>0.151</v>
      </c>
      <c r="E9" s="11">
        <v>56.5</v>
      </c>
      <c r="F9" s="11">
        <v>1.2</v>
      </c>
      <c r="G9" s="11">
        <v>7.5999999999999998E-2</v>
      </c>
      <c r="H9" s="10">
        <v>1</v>
      </c>
      <c r="I9" s="23">
        <f t="shared" si="0"/>
        <v>1.2</v>
      </c>
      <c r="J9" s="23">
        <f t="shared" si="1"/>
        <v>7.5999999999999998E-2</v>
      </c>
      <c r="K9" s="11">
        <v>4.3</v>
      </c>
      <c r="L9" s="10">
        <f t="shared" si="2"/>
        <v>1.825005399850833E-2</v>
      </c>
      <c r="M9">
        <f t="shared" si="3"/>
        <v>23</v>
      </c>
      <c r="N9">
        <f t="shared" si="4"/>
        <v>0</v>
      </c>
      <c r="O9">
        <f t="shared" si="5"/>
        <v>0</v>
      </c>
    </row>
    <row r="10" spans="1:15">
      <c r="A10" s="21" t="s">
        <v>68</v>
      </c>
      <c r="B10" s="10">
        <v>4130</v>
      </c>
      <c r="C10" s="12">
        <v>0.40070091369999999</v>
      </c>
      <c r="D10" s="11">
        <v>0.10199999999999999</v>
      </c>
      <c r="E10" s="11">
        <v>56.5</v>
      </c>
      <c r="F10" s="11">
        <v>0.7</v>
      </c>
      <c r="G10" s="11">
        <v>0.09</v>
      </c>
      <c r="H10" s="10">
        <v>1</v>
      </c>
      <c r="I10" s="23">
        <f t="shared" si="0"/>
        <v>0.7</v>
      </c>
      <c r="J10" s="23">
        <f t="shared" si="1"/>
        <v>0.09</v>
      </c>
      <c r="K10" s="11">
        <v>45.1</v>
      </c>
      <c r="L10" s="10">
        <f t="shared" si="2"/>
        <v>0.19243661380442501</v>
      </c>
      <c r="M10">
        <f t="shared" si="3"/>
        <v>237</v>
      </c>
      <c r="N10">
        <f t="shared" si="4"/>
        <v>0</v>
      </c>
      <c r="O10">
        <f t="shared" si="5"/>
        <v>0</v>
      </c>
    </row>
    <row r="11" spans="1:15">
      <c r="A11" s="21" t="s">
        <v>68</v>
      </c>
      <c r="B11" s="10">
        <v>6410</v>
      </c>
      <c r="C11" s="12">
        <v>2.1320571906999999</v>
      </c>
      <c r="D11" s="11">
        <v>0.30299999999999999</v>
      </c>
      <c r="E11" s="11">
        <v>56.5</v>
      </c>
      <c r="F11" s="11">
        <v>0</v>
      </c>
      <c r="G11" s="11">
        <v>0</v>
      </c>
      <c r="H11" s="10">
        <v>1</v>
      </c>
      <c r="I11" s="23">
        <f t="shared" si="0"/>
        <v>0</v>
      </c>
      <c r="J11" s="23">
        <f t="shared" si="1"/>
        <v>0</v>
      </c>
      <c r="K11" s="11">
        <v>712.5</v>
      </c>
      <c r="L11" s="10">
        <f t="shared" si="2"/>
        <v>3.0416460896823874</v>
      </c>
      <c r="M11">
        <f t="shared" si="3"/>
        <v>3752</v>
      </c>
      <c r="N11">
        <f t="shared" si="4"/>
        <v>0</v>
      </c>
      <c r="O11">
        <f t="shared" si="5"/>
        <v>0</v>
      </c>
    </row>
    <row r="12" spans="1:15">
      <c r="A12" s="21" t="s">
        <v>68</v>
      </c>
      <c r="B12" s="10">
        <v>1300</v>
      </c>
      <c r="C12" s="12">
        <v>14.4854249055</v>
      </c>
      <c r="D12" s="11">
        <v>0.63100000000000001</v>
      </c>
      <c r="E12" s="11">
        <v>56.5</v>
      </c>
      <c r="F12" s="11">
        <v>2.1</v>
      </c>
      <c r="G12" s="11">
        <v>0.51600000000000001</v>
      </c>
      <c r="H12" s="10">
        <v>1</v>
      </c>
      <c r="I12" s="23">
        <f t="shared" si="0"/>
        <v>2.1</v>
      </c>
      <c r="J12" s="23">
        <f t="shared" si="1"/>
        <v>0.51600000000000001</v>
      </c>
      <c r="K12" s="11">
        <v>18286.900000000001</v>
      </c>
      <c r="L12" s="10">
        <f t="shared" si="2"/>
        <v>43.035593834869438</v>
      </c>
      <c r="M12">
        <f t="shared" si="3"/>
        <v>53084</v>
      </c>
      <c r="N12">
        <f t="shared" si="4"/>
        <v>246</v>
      </c>
      <c r="O12">
        <f t="shared" si="5"/>
        <v>60.4</v>
      </c>
    </row>
    <row r="13" spans="1:15">
      <c r="A13" s="21" t="s">
        <v>68</v>
      </c>
      <c r="B13" s="10">
        <v>1300</v>
      </c>
      <c r="C13" s="12">
        <v>0.25771435320000002</v>
      </c>
      <c r="D13" s="11">
        <v>0.63100000000000001</v>
      </c>
      <c r="E13" s="11">
        <v>56.5</v>
      </c>
      <c r="F13" s="11">
        <v>2.1</v>
      </c>
      <c r="G13" s="11">
        <v>0.51600000000000001</v>
      </c>
      <c r="H13" s="10">
        <v>1</v>
      </c>
      <c r="I13" s="23">
        <f t="shared" si="0"/>
        <v>2.1</v>
      </c>
      <c r="J13" s="23">
        <f t="shared" si="1"/>
        <v>0.51600000000000001</v>
      </c>
      <c r="K13" s="11">
        <v>8239.2999999999993</v>
      </c>
      <c r="L13" s="10">
        <f t="shared" si="2"/>
        <v>0.76565860525915008</v>
      </c>
      <c r="M13">
        <f t="shared" si="3"/>
        <v>944</v>
      </c>
      <c r="N13">
        <f t="shared" si="4"/>
        <v>4</v>
      </c>
      <c r="O13">
        <f t="shared" si="5"/>
        <v>1.1000000000000001</v>
      </c>
    </row>
    <row r="14" spans="1:15">
      <c r="A14" s="21" t="s">
        <v>68</v>
      </c>
      <c r="B14" s="10">
        <v>1300</v>
      </c>
      <c r="C14" s="12">
        <v>6.7244458112999999</v>
      </c>
      <c r="D14" s="11">
        <v>0.69199999999999995</v>
      </c>
      <c r="E14" s="11">
        <v>56.5</v>
      </c>
      <c r="F14" s="11">
        <v>2.1</v>
      </c>
      <c r="G14" s="11">
        <v>0.51600000000000001</v>
      </c>
      <c r="H14" s="10">
        <v>1</v>
      </c>
      <c r="I14" s="23">
        <f t="shared" si="0"/>
        <v>2.1</v>
      </c>
      <c r="J14" s="23">
        <f t="shared" si="1"/>
        <v>0.51600000000000001</v>
      </c>
      <c r="K14" s="11">
        <v>6910.7</v>
      </c>
      <c r="L14" s="10">
        <f t="shared" si="2"/>
        <v>21.909365194183948</v>
      </c>
      <c r="M14">
        <f t="shared" si="3"/>
        <v>27025</v>
      </c>
      <c r="N14">
        <f t="shared" si="4"/>
        <v>125</v>
      </c>
      <c r="O14">
        <f t="shared" si="5"/>
        <v>30.7</v>
      </c>
    </row>
    <row r="15" spans="1:15">
      <c r="A15" s="21" t="s">
        <v>68</v>
      </c>
      <c r="B15" s="10">
        <v>1300</v>
      </c>
      <c r="C15" s="12">
        <v>1.2702236803</v>
      </c>
      <c r="D15" s="11">
        <v>0.63100000000000001</v>
      </c>
      <c r="E15" s="11">
        <v>56.5</v>
      </c>
      <c r="F15" s="11">
        <v>2.1</v>
      </c>
      <c r="G15" s="11">
        <v>0.51600000000000001</v>
      </c>
      <c r="H15" s="10">
        <v>1</v>
      </c>
      <c r="I15" s="23">
        <f t="shared" si="0"/>
        <v>2.1</v>
      </c>
      <c r="J15" s="23">
        <f t="shared" si="1"/>
        <v>0.51600000000000001</v>
      </c>
      <c r="K15" s="11">
        <v>1954.8</v>
      </c>
      <c r="L15" s="10">
        <f t="shared" si="2"/>
        <v>3.7737816281846204</v>
      </c>
      <c r="M15">
        <f t="shared" si="3"/>
        <v>4655</v>
      </c>
      <c r="N15">
        <f t="shared" si="4"/>
        <v>22</v>
      </c>
      <c r="O15">
        <f t="shared" si="5"/>
        <v>5.3</v>
      </c>
    </row>
    <row r="16" spans="1:15">
      <c r="A16" s="21" t="s">
        <v>68</v>
      </c>
      <c r="B16" s="10">
        <v>1400</v>
      </c>
      <c r="C16" s="12">
        <v>0.36760439090000002</v>
      </c>
      <c r="D16" s="11">
        <v>0.88600000000000001</v>
      </c>
      <c r="E16" s="11">
        <v>56.5</v>
      </c>
      <c r="F16" s="11">
        <v>1.93</v>
      </c>
      <c r="G16" s="11">
        <v>0.497</v>
      </c>
      <c r="H16" s="10">
        <v>1</v>
      </c>
      <c r="I16" s="23">
        <f t="shared" si="0"/>
        <v>1.93</v>
      </c>
      <c r="J16" s="23">
        <f t="shared" si="1"/>
        <v>0.497</v>
      </c>
      <c r="K16" s="11">
        <v>838.4</v>
      </c>
      <c r="L16" s="10">
        <f t="shared" si="2"/>
        <v>1.5334923503385918</v>
      </c>
      <c r="M16">
        <f t="shared" si="3"/>
        <v>1892</v>
      </c>
      <c r="N16">
        <f t="shared" si="4"/>
        <v>8</v>
      </c>
      <c r="O16">
        <f t="shared" si="5"/>
        <v>2.1</v>
      </c>
    </row>
    <row r="17" spans="1:15">
      <c r="A17" s="21" t="s">
        <v>68</v>
      </c>
      <c r="B17" s="10">
        <v>4130</v>
      </c>
      <c r="C17" s="12">
        <v>1.0564905506</v>
      </c>
      <c r="D17" s="11">
        <v>0.10199999999999999</v>
      </c>
      <c r="E17" s="11">
        <v>56.5</v>
      </c>
      <c r="F17" s="11">
        <v>0.7</v>
      </c>
      <c r="G17" s="11">
        <v>0.09</v>
      </c>
      <c r="H17" s="10">
        <v>1</v>
      </c>
      <c r="I17" s="23">
        <f t="shared" si="0"/>
        <v>0.7</v>
      </c>
      <c r="J17" s="23">
        <f t="shared" si="1"/>
        <v>0.09</v>
      </c>
      <c r="K17" s="11">
        <v>288.5</v>
      </c>
      <c r="L17" s="10">
        <f t="shared" si="2"/>
        <v>0.50737958692564999</v>
      </c>
      <c r="M17">
        <f t="shared" si="3"/>
        <v>626</v>
      </c>
      <c r="N17">
        <f t="shared" si="4"/>
        <v>1</v>
      </c>
      <c r="O17">
        <f t="shared" si="5"/>
        <v>0.1</v>
      </c>
    </row>
    <row r="18" spans="1:15">
      <c r="A18" s="21" t="s">
        <v>68</v>
      </c>
      <c r="B18" s="10">
        <v>4130</v>
      </c>
      <c r="C18" s="12">
        <v>0.30474403160000002</v>
      </c>
      <c r="D18" s="11">
        <v>0.10199999999999999</v>
      </c>
      <c r="E18" s="11">
        <v>56.5</v>
      </c>
      <c r="F18" s="11">
        <v>0.7</v>
      </c>
      <c r="G18" s="11">
        <v>0.09</v>
      </c>
      <c r="H18" s="10">
        <v>1</v>
      </c>
      <c r="I18" s="23">
        <f t="shared" si="0"/>
        <v>0.7</v>
      </c>
      <c r="J18" s="23">
        <f t="shared" si="1"/>
        <v>0.09</v>
      </c>
      <c r="K18" s="11">
        <v>34.299999999999997</v>
      </c>
      <c r="L18" s="10">
        <f t="shared" si="2"/>
        <v>0.14635332117590003</v>
      </c>
      <c r="M18">
        <f t="shared" si="3"/>
        <v>181</v>
      </c>
      <c r="N18">
        <f t="shared" si="4"/>
        <v>0</v>
      </c>
      <c r="O18">
        <f t="shared" si="5"/>
        <v>0</v>
      </c>
    </row>
    <row r="19" spans="1:15">
      <c r="A19" s="21" t="s">
        <v>68</v>
      </c>
      <c r="B19" s="10">
        <v>4130</v>
      </c>
      <c r="C19" s="12">
        <v>0.12102814720000001</v>
      </c>
      <c r="D19" s="11">
        <v>0.10199999999999999</v>
      </c>
      <c r="E19" s="11">
        <v>56.5</v>
      </c>
      <c r="F19" s="11">
        <v>0.7</v>
      </c>
      <c r="G19" s="11">
        <v>0.09</v>
      </c>
      <c r="H19" s="10">
        <v>1</v>
      </c>
      <c r="I19" s="23">
        <f t="shared" si="0"/>
        <v>0.7</v>
      </c>
      <c r="J19" s="23">
        <f t="shared" si="1"/>
        <v>0.09</v>
      </c>
      <c r="K19" s="11">
        <v>13.6</v>
      </c>
      <c r="L19" s="10">
        <f t="shared" si="2"/>
        <v>5.8123767692800005E-2</v>
      </c>
      <c r="M19">
        <f t="shared" si="3"/>
        <v>72</v>
      </c>
      <c r="N19">
        <f t="shared" si="4"/>
        <v>0</v>
      </c>
      <c r="O19">
        <f t="shared" si="5"/>
        <v>0</v>
      </c>
    </row>
    <row r="20" spans="1:15">
      <c r="A20" s="21" t="s">
        <v>68</v>
      </c>
      <c r="B20" s="10">
        <v>1300</v>
      </c>
      <c r="C20" s="12">
        <v>0.87947728780000001</v>
      </c>
      <c r="D20" s="11">
        <v>0.63100000000000001</v>
      </c>
      <c r="E20" s="11">
        <v>56.5</v>
      </c>
      <c r="F20" s="11">
        <v>2.1</v>
      </c>
      <c r="G20" s="11">
        <v>0.51600000000000001</v>
      </c>
      <c r="H20" s="10">
        <v>1</v>
      </c>
      <c r="I20" s="23">
        <f t="shared" si="0"/>
        <v>2.1</v>
      </c>
      <c r="J20" s="23">
        <f t="shared" si="1"/>
        <v>0.51600000000000001</v>
      </c>
      <c r="K20" s="11">
        <v>6603.4</v>
      </c>
      <c r="L20" s="10">
        <f t="shared" si="2"/>
        <v>2.6128903771668082</v>
      </c>
      <c r="M20">
        <f t="shared" si="3"/>
        <v>3223</v>
      </c>
      <c r="N20">
        <f t="shared" si="4"/>
        <v>15</v>
      </c>
      <c r="O20">
        <f t="shared" si="5"/>
        <v>3.7</v>
      </c>
    </row>
    <row r="21" spans="1:15">
      <c r="A21" s="21" t="s">
        <v>68</v>
      </c>
      <c r="B21" s="10">
        <v>1300</v>
      </c>
      <c r="C21" s="12">
        <v>5.7989476499999998E-2</v>
      </c>
      <c r="D21" s="11">
        <v>0.66200000000000003</v>
      </c>
      <c r="E21" s="11">
        <v>56.5</v>
      </c>
      <c r="F21" s="11">
        <v>2.1</v>
      </c>
      <c r="G21" s="11">
        <v>0.51600000000000001</v>
      </c>
      <c r="H21" s="10">
        <v>1</v>
      </c>
      <c r="I21" s="23">
        <f t="shared" si="0"/>
        <v>2.1</v>
      </c>
      <c r="J21" s="23">
        <f t="shared" si="1"/>
        <v>0.51600000000000001</v>
      </c>
      <c r="K21" s="11">
        <v>42.3</v>
      </c>
      <c r="L21" s="10">
        <f t="shared" si="2"/>
        <v>0.18074836579412498</v>
      </c>
      <c r="M21">
        <f t="shared" si="3"/>
        <v>223</v>
      </c>
      <c r="N21">
        <f t="shared" si="4"/>
        <v>1</v>
      </c>
      <c r="O21">
        <f t="shared" si="5"/>
        <v>0.3</v>
      </c>
    </row>
    <row r="22" spans="1:15">
      <c r="A22" s="21" t="s">
        <v>68</v>
      </c>
      <c r="B22" s="10">
        <v>4130</v>
      </c>
      <c r="C22" s="12">
        <v>1.1205351443</v>
      </c>
      <c r="D22" s="11">
        <v>0.10199999999999999</v>
      </c>
      <c r="E22" s="11">
        <v>56.5</v>
      </c>
      <c r="F22" s="11">
        <v>0.7</v>
      </c>
      <c r="G22" s="11">
        <v>0.09</v>
      </c>
      <c r="H22" s="10">
        <v>1</v>
      </c>
      <c r="I22" s="23">
        <f t="shared" si="0"/>
        <v>0.7</v>
      </c>
      <c r="J22" s="23">
        <f t="shared" si="1"/>
        <v>0.09</v>
      </c>
      <c r="K22" s="11">
        <v>222.9</v>
      </c>
      <c r="L22" s="10">
        <f t="shared" si="2"/>
        <v>0.53813700305007506</v>
      </c>
      <c r="M22">
        <f t="shared" si="3"/>
        <v>664</v>
      </c>
      <c r="N22">
        <f t="shared" si="4"/>
        <v>1</v>
      </c>
      <c r="O22">
        <f t="shared" si="5"/>
        <v>0.1</v>
      </c>
    </row>
    <row r="23" spans="1:15">
      <c r="A23" s="21" t="s">
        <v>68</v>
      </c>
      <c r="B23" s="10">
        <v>5300</v>
      </c>
      <c r="C23" s="12">
        <v>2.2275753125</v>
      </c>
      <c r="D23" s="11">
        <v>0.5</v>
      </c>
      <c r="E23" s="11">
        <v>56.5</v>
      </c>
      <c r="F23" s="11">
        <v>0.6</v>
      </c>
      <c r="G23" s="11">
        <v>0.13500000000000001</v>
      </c>
      <c r="H23" s="10">
        <v>1</v>
      </c>
      <c r="I23" s="23">
        <f t="shared" si="0"/>
        <v>0.6</v>
      </c>
      <c r="J23" s="23">
        <f t="shared" si="1"/>
        <v>0.13500000000000001</v>
      </c>
      <c r="K23" s="11">
        <v>1228.3</v>
      </c>
      <c r="L23" s="10">
        <f t="shared" si="2"/>
        <v>5.2440835481770831</v>
      </c>
      <c r="M23">
        <f t="shared" si="3"/>
        <v>6468</v>
      </c>
      <c r="N23">
        <f t="shared" si="4"/>
        <v>9</v>
      </c>
      <c r="O23">
        <f t="shared" si="5"/>
        <v>1.9</v>
      </c>
    </row>
    <row r="24" spans="1:15">
      <c r="A24" s="21" t="s">
        <v>68</v>
      </c>
      <c r="B24" s="10">
        <v>4130</v>
      </c>
      <c r="C24" s="12">
        <v>0.48080943189999997</v>
      </c>
      <c r="D24" s="11">
        <v>0.10199999999999999</v>
      </c>
      <c r="E24" s="11">
        <v>56.5</v>
      </c>
      <c r="F24" s="11">
        <v>0.7</v>
      </c>
      <c r="G24" s="11">
        <v>0.09</v>
      </c>
      <c r="H24" s="10">
        <v>1</v>
      </c>
      <c r="I24" s="23">
        <f t="shared" si="0"/>
        <v>0.7</v>
      </c>
      <c r="J24" s="23">
        <f t="shared" si="1"/>
        <v>0.09</v>
      </c>
      <c r="K24" s="11">
        <v>223.7</v>
      </c>
      <c r="L24" s="10">
        <f t="shared" si="2"/>
        <v>0.230908729669975</v>
      </c>
      <c r="M24">
        <f t="shared" si="3"/>
        <v>285</v>
      </c>
      <c r="N24">
        <f t="shared" si="4"/>
        <v>0</v>
      </c>
      <c r="O24">
        <f t="shared" si="5"/>
        <v>0.1</v>
      </c>
    </row>
    <row r="25" spans="1:15">
      <c r="A25" s="21" t="s">
        <v>68</v>
      </c>
      <c r="B25" s="10">
        <v>4130</v>
      </c>
      <c r="C25" s="12">
        <v>1.1131095439000001</v>
      </c>
      <c r="D25" s="11">
        <v>0.309</v>
      </c>
      <c r="E25" s="11">
        <v>56.5</v>
      </c>
      <c r="F25" s="11">
        <v>0.7</v>
      </c>
      <c r="G25" s="11">
        <v>0.09</v>
      </c>
      <c r="H25" s="10">
        <v>1</v>
      </c>
      <c r="I25" s="23">
        <f t="shared" si="0"/>
        <v>0.7</v>
      </c>
      <c r="J25" s="23">
        <f t="shared" si="1"/>
        <v>0.09</v>
      </c>
      <c r="K25" s="11">
        <v>381</v>
      </c>
      <c r="L25" s="10">
        <f t="shared" si="2"/>
        <v>1.6194352476815126</v>
      </c>
      <c r="M25">
        <f t="shared" si="3"/>
        <v>1998</v>
      </c>
      <c r="N25">
        <f t="shared" si="4"/>
        <v>3</v>
      </c>
      <c r="O25">
        <f t="shared" si="5"/>
        <v>0.4</v>
      </c>
    </row>
    <row r="26" spans="1:15">
      <c r="A26" s="21" t="s">
        <v>68</v>
      </c>
      <c r="B26" s="10">
        <v>1920</v>
      </c>
      <c r="C26" s="12">
        <v>1.4425987499999999E-2</v>
      </c>
      <c r="D26" s="11">
        <v>0.23400000000000001</v>
      </c>
      <c r="E26" s="11">
        <v>56.5</v>
      </c>
      <c r="F26" s="11">
        <v>1.2</v>
      </c>
      <c r="G26" s="11">
        <v>7.5999999999999998E-2</v>
      </c>
      <c r="H26" s="10">
        <v>1</v>
      </c>
      <c r="I26" s="23">
        <f t="shared" si="0"/>
        <v>1.2</v>
      </c>
      <c r="J26" s="23">
        <f t="shared" si="1"/>
        <v>7.5999999999999998E-2</v>
      </c>
      <c r="K26" s="11">
        <v>3.7</v>
      </c>
      <c r="L26" s="10">
        <f t="shared" si="2"/>
        <v>1.5893831728124998E-2</v>
      </c>
      <c r="M26">
        <f t="shared" si="3"/>
        <v>20</v>
      </c>
      <c r="N26">
        <f t="shared" si="4"/>
        <v>0</v>
      </c>
      <c r="O26">
        <f t="shared" si="5"/>
        <v>0</v>
      </c>
    </row>
    <row r="27" spans="1:15">
      <c r="A27" s="21" t="s">
        <v>68</v>
      </c>
      <c r="B27" s="10">
        <v>4130</v>
      </c>
      <c r="C27" s="12">
        <v>6.17721018E-2</v>
      </c>
      <c r="D27" s="11">
        <v>0.41299999999999998</v>
      </c>
      <c r="E27" s="11">
        <v>56.5</v>
      </c>
      <c r="F27" s="11">
        <v>0.7</v>
      </c>
      <c r="G27" s="11">
        <v>0.09</v>
      </c>
      <c r="H27" s="10">
        <v>1</v>
      </c>
      <c r="I27" s="23">
        <f t="shared" si="0"/>
        <v>0.7</v>
      </c>
      <c r="J27" s="23">
        <f t="shared" si="1"/>
        <v>0.09</v>
      </c>
      <c r="K27" s="11">
        <v>28.1</v>
      </c>
      <c r="L27" s="10">
        <f t="shared" si="2"/>
        <v>0.120118425787675</v>
      </c>
      <c r="M27">
        <f t="shared" si="3"/>
        <v>148</v>
      </c>
      <c r="N27">
        <f t="shared" si="4"/>
        <v>0</v>
      </c>
      <c r="O27">
        <f t="shared" si="5"/>
        <v>0</v>
      </c>
    </row>
    <row r="28" spans="1:15">
      <c r="A28" s="21" t="s">
        <v>68</v>
      </c>
      <c r="B28" s="10">
        <v>4130</v>
      </c>
      <c r="C28" s="12">
        <v>3.1108399700000001E-2</v>
      </c>
      <c r="D28" s="11">
        <v>0.41299999999999998</v>
      </c>
      <c r="E28" s="11">
        <v>56.5</v>
      </c>
      <c r="F28" s="11">
        <v>0.7</v>
      </c>
      <c r="G28" s="11">
        <v>0.09</v>
      </c>
      <c r="H28" s="10">
        <v>1</v>
      </c>
      <c r="I28" s="23">
        <f t="shared" si="0"/>
        <v>0.7</v>
      </c>
      <c r="J28" s="23">
        <f t="shared" si="1"/>
        <v>0.09</v>
      </c>
      <c r="K28" s="11">
        <v>14.2</v>
      </c>
      <c r="L28" s="10">
        <f t="shared" si="2"/>
        <v>6.0491579399970831E-2</v>
      </c>
      <c r="M28">
        <f t="shared" si="3"/>
        <v>75</v>
      </c>
      <c r="N28">
        <f t="shared" si="4"/>
        <v>0</v>
      </c>
      <c r="O28">
        <f t="shared" si="5"/>
        <v>0</v>
      </c>
    </row>
    <row r="29" spans="1:15">
      <c r="A29" s="21" t="s">
        <v>68</v>
      </c>
      <c r="B29" s="10">
        <v>4130</v>
      </c>
      <c r="C29" s="12">
        <v>0.65438207719999997</v>
      </c>
      <c r="D29" s="11">
        <v>0.309</v>
      </c>
      <c r="E29" s="11">
        <v>56.5</v>
      </c>
      <c r="F29" s="11">
        <v>0.7</v>
      </c>
      <c r="G29" s="11">
        <v>0.09</v>
      </c>
      <c r="H29" s="10">
        <v>1</v>
      </c>
      <c r="I29" s="23">
        <f t="shared" si="0"/>
        <v>0.7</v>
      </c>
      <c r="J29" s="23">
        <f t="shared" si="1"/>
        <v>0.09</v>
      </c>
      <c r="K29" s="11">
        <v>241.2</v>
      </c>
      <c r="L29" s="10">
        <f t="shared" si="2"/>
        <v>0.95204412456635001</v>
      </c>
      <c r="M29">
        <f t="shared" si="3"/>
        <v>1174</v>
      </c>
      <c r="N29">
        <f t="shared" si="4"/>
        <v>2</v>
      </c>
      <c r="O29">
        <f t="shared" si="5"/>
        <v>0.2</v>
      </c>
    </row>
    <row r="30" spans="1:15">
      <c r="A30" s="21" t="s">
        <v>68</v>
      </c>
      <c r="B30" s="10">
        <v>1920</v>
      </c>
      <c r="C30" s="12">
        <v>1.03931627E-2</v>
      </c>
      <c r="D30" s="11">
        <v>0.23400000000000001</v>
      </c>
      <c r="E30" s="11">
        <v>56.5</v>
      </c>
      <c r="F30" s="11">
        <v>1.2</v>
      </c>
      <c r="G30" s="11">
        <v>7.5999999999999998E-2</v>
      </c>
      <c r="H30" s="10">
        <v>1</v>
      </c>
      <c r="I30" s="23">
        <f t="shared" si="0"/>
        <v>1.2</v>
      </c>
      <c r="J30" s="23">
        <f t="shared" si="1"/>
        <v>7.5999999999999998E-2</v>
      </c>
      <c r="K30" s="11">
        <v>2.7</v>
      </c>
      <c r="L30" s="10">
        <f t="shared" si="2"/>
        <v>1.1450667004725001E-2</v>
      </c>
      <c r="M30">
        <f t="shared" si="3"/>
        <v>14</v>
      </c>
      <c r="N30">
        <f t="shared" si="4"/>
        <v>0</v>
      </c>
      <c r="O30">
        <f t="shared" si="5"/>
        <v>0</v>
      </c>
    </row>
    <row r="31" spans="1:15">
      <c r="A31" s="21" t="s">
        <v>68</v>
      </c>
      <c r="B31" s="10">
        <v>4130</v>
      </c>
      <c r="C31" s="12">
        <v>0.99062879930000003</v>
      </c>
      <c r="D31" s="11">
        <v>0.309</v>
      </c>
      <c r="E31" s="11">
        <v>56.5</v>
      </c>
      <c r="F31" s="11">
        <v>0.7</v>
      </c>
      <c r="G31" s="11">
        <v>0.09</v>
      </c>
      <c r="H31" s="10">
        <v>1</v>
      </c>
      <c r="I31" s="23">
        <f t="shared" si="0"/>
        <v>0.7</v>
      </c>
      <c r="J31" s="23">
        <f t="shared" si="1"/>
        <v>0.09</v>
      </c>
      <c r="K31" s="11">
        <v>376.9</v>
      </c>
      <c r="L31" s="10">
        <f t="shared" si="2"/>
        <v>1.4412410743815876</v>
      </c>
      <c r="M31">
        <f t="shared" si="3"/>
        <v>1778</v>
      </c>
      <c r="N31">
        <f t="shared" si="4"/>
        <v>3</v>
      </c>
      <c r="O31">
        <f t="shared" si="5"/>
        <v>0.4</v>
      </c>
    </row>
    <row r="32" spans="1:15">
      <c r="A32" s="21" t="s">
        <v>68</v>
      </c>
      <c r="B32" s="10">
        <v>3100</v>
      </c>
      <c r="C32" s="12">
        <v>11.086126757400001</v>
      </c>
      <c r="D32" s="11">
        <v>0.41099999999999998</v>
      </c>
      <c r="E32" s="11">
        <v>56.5</v>
      </c>
      <c r="F32" s="11">
        <v>1.2</v>
      </c>
      <c r="G32" s="11">
        <v>6.4000000000000001E-2</v>
      </c>
      <c r="H32" s="10">
        <v>1</v>
      </c>
      <c r="I32" s="23">
        <f t="shared" si="0"/>
        <v>1.2</v>
      </c>
      <c r="J32" s="23">
        <f t="shared" si="1"/>
        <v>6.4000000000000001E-2</v>
      </c>
      <c r="K32" s="11">
        <v>49754.3</v>
      </c>
      <c r="L32" s="10">
        <f t="shared" si="2"/>
        <v>21.453041041413673</v>
      </c>
      <c r="M32">
        <f t="shared" si="3"/>
        <v>26462</v>
      </c>
      <c r="N32">
        <f t="shared" si="4"/>
        <v>70</v>
      </c>
      <c r="O32">
        <f t="shared" si="5"/>
        <v>3.7</v>
      </c>
    </row>
    <row r="33" spans="1:15">
      <c r="A33" s="21" t="s">
        <v>68</v>
      </c>
      <c r="B33" s="10">
        <v>5300</v>
      </c>
      <c r="C33" s="12">
        <v>0.33216019990000001</v>
      </c>
      <c r="D33" s="11">
        <v>0.5</v>
      </c>
      <c r="E33" s="11">
        <v>56.5</v>
      </c>
      <c r="F33" s="11">
        <v>0.6</v>
      </c>
      <c r="G33" s="11">
        <v>0.13500000000000001</v>
      </c>
      <c r="H33" s="10">
        <v>1</v>
      </c>
      <c r="I33" s="23">
        <f t="shared" si="0"/>
        <v>0.6</v>
      </c>
      <c r="J33" s="23">
        <f t="shared" si="1"/>
        <v>0.13500000000000001</v>
      </c>
      <c r="K33" s="11">
        <v>183.2</v>
      </c>
      <c r="L33" s="10">
        <f t="shared" si="2"/>
        <v>0.78196047059791673</v>
      </c>
      <c r="M33">
        <f t="shared" si="3"/>
        <v>965</v>
      </c>
      <c r="N33">
        <f t="shared" si="4"/>
        <v>1</v>
      </c>
      <c r="O33">
        <f t="shared" si="5"/>
        <v>0.3</v>
      </c>
    </row>
    <row r="34" spans="1:15">
      <c r="A34" s="21" t="s">
        <v>68</v>
      </c>
      <c r="B34" s="10">
        <v>1920</v>
      </c>
      <c r="C34" s="12">
        <v>0.1752740012</v>
      </c>
      <c r="D34" s="11">
        <v>0.193</v>
      </c>
      <c r="E34" s="11">
        <v>56.5</v>
      </c>
      <c r="F34" s="11">
        <v>1.2</v>
      </c>
      <c r="G34" s="11">
        <v>7.5999999999999998E-2</v>
      </c>
      <c r="H34" s="10">
        <v>1</v>
      </c>
      <c r="I34" s="23">
        <f t="shared" si="0"/>
        <v>1.2</v>
      </c>
      <c r="J34" s="23">
        <f t="shared" si="1"/>
        <v>7.5999999999999998E-2</v>
      </c>
      <c r="K34" s="11">
        <v>37.299999999999997</v>
      </c>
      <c r="L34" s="10">
        <f t="shared" si="2"/>
        <v>0.15927294550711668</v>
      </c>
      <c r="M34">
        <f t="shared" si="3"/>
        <v>196</v>
      </c>
      <c r="N34">
        <f t="shared" si="4"/>
        <v>1</v>
      </c>
      <c r="O34">
        <f t="shared" si="5"/>
        <v>0</v>
      </c>
    </row>
    <row r="35" spans="1:15">
      <c r="A35" s="21" t="s">
        <v>68</v>
      </c>
      <c r="B35" s="10">
        <v>7410</v>
      </c>
      <c r="C35" s="12">
        <v>0.42467919929999998</v>
      </c>
      <c r="D35" s="11">
        <v>0.23400000000000001</v>
      </c>
      <c r="E35" s="11">
        <v>56.5</v>
      </c>
      <c r="F35" s="11">
        <v>1.51</v>
      </c>
      <c r="G35" s="11">
        <v>0.115</v>
      </c>
      <c r="H35" s="10">
        <v>1</v>
      </c>
      <c r="I35" s="23">
        <f t="shared" si="0"/>
        <v>1.51</v>
      </c>
      <c r="J35" s="23">
        <f t="shared" si="1"/>
        <v>0.115</v>
      </c>
      <c r="K35" s="11">
        <v>124.6</v>
      </c>
      <c r="L35" s="10">
        <f t="shared" si="2"/>
        <v>0.467890307828775</v>
      </c>
      <c r="M35">
        <f t="shared" si="3"/>
        <v>577</v>
      </c>
      <c r="N35">
        <f t="shared" si="4"/>
        <v>2</v>
      </c>
      <c r="O35">
        <f t="shared" si="5"/>
        <v>0.1</v>
      </c>
    </row>
    <row r="36" spans="1:15">
      <c r="A36" s="21" t="s">
        <v>68</v>
      </c>
      <c r="B36" s="10">
        <v>7410</v>
      </c>
      <c r="C36" s="12">
        <v>0.124652843</v>
      </c>
      <c r="D36" s="11">
        <v>0.23400000000000001</v>
      </c>
      <c r="E36" s="11">
        <v>56.5</v>
      </c>
      <c r="F36" s="11">
        <v>1.51</v>
      </c>
      <c r="G36" s="11">
        <v>0.115</v>
      </c>
      <c r="H36" s="10">
        <v>1</v>
      </c>
      <c r="I36" s="23">
        <f t="shared" si="0"/>
        <v>1.51</v>
      </c>
      <c r="J36" s="23">
        <f t="shared" si="1"/>
        <v>0.115</v>
      </c>
      <c r="K36" s="11">
        <v>32.200000000000003</v>
      </c>
      <c r="L36" s="10">
        <f t="shared" si="2"/>
        <v>0.13733626977525001</v>
      </c>
      <c r="M36">
        <f t="shared" si="3"/>
        <v>169</v>
      </c>
      <c r="N36">
        <f t="shared" si="4"/>
        <v>1</v>
      </c>
      <c r="O36">
        <f t="shared" si="5"/>
        <v>0</v>
      </c>
    </row>
    <row r="37" spans="1:15">
      <c r="A37" s="21" t="s">
        <v>68</v>
      </c>
      <c r="B37" s="10">
        <v>7410</v>
      </c>
      <c r="C37" s="12">
        <v>0.10768670180000001</v>
      </c>
      <c r="D37" s="11">
        <v>0.23400000000000001</v>
      </c>
      <c r="E37" s="11">
        <v>56.5</v>
      </c>
      <c r="F37" s="11">
        <v>1.51</v>
      </c>
      <c r="G37" s="11">
        <v>0.115</v>
      </c>
      <c r="H37" s="10">
        <v>1</v>
      </c>
      <c r="I37" s="23">
        <f t="shared" si="0"/>
        <v>1.51</v>
      </c>
      <c r="J37" s="23">
        <f t="shared" si="1"/>
        <v>0.115</v>
      </c>
      <c r="K37" s="11">
        <v>30.7</v>
      </c>
      <c r="L37" s="10">
        <f t="shared" si="2"/>
        <v>0.11864382370815001</v>
      </c>
      <c r="M37">
        <f t="shared" si="3"/>
        <v>146</v>
      </c>
      <c r="N37">
        <f t="shared" si="4"/>
        <v>0</v>
      </c>
      <c r="O37">
        <f t="shared" si="5"/>
        <v>0</v>
      </c>
    </row>
    <row r="38" spans="1:15">
      <c r="A38" s="21" t="s">
        <v>68</v>
      </c>
      <c r="B38" s="10">
        <v>4130</v>
      </c>
      <c r="C38" s="12">
        <v>0.38312149670000001</v>
      </c>
      <c r="D38" s="11">
        <v>0.309</v>
      </c>
      <c r="E38" s="11">
        <v>56.5</v>
      </c>
      <c r="F38" s="11">
        <v>0.7</v>
      </c>
      <c r="G38" s="11">
        <v>0.09</v>
      </c>
      <c r="H38" s="10">
        <v>1</v>
      </c>
      <c r="I38" s="23">
        <f t="shared" si="0"/>
        <v>0.7</v>
      </c>
      <c r="J38" s="23">
        <f t="shared" si="1"/>
        <v>0.09</v>
      </c>
      <c r="K38" s="11">
        <v>148.19999999999999</v>
      </c>
      <c r="L38" s="10">
        <f t="shared" si="2"/>
        <v>0.5573938875114125</v>
      </c>
      <c r="M38">
        <f t="shared" si="3"/>
        <v>688</v>
      </c>
      <c r="N38">
        <f t="shared" si="4"/>
        <v>1</v>
      </c>
      <c r="O38">
        <f t="shared" si="5"/>
        <v>0.1</v>
      </c>
    </row>
    <row r="39" spans="1:15">
      <c r="A39" s="21" t="s">
        <v>68</v>
      </c>
      <c r="B39" s="10">
        <v>1400</v>
      </c>
      <c r="C39" s="12">
        <v>2.9794889809999998</v>
      </c>
      <c r="D39" s="11">
        <v>0.88700000000000001</v>
      </c>
      <c r="E39" s="11">
        <v>56.5</v>
      </c>
      <c r="F39" s="11">
        <v>1.93</v>
      </c>
      <c r="G39" s="11">
        <v>0.497</v>
      </c>
      <c r="H39" s="10">
        <v>1</v>
      </c>
      <c r="I39" s="23">
        <f t="shared" si="0"/>
        <v>1.93</v>
      </c>
      <c r="J39" s="23">
        <f t="shared" si="1"/>
        <v>0.497</v>
      </c>
      <c r="K39" s="11">
        <v>2945</v>
      </c>
      <c r="L39" s="10">
        <f t="shared" si="2"/>
        <v>12.443215002275457</v>
      </c>
      <c r="M39">
        <f t="shared" si="3"/>
        <v>15348</v>
      </c>
      <c r="N39">
        <f t="shared" si="4"/>
        <v>65</v>
      </c>
      <c r="O39">
        <f t="shared" si="5"/>
        <v>16.8</v>
      </c>
    </row>
    <row r="40" spans="1:15">
      <c r="A40" s="21" t="s">
        <v>68</v>
      </c>
      <c r="B40" s="10">
        <v>4130</v>
      </c>
      <c r="C40" s="12">
        <v>8.3559444199999999E-2</v>
      </c>
      <c r="D40" s="11">
        <v>0.309</v>
      </c>
      <c r="E40" s="11">
        <v>56.5</v>
      </c>
      <c r="F40" s="11">
        <v>0.7</v>
      </c>
      <c r="G40" s="11">
        <v>0.09</v>
      </c>
      <c r="H40" s="10">
        <v>1</v>
      </c>
      <c r="I40" s="23">
        <f t="shared" si="0"/>
        <v>0.7</v>
      </c>
      <c r="J40" s="23">
        <f t="shared" si="1"/>
        <v>0.09</v>
      </c>
      <c r="K40" s="11">
        <v>28.5</v>
      </c>
      <c r="L40" s="10">
        <f t="shared" si="2"/>
        <v>0.121568546380475</v>
      </c>
      <c r="M40">
        <f t="shared" si="3"/>
        <v>150</v>
      </c>
      <c r="N40">
        <f t="shared" si="4"/>
        <v>0</v>
      </c>
      <c r="O40">
        <f t="shared" si="5"/>
        <v>0</v>
      </c>
    </row>
    <row r="41" spans="1:15">
      <c r="A41" s="21" t="s">
        <v>68</v>
      </c>
      <c r="B41" s="10">
        <v>4130</v>
      </c>
      <c r="C41" s="12">
        <v>3.8807501199999997E-2</v>
      </c>
      <c r="D41" s="11">
        <v>0.41299999999999998</v>
      </c>
      <c r="E41" s="11">
        <v>56.5</v>
      </c>
      <c r="F41" s="11">
        <v>0.7</v>
      </c>
      <c r="G41" s="11">
        <v>0.09</v>
      </c>
      <c r="H41" s="10">
        <v>1</v>
      </c>
      <c r="I41" s="23">
        <f t="shared" si="0"/>
        <v>0.7</v>
      </c>
      <c r="J41" s="23">
        <f t="shared" si="1"/>
        <v>0.09</v>
      </c>
      <c r="K41" s="11">
        <v>17.7</v>
      </c>
      <c r="L41" s="10">
        <f t="shared" si="2"/>
        <v>7.5462803062616657E-2</v>
      </c>
      <c r="M41">
        <f t="shared" si="3"/>
        <v>93</v>
      </c>
      <c r="N41">
        <f t="shared" si="4"/>
        <v>0</v>
      </c>
      <c r="O41">
        <f t="shared" si="5"/>
        <v>0</v>
      </c>
    </row>
    <row r="42" spans="1:15">
      <c r="A42" s="21" t="s">
        <v>68</v>
      </c>
      <c r="B42" s="10">
        <v>1400</v>
      </c>
      <c r="C42" s="12">
        <v>2.2590702099999999E-2</v>
      </c>
      <c r="D42" s="11">
        <v>0.88800000000000001</v>
      </c>
      <c r="E42" s="11">
        <v>56.5</v>
      </c>
      <c r="F42" s="11">
        <v>1.93</v>
      </c>
      <c r="G42" s="11">
        <v>0.497</v>
      </c>
      <c r="H42" s="10">
        <v>1</v>
      </c>
      <c r="I42" s="23">
        <f t="shared" si="0"/>
        <v>1.93</v>
      </c>
      <c r="J42" s="23">
        <f t="shared" si="1"/>
        <v>0.497</v>
      </c>
      <c r="K42" s="11">
        <v>22.1</v>
      </c>
      <c r="L42" s="10">
        <f t="shared" si="2"/>
        <v>9.4451725480100002E-2</v>
      </c>
      <c r="M42">
        <f t="shared" si="3"/>
        <v>117</v>
      </c>
      <c r="N42">
        <f t="shared" si="4"/>
        <v>0</v>
      </c>
      <c r="O42">
        <f t="shared" si="5"/>
        <v>0.1</v>
      </c>
    </row>
    <row r="43" spans="1:15">
      <c r="A43" s="21" t="s">
        <v>68</v>
      </c>
      <c r="B43" s="10">
        <v>1400</v>
      </c>
      <c r="C43" s="12">
        <v>2.1815250000000001E-3</v>
      </c>
      <c r="D43" s="11">
        <v>0.88800000000000001</v>
      </c>
      <c r="E43" s="11">
        <v>56.5</v>
      </c>
      <c r="F43" s="11">
        <v>1.93</v>
      </c>
      <c r="G43" s="11">
        <v>0.497</v>
      </c>
      <c r="H43" s="10">
        <v>1</v>
      </c>
      <c r="I43" s="23">
        <f t="shared" si="0"/>
        <v>1.93</v>
      </c>
      <c r="J43" s="23">
        <f t="shared" si="1"/>
        <v>0.497</v>
      </c>
      <c r="K43" s="11">
        <v>2.1</v>
      </c>
      <c r="L43" s="10">
        <f t="shared" si="2"/>
        <v>9.1209560250000016E-3</v>
      </c>
      <c r="M43">
        <f t="shared" si="3"/>
        <v>11</v>
      </c>
      <c r="N43">
        <f t="shared" si="4"/>
        <v>0</v>
      </c>
      <c r="O43">
        <f t="shared" si="5"/>
        <v>0</v>
      </c>
    </row>
    <row r="44" spans="1:15">
      <c r="A44" s="21" t="s">
        <v>68</v>
      </c>
      <c r="B44" s="10">
        <v>4130</v>
      </c>
      <c r="C44" s="12">
        <v>3.2936392199999998E-2</v>
      </c>
      <c r="D44" s="11">
        <v>0.41299999999999998</v>
      </c>
      <c r="E44" s="11">
        <v>56.5</v>
      </c>
      <c r="F44" s="11">
        <v>0.7</v>
      </c>
      <c r="G44" s="11">
        <v>0.09</v>
      </c>
      <c r="H44" s="10">
        <v>1</v>
      </c>
      <c r="I44" s="23">
        <f t="shared" si="0"/>
        <v>0.7</v>
      </c>
      <c r="J44" s="23">
        <f t="shared" si="1"/>
        <v>0.09</v>
      </c>
      <c r="K44" s="11">
        <v>15</v>
      </c>
      <c r="L44" s="10">
        <f t="shared" si="2"/>
        <v>6.4046186982574985E-2</v>
      </c>
      <c r="M44">
        <f t="shared" si="3"/>
        <v>79</v>
      </c>
      <c r="N44">
        <f t="shared" si="4"/>
        <v>0</v>
      </c>
      <c r="O44">
        <f t="shared" si="5"/>
        <v>0</v>
      </c>
    </row>
    <row r="45" spans="1:15">
      <c r="A45" s="21" t="s">
        <v>68</v>
      </c>
      <c r="B45" s="10">
        <v>4130</v>
      </c>
      <c r="C45" s="12">
        <v>5.1998554699999998E-2</v>
      </c>
      <c r="D45" s="11">
        <v>0.309</v>
      </c>
      <c r="E45" s="11">
        <v>56.5</v>
      </c>
      <c r="F45" s="11">
        <v>0.7</v>
      </c>
      <c r="G45" s="11">
        <v>0.09</v>
      </c>
      <c r="H45" s="10">
        <v>1</v>
      </c>
      <c r="I45" s="23">
        <f t="shared" si="0"/>
        <v>0.7</v>
      </c>
      <c r="J45" s="23">
        <f t="shared" si="1"/>
        <v>0.09</v>
      </c>
      <c r="K45" s="11">
        <v>17.7</v>
      </c>
      <c r="L45" s="10">
        <f t="shared" si="2"/>
        <v>7.5651397269162493E-2</v>
      </c>
      <c r="M45">
        <f t="shared" si="3"/>
        <v>93</v>
      </c>
      <c r="N45">
        <f t="shared" si="4"/>
        <v>0</v>
      </c>
      <c r="O45">
        <f t="shared" si="5"/>
        <v>0</v>
      </c>
    </row>
    <row r="46" spans="1:15">
      <c r="A46" s="21" t="s">
        <v>68</v>
      </c>
      <c r="B46" s="10">
        <v>4130</v>
      </c>
      <c r="C46" s="12">
        <v>0.32983494260000001</v>
      </c>
      <c r="D46" s="11">
        <v>0.309</v>
      </c>
      <c r="E46" s="11">
        <v>56.5</v>
      </c>
      <c r="F46" s="11">
        <v>0.7</v>
      </c>
      <c r="G46" s="11">
        <v>0.09</v>
      </c>
      <c r="H46" s="10">
        <v>1</v>
      </c>
      <c r="I46" s="23">
        <f t="shared" si="0"/>
        <v>0.7</v>
      </c>
      <c r="J46" s="23">
        <f t="shared" si="1"/>
        <v>0.09</v>
      </c>
      <c r="K46" s="11">
        <v>122.4</v>
      </c>
      <c r="L46" s="10">
        <f t="shared" si="2"/>
        <v>0.47986861211517501</v>
      </c>
      <c r="M46">
        <f t="shared" si="3"/>
        <v>592</v>
      </c>
      <c r="N46">
        <f t="shared" si="4"/>
        <v>1</v>
      </c>
      <c r="O46">
        <f t="shared" si="5"/>
        <v>0.1</v>
      </c>
    </row>
    <row r="47" spans="1:15">
      <c r="A47" s="21" t="s">
        <v>68</v>
      </c>
      <c r="B47" s="10">
        <v>3100</v>
      </c>
      <c r="C47" s="12">
        <v>1.65451564E-2</v>
      </c>
      <c r="D47" s="11">
        <v>0.41099999999999998</v>
      </c>
      <c r="E47" s="11">
        <v>56.5</v>
      </c>
      <c r="F47" s="11">
        <v>1.2</v>
      </c>
      <c r="G47" s="11">
        <v>6.4000000000000001E-2</v>
      </c>
      <c r="H47" s="10">
        <v>1</v>
      </c>
      <c r="I47" s="23">
        <f t="shared" si="0"/>
        <v>1.2</v>
      </c>
      <c r="J47" s="23">
        <f t="shared" si="1"/>
        <v>6.4000000000000001E-2</v>
      </c>
      <c r="K47" s="11">
        <v>7.5</v>
      </c>
      <c r="L47" s="10">
        <f t="shared" si="2"/>
        <v>3.201694577855E-2</v>
      </c>
      <c r="M47">
        <f t="shared" si="3"/>
        <v>39</v>
      </c>
      <c r="N47">
        <f t="shared" si="4"/>
        <v>0</v>
      </c>
      <c r="O47">
        <f t="shared" si="5"/>
        <v>0</v>
      </c>
    </row>
    <row r="48" spans="1:15">
      <c r="A48" s="21" t="s">
        <v>68</v>
      </c>
      <c r="B48" s="10">
        <v>4130</v>
      </c>
      <c r="C48" s="12">
        <v>1.7875811869</v>
      </c>
      <c r="D48" s="11">
        <v>0.10199999999999999</v>
      </c>
      <c r="E48" s="11">
        <v>56.5</v>
      </c>
      <c r="F48" s="11">
        <v>0.7</v>
      </c>
      <c r="G48" s="11">
        <v>0.09</v>
      </c>
      <c r="H48" s="10">
        <v>1</v>
      </c>
      <c r="I48" s="23">
        <f t="shared" si="0"/>
        <v>0.7</v>
      </c>
      <c r="J48" s="23">
        <f t="shared" si="1"/>
        <v>0.09</v>
      </c>
      <c r="K48" s="11">
        <v>201.1</v>
      </c>
      <c r="L48" s="10">
        <f t="shared" si="2"/>
        <v>0.85848586500872504</v>
      </c>
      <c r="M48">
        <f t="shared" si="3"/>
        <v>1059</v>
      </c>
      <c r="N48">
        <f t="shared" si="4"/>
        <v>2</v>
      </c>
      <c r="O48">
        <f t="shared" si="5"/>
        <v>0.2</v>
      </c>
    </row>
    <row r="49" spans="1:15">
      <c r="A49" s="21" t="s">
        <v>68</v>
      </c>
      <c r="B49" s="10">
        <v>1900</v>
      </c>
      <c r="C49" s="12">
        <v>0.69310524250000005</v>
      </c>
      <c r="D49" s="11">
        <v>0.151</v>
      </c>
      <c r="E49" s="11">
        <v>56.5</v>
      </c>
      <c r="F49" s="11">
        <v>1.2</v>
      </c>
      <c r="G49" s="11">
        <v>7.5999999999999998E-2</v>
      </c>
      <c r="H49" s="10">
        <v>1</v>
      </c>
      <c r="I49" s="23">
        <f t="shared" si="0"/>
        <v>1.2</v>
      </c>
      <c r="J49" s="23">
        <f t="shared" si="1"/>
        <v>7.5999999999999998E-2</v>
      </c>
      <c r="K49" s="11">
        <v>115.4</v>
      </c>
      <c r="L49" s="10">
        <f t="shared" si="2"/>
        <v>0.49276894803239585</v>
      </c>
      <c r="M49">
        <f t="shared" si="3"/>
        <v>608</v>
      </c>
      <c r="N49">
        <f t="shared" si="4"/>
        <v>2</v>
      </c>
      <c r="O49">
        <f t="shared" si="5"/>
        <v>0.1</v>
      </c>
    </row>
    <row r="50" spans="1:15">
      <c r="A50" s="21" t="s">
        <v>68</v>
      </c>
      <c r="B50" s="10">
        <v>3100</v>
      </c>
      <c r="C50" s="12">
        <v>0.1679794044</v>
      </c>
      <c r="D50" s="11">
        <v>0.41099999999999998</v>
      </c>
      <c r="E50" s="11">
        <v>56.5</v>
      </c>
      <c r="F50" s="11">
        <v>1.2</v>
      </c>
      <c r="G50" s="11">
        <v>6.4000000000000001E-2</v>
      </c>
      <c r="H50" s="10">
        <v>1</v>
      </c>
      <c r="I50" s="23">
        <f t="shared" si="0"/>
        <v>1.2</v>
      </c>
      <c r="J50" s="23">
        <f t="shared" si="1"/>
        <v>6.4000000000000001E-2</v>
      </c>
      <c r="K50" s="11">
        <v>76.099999999999994</v>
      </c>
      <c r="L50" s="10">
        <f t="shared" si="2"/>
        <v>0.32506114493955002</v>
      </c>
      <c r="M50">
        <f t="shared" si="3"/>
        <v>401</v>
      </c>
      <c r="N50">
        <f t="shared" si="4"/>
        <v>1</v>
      </c>
      <c r="O50">
        <f t="shared" si="5"/>
        <v>0.1</v>
      </c>
    </row>
    <row r="51" spans="1:15">
      <c r="A51" s="21" t="s">
        <v>68</v>
      </c>
      <c r="B51" s="10">
        <v>1100</v>
      </c>
      <c r="C51" s="12">
        <v>2.3604056500000001E-2</v>
      </c>
      <c r="D51" s="11">
        <v>0.28599999999999998</v>
      </c>
      <c r="E51" s="11">
        <v>56.5</v>
      </c>
      <c r="F51" s="11">
        <v>1.85</v>
      </c>
      <c r="G51" s="11">
        <v>0.22</v>
      </c>
      <c r="H51" s="10">
        <v>1</v>
      </c>
      <c r="I51" s="23">
        <f t="shared" si="0"/>
        <v>1.85</v>
      </c>
      <c r="J51" s="23">
        <f t="shared" si="1"/>
        <v>0.22</v>
      </c>
      <c r="K51" s="11">
        <v>7.4</v>
      </c>
      <c r="L51" s="10">
        <f t="shared" si="2"/>
        <v>3.1784829081958337E-2</v>
      </c>
      <c r="M51">
        <f t="shared" si="3"/>
        <v>39</v>
      </c>
      <c r="N51">
        <f t="shared" si="4"/>
        <v>0</v>
      </c>
      <c r="O51">
        <f t="shared" si="5"/>
        <v>0</v>
      </c>
    </row>
    <row r="52" spans="1:15">
      <c r="A52" s="21" t="s">
        <v>68</v>
      </c>
      <c r="B52" s="10">
        <v>4130</v>
      </c>
      <c r="C52" s="12">
        <v>2.932559972</v>
      </c>
      <c r="D52" s="11">
        <v>0.10199999999999999</v>
      </c>
      <c r="E52" s="11">
        <v>56.5</v>
      </c>
      <c r="F52" s="11">
        <v>0.7</v>
      </c>
      <c r="G52" s="11">
        <v>0.09</v>
      </c>
      <c r="H52" s="10">
        <v>1</v>
      </c>
      <c r="I52" s="23">
        <f t="shared" si="0"/>
        <v>0.7</v>
      </c>
      <c r="J52" s="23">
        <f t="shared" si="1"/>
        <v>0.09</v>
      </c>
      <c r="K52" s="11">
        <v>329.9</v>
      </c>
      <c r="L52" s="10">
        <f t="shared" si="2"/>
        <v>1.4083619265529999</v>
      </c>
      <c r="M52">
        <f t="shared" si="3"/>
        <v>1737</v>
      </c>
      <c r="N52">
        <f t="shared" si="4"/>
        <v>3</v>
      </c>
      <c r="O52">
        <f t="shared" si="5"/>
        <v>0.3</v>
      </c>
    </row>
    <row r="53" spans="1:15">
      <c r="A53" s="21" t="s">
        <v>68</v>
      </c>
      <c r="B53" s="10">
        <v>4130</v>
      </c>
      <c r="C53" s="12">
        <v>1.57299963E-2</v>
      </c>
      <c r="D53" s="11">
        <v>0.10199999999999999</v>
      </c>
      <c r="E53" s="11">
        <v>56.5</v>
      </c>
      <c r="F53" s="11">
        <v>0.7</v>
      </c>
      <c r="G53" s="11">
        <v>0.09</v>
      </c>
      <c r="H53" s="10">
        <v>1</v>
      </c>
      <c r="I53" s="23">
        <f t="shared" si="0"/>
        <v>0.7</v>
      </c>
      <c r="J53" s="23">
        <f t="shared" si="1"/>
        <v>0.09</v>
      </c>
      <c r="K53" s="11">
        <v>3.6</v>
      </c>
      <c r="L53" s="10">
        <f t="shared" si="2"/>
        <v>7.5543307230749998E-3</v>
      </c>
      <c r="M53">
        <f t="shared" si="3"/>
        <v>9</v>
      </c>
      <c r="N53">
        <f t="shared" si="4"/>
        <v>0</v>
      </c>
      <c r="O53">
        <f t="shared" si="5"/>
        <v>0</v>
      </c>
    </row>
    <row r="54" spans="1:15">
      <c r="A54" s="21" t="s">
        <v>68</v>
      </c>
      <c r="B54" s="10">
        <v>4130</v>
      </c>
      <c r="C54" s="12">
        <v>0.1200013487</v>
      </c>
      <c r="D54" s="11">
        <v>0.309</v>
      </c>
      <c r="E54" s="11">
        <v>56.5</v>
      </c>
      <c r="F54" s="11">
        <v>0.7</v>
      </c>
      <c r="G54" s="11">
        <v>0.09</v>
      </c>
      <c r="H54" s="10">
        <v>1</v>
      </c>
      <c r="I54" s="23">
        <f t="shared" si="0"/>
        <v>0.7</v>
      </c>
      <c r="J54" s="23">
        <f t="shared" si="1"/>
        <v>0.09</v>
      </c>
      <c r="K54" s="11">
        <v>82.6</v>
      </c>
      <c r="L54" s="10">
        <f t="shared" si="2"/>
        <v>0.17458696218991251</v>
      </c>
      <c r="M54">
        <f t="shared" si="3"/>
        <v>215</v>
      </c>
      <c r="N54">
        <f t="shared" si="4"/>
        <v>0</v>
      </c>
      <c r="O54">
        <f t="shared" si="5"/>
        <v>0</v>
      </c>
    </row>
    <row r="55" spans="1:15">
      <c r="A55" s="21" t="s">
        <v>68</v>
      </c>
      <c r="B55" s="10">
        <v>1200</v>
      </c>
      <c r="C55" s="12">
        <v>0.16489940610000001</v>
      </c>
      <c r="D55" s="11">
        <v>0.22</v>
      </c>
      <c r="E55" s="11">
        <v>56.5</v>
      </c>
      <c r="F55" s="11">
        <v>2.23</v>
      </c>
      <c r="G55" s="11">
        <v>0.316</v>
      </c>
      <c r="H55" s="10">
        <v>1</v>
      </c>
      <c r="I55" s="23">
        <f t="shared" si="0"/>
        <v>2.23</v>
      </c>
      <c r="J55" s="23">
        <f t="shared" si="1"/>
        <v>0.316</v>
      </c>
      <c r="K55" s="11">
        <v>687.9</v>
      </c>
      <c r="L55" s="10">
        <f t="shared" si="2"/>
        <v>0.17080830148525003</v>
      </c>
      <c r="M55">
        <f t="shared" si="3"/>
        <v>211</v>
      </c>
      <c r="N55">
        <f t="shared" si="4"/>
        <v>1</v>
      </c>
      <c r="O55">
        <f t="shared" si="5"/>
        <v>0.1</v>
      </c>
    </row>
    <row r="56" spans="1:15">
      <c r="A56" s="21" t="s">
        <v>68</v>
      </c>
      <c r="B56" s="10">
        <v>1200</v>
      </c>
      <c r="C56" s="12">
        <v>1.685043297</v>
      </c>
      <c r="D56" s="11">
        <v>0.38900000000000001</v>
      </c>
      <c r="E56" s="11">
        <v>56.5</v>
      </c>
      <c r="F56" s="11">
        <v>2.23</v>
      </c>
      <c r="G56" s="11">
        <v>0.316</v>
      </c>
      <c r="H56" s="10">
        <v>1</v>
      </c>
      <c r="I56" s="23">
        <f t="shared" si="0"/>
        <v>2.23</v>
      </c>
      <c r="J56" s="23">
        <f t="shared" si="1"/>
        <v>0.316</v>
      </c>
      <c r="K56" s="11">
        <v>734.7</v>
      </c>
      <c r="L56" s="10">
        <f t="shared" si="2"/>
        <v>3.0862270085928749</v>
      </c>
      <c r="M56">
        <f t="shared" si="3"/>
        <v>3807</v>
      </c>
      <c r="N56">
        <f t="shared" si="4"/>
        <v>19</v>
      </c>
      <c r="O56">
        <f t="shared" si="5"/>
        <v>2.7</v>
      </c>
    </row>
    <row r="57" spans="1:15">
      <c r="A57" s="21" t="s">
        <v>68</v>
      </c>
      <c r="B57" s="10">
        <v>1200</v>
      </c>
      <c r="C57" s="12">
        <v>1.5701543799999999E-2</v>
      </c>
      <c r="D57" s="11">
        <v>0.30399999999999999</v>
      </c>
      <c r="E57" s="11">
        <v>56.5</v>
      </c>
      <c r="F57" s="11">
        <v>2.23</v>
      </c>
      <c r="G57" s="11">
        <v>0.316</v>
      </c>
      <c r="H57" s="10">
        <v>1</v>
      </c>
      <c r="I57" s="23">
        <f t="shared" si="0"/>
        <v>2.23</v>
      </c>
      <c r="J57" s="23">
        <f t="shared" si="1"/>
        <v>0.316</v>
      </c>
      <c r="K57" s="11">
        <v>5.3</v>
      </c>
      <c r="L57" s="10">
        <f t="shared" si="2"/>
        <v>2.2474143025733331E-2</v>
      </c>
      <c r="M57">
        <f t="shared" si="3"/>
        <v>28</v>
      </c>
      <c r="N57">
        <f t="shared" si="4"/>
        <v>0</v>
      </c>
      <c r="O57">
        <f t="shared" si="5"/>
        <v>0</v>
      </c>
    </row>
    <row r="58" spans="1:15">
      <c r="A58" s="21" t="s">
        <v>68</v>
      </c>
      <c r="B58" s="10">
        <v>1920</v>
      </c>
      <c r="C58" s="12">
        <v>0.37853268039999999</v>
      </c>
      <c r="D58" s="11">
        <v>0.23400000000000001</v>
      </c>
      <c r="E58" s="11">
        <v>56.5</v>
      </c>
      <c r="F58" s="11">
        <v>1.2</v>
      </c>
      <c r="G58" s="11">
        <v>7.5999999999999998E-2</v>
      </c>
      <c r="H58" s="10">
        <v>1</v>
      </c>
      <c r="I58" s="23">
        <f t="shared" si="0"/>
        <v>1.2</v>
      </c>
      <c r="J58" s="23">
        <f t="shared" si="1"/>
        <v>7.5999999999999998E-2</v>
      </c>
      <c r="K58" s="11">
        <v>97.7</v>
      </c>
      <c r="L58" s="10">
        <f t="shared" si="2"/>
        <v>0.41704838063069999</v>
      </c>
      <c r="M58">
        <f t="shared" si="3"/>
        <v>514</v>
      </c>
      <c r="N58">
        <f t="shared" si="4"/>
        <v>1</v>
      </c>
      <c r="O58">
        <f t="shared" si="5"/>
        <v>0.1</v>
      </c>
    </row>
    <row r="59" spans="1:15">
      <c r="A59" s="21" t="s">
        <v>68</v>
      </c>
      <c r="B59" s="10">
        <v>1900</v>
      </c>
      <c r="C59" s="12">
        <v>0.37993399010000001</v>
      </c>
      <c r="D59" s="11">
        <v>0.151</v>
      </c>
      <c r="E59" s="11">
        <v>56.5</v>
      </c>
      <c r="F59" s="11">
        <v>1.2</v>
      </c>
      <c r="G59" s="11">
        <v>7.5999999999999998E-2</v>
      </c>
      <c r="H59" s="10">
        <v>1</v>
      </c>
      <c r="I59" s="23">
        <f t="shared" si="0"/>
        <v>1.2</v>
      </c>
      <c r="J59" s="23">
        <f t="shared" si="1"/>
        <v>7.5999999999999998E-2</v>
      </c>
      <c r="K59" s="11">
        <v>79.400000000000006</v>
      </c>
      <c r="L59" s="10">
        <f t="shared" si="2"/>
        <v>0.27011723637817914</v>
      </c>
      <c r="M59">
        <f t="shared" si="3"/>
        <v>333</v>
      </c>
      <c r="N59">
        <f t="shared" si="4"/>
        <v>1</v>
      </c>
      <c r="O59">
        <f t="shared" si="5"/>
        <v>0.1</v>
      </c>
    </row>
    <row r="60" spans="1:15">
      <c r="A60" s="21" t="s">
        <v>68</v>
      </c>
      <c r="B60" s="10">
        <v>1800</v>
      </c>
      <c r="C60" s="12">
        <v>0.40279846390000001</v>
      </c>
      <c r="D60" s="11">
        <v>0.183</v>
      </c>
      <c r="E60" s="11">
        <v>56.5</v>
      </c>
      <c r="F60" s="11">
        <v>1.25</v>
      </c>
      <c r="G60" s="11">
        <v>7.5999999999999998E-2</v>
      </c>
      <c r="H60" s="10">
        <v>1</v>
      </c>
      <c r="I60" s="23">
        <f t="shared" si="0"/>
        <v>1.25</v>
      </c>
      <c r="J60" s="23">
        <f t="shared" si="1"/>
        <v>7.5999999999999998E-2</v>
      </c>
      <c r="K60" s="11">
        <v>82.7</v>
      </c>
      <c r="L60" s="10">
        <f t="shared" si="2"/>
        <v>0.34706122645783749</v>
      </c>
      <c r="M60">
        <f t="shared" si="3"/>
        <v>428</v>
      </c>
      <c r="N60">
        <f t="shared" si="4"/>
        <v>1</v>
      </c>
      <c r="O60">
        <f t="shared" si="5"/>
        <v>0.1</v>
      </c>
    </row>
    <row r="61" spans="1:15">
      <c r="A61" s="21" t="s">
        <v>68</v>
      </c>
      <c r="B61" s="10">
        <v>1800</v>
      </c>
      <c r="C61" s="12">
        <v>3.3699111776000001</v>
      </c>
      <c r="D61" s="11">
        <v>0.183</v>
      </c>
      <c r="E61" s="11">
        <v>56.5</v>
      </c>
      <c r="F61" s="11">
        <v>1.25</v>
      </c>
      <c r="G61" s="11">
        <v>7.5999999999999998E-2</v>
      </c>
      <c r="H61" s="10">
        <v>1</v>
      </c>
      <c r="I61" s="23">
        <f t="shared" si="0"/>
        <v>1.25</v>
      </c>
      <c r="J61" s="23">
        <f t="shared" si="1"/>
        <v>7.5999999999999998E-2</v>
      </c>
      <c r="K61" s="11">
        <v>712.6</v>
      </c>
      <c r="L61" s="10">
        <f t="shared" si="2"/>
        <v>2.9035997183995996</v>
      </c>
      <c r="M61">
        <f t="shared" si="3"/>
        <v>3582</v>
      </c>
      <c r="N61">
        <f t="shared" si="4"/>
        <v>10</v>
      </c>
      <c r="O61">
        <f t="shared" si="5"/>
        <v>0.6</v>
      </c>
    </row>
    <row r="62" spans="1:15">
      <c r="A62" s="21" t="s">
        <v>68</v>
      </c>
      <c r="B62" s="10">
        <v>1920</v>
      </c>
      <c r="C62" s="12">
        <v>0.68376925830000002</v>
      </c>
      <c r="D62" s="11">
        <v>0.27600000000000002</v>
      </c>
      <c r="E62" s="11">
        <v>56.5</v>
      </c>
      <c r="F62" s="11">
        <v>1.2</v>
      </c>
      <c r="G62" s="11">
        <v>7.5999999999999998E-2</v>
      </c>
      <c r="H62" s="10">
        <v>1</v>
      </c>
      <c r="I62" s="23">
        <f t="shared" si="0"/>
        <v>1.2</v>
      </c>
      <c r="J62" s="23">
        <f t="shared" si="1"/>
        <v>7.5999999999999998E-2</v>
      </c>
      <c r="K62" s="11">
        <v>208.1</v>
      </c>
      <c r="L62" s="10">
        <f t="shared" si="2"/>
        <v>0.88855815116085013</v>
      </c>
      <c r="M62">
        <f t="shared" si="3"/>
        <v>1096</v>
      </c>
      <c r="N62">
        <f t="shared" si="4"/>
        <v>3</v>
      </c>
      <c r="O62">
        <f t="shared" si="5"/>
        <v>0.2</v>
      </c>
    </row>
    <row r="63" spans="1:15">
      <c r="A63" s="21" t="s">
        <v>68</v>
      </c>
      <c r="B63" s="10">
        <v>4130</v>
      </c>
      <c r="C63" s="12">
        <v>0.1030624727</v>
      </c>
      <c r="D63" s="11">
        <v>0.10199999999999999</v>
      </c>
      <c r="E63" s="11">
        <v>56.5</v>
      </c>
      <c r="F63" s="11">
        <v>0.7</v>
      </c>
      <c r="G63" s="11">
        <v>0.09</v>
      </c>
      <c r="H63" s="10">
        <v>1</v>
      </c>
      <c r="I63" s="23">
        <f t="shared" si="0"/>
        <v>0.7</v>
      </c>
      <c r="J63" s="23">
        <f t="shared" si="1"/>
        <v>0.09</v>
      </c>
      <c r="K63" s="11">
        <v>11.6</v>
      </c>
      <c r="L63" s="10">
        <f t="shared" si="2"/>
        <v>4.9495752514175005E-2</v>
      </c>
      <c r="M63">
        <f t="shared" si="3"/>
        <v>61</v>
      </c>
      <c r="N63">
        <f t="shared" si="4"/>
        <v>0</v>
      </c>
      <c r="O63">
        <f t="shared" si="5"/>
        <v>0</v>
      </c>
    </row>
    <row r="64" spans="1:15">
      <c r="A64" s="21" t="s">
        <v>68</v>
      </c>
      <c r="B64" s="10">
        <v>4130</v>
      </c>
      <c r="C64" s="12">
        <v>1.5631738933999999</v>
      </c>
      <c r="D64" s="11">
        <v>0.10199999999999999</v>
      </c>
      <c r="E64" s="11">
        <v>56.5</v>
      </c>
      <c r="F64" s="11">
        <v>0.7</v>
      </c>
      <c r="G64" s="11">
        <v>0.09</v>
      </c>
      <c r="H64" s="10">
        <v>1</v>
      </c>
      <c r="I64" s="23">
        <f t="shared" si="0"/>
        <v>0.7</v>
      </c>
      <c r="J64" s="23">
        <f t="shared" si="1"/>
        <v>0.09</v>
      </c>
      <c r="K64" s="11">
        <v>175.8</v>
      </c>
      <c r="L64" s="10">
        <f t="shared" si="2"/>
        <v>0.75071426230534988</v>
      </c>
      <c r="M64">
        <f t="shared" si="3"/>
        <v>926</v>
      </c>
      <c r="N64">
        <f t="shared" si="4"/>
        <v>1</v>
      </c>
      <c r="O64">
        <f t="shared" si="5"/>
        <v>0.2</v>
      </c>
    </row>
    <row r="65" spans="1:15">
      <c r="A65" s="21" t="s">
        <v>68</v>
      </c>
      <c r="B65" s="10">
        <v>4130</v>
      </c>
      <c r="C65" s="12">
        <v>0.26867778110000001</v>
      </c>
      <c r="D65" s="11">
        <v>0.309</v>
      </c>
      <c r="E65" s="11">
        <v>56.5</v>
      </c>
      <c r="F65" s="11">
        <v>0.7</v>
      </c>
      <c r="G65" s="11">
        <v>0.09</v>
      </c>
      <c r="H65" s="10">
        <v>1</v>
      </c>
      <c r="I65" s="23">
        <f t="shared" si="0"/>
        <v>0.7</v>
      </c>
      <c r="J65" s="23">
        <f t="shared" si="1"/>
        <v>0.09</v>
      </c>
      <c r="K65" s="11">
        <v>91.6</v>
      </c>
      <c r="L65" s="10">
        <f t="shared" si="2"/>
        <v>0.39089258677786254</v>
      </c>
      <c r="M65">
        <f t="shared" si="3"/>
        <v>482</v>
      </c>
      <c r="N65">
        <f t="shared" si="4"/>
        <v>1</v>
      </c>
      <c r="O65">
        <f t="shared" si="5"/>
        <v>0.1</v>
      </c>
    </row>
    <row r="66" spans="1:15">
      <c r="A66" s="21" t="s">
        <v>68</v>
      </c>
      <c r="B66" s="10">
        <v>4130</v>
      </c>
      <c r="C66" s="12">
        <v>8.47951963E-2</v>
      </c>
      <c r="D66" s="11">
        <v>0.309</v>
      </c>
      <c r="E66" s="11">
        <v>56.5</v>
      </c>
      <c r="F66" s="11">
        <v>0.7</v>
      </c>
      <c r="G66" s="11">
        <v>0.09</v>
      </c>
      <c r="H66" s="10">
        <v>1</v>
      </c>
      <c r="I66" s="23">
        <f t="shared" si="0"/>
        <v>0.7</v>
      </c>
      <c r="J66" s="23">
        <f t="shared" si="1"/>
        <v>0.09</v>
      </c>
      <c r="K66" s="11">
        <v>28.9</v>
      </c>
      <c r="L66" s="10">
        <f t="shared" si="2"/>
        <v>0.12336641121696251</v>
      </c>
      <c r="M66">
        <f t="shared" si="3"/>
        <v>152</v>
      </c>
      <c r="N66">
        <f t="shared" si="4"/>
        <v>0</v>
      </c>
      <c r="O66">
        <f t="shared" si="5"/>
        <v>0</v>
      </c>
    </row>
    <row r="67" spans="1:15">
      <c r="A67" s="21" t="s">
        <v>68</v>
      </c>
      <c r="B67" s="10">
        <v>1800</v>
      </c>
      <c r="C67" s="12">
        <v>0.53961776490000002</v>
      </c>
      <c r="D67" s="11">
        <v>0.21</v>
      </c>
      <c r="E67" s="11">
        <v>56.5</v>
      </c>
      <c r="F67" s="11">
        <v>1.25</v>
      </c>
      <c r="G67" s="11">
        <v>7.5999999999999998E-2</v>
      </c>
      <c r="H67" s="10">
        <v>1</v>
      </c>
      <c r="I67" s="23">
        <f t="shared" ref="I67:I130" si="6">F67</f>
        <v>1.25</v>
      </c>
      <c r="J67" s="23">
        <f t="shared" ref="J67:J130" si="7">G67</f>
        <v>7.5999999999999998E-2</v>
      </c>
      <c r="K67" s="11">
        <v>125</v>
      </c>
      <c r="L67" s="10">
        <f t="shared" ref="L67:L130" si="8">E67*D67*C67/12</f>
        <v>0.53354706504487504</v>
      </c>
      <c r="M67">
        <f t="shared" ref="M67:M130" si="9">ROUND(E67*D67*C67*102.79,0)</f>
        <v>658</v>
      </c>
      <c r="N67">
        <f t="shared" ref="N67:N130" si="10">ROUND(I67*M67*0.002205,0)</f>
        <v>2</v>
      </c>
      <c r="O67">
        <f t="shared" ref="O67:O130" si="11">ROUND(J67*M67*0.002205,1)</f>
        <v>0.1</v>
      </c>
    </row>
    <row r="68" spans="1:15">
      <c r="A68" s="21" t="s">
        <v>68</v>
      </c>
      <c r="B68" s="10">
        <v>1920</v>
      </c>
      <c r="C68" s="12">
        <v>0.18160452539999999</v>
      </c>
      <c r="D68" s="11">
        <v>0.23400000000000001</v>
      </c>
      <c r="E68" s="11">
        <v>56.5</v>
      </c>
      <c r="F68" s="11">
        <v>1.2</v>
      </c>
      <c r="G68" s="11">
        <v>7.5999999999999998E-2</v>
      </c>
      <c r="H68" s="10">
        <v>1</v>
      </c>
      <c r="I68" s="23">
        <f t="shared" si="6"/>
        <v>1.2</v>
      </c>
      <c r="J68" s="23">
        <f t="shared" si="7"/>
        <v>7.5999999999999998E-2</v>
      </c>
      <c r="K68" s="11">
        <v>46.9</v>
      </c>
      <c r="L68" s="10">
        <f t="shared" si="8"/>
        <v>0.20008278585944997</v>
      </c>
      <c r="M68">
        <f t="shared" si="9"/>
        <v>247</v>
      </c>
      <c r="N68">
        <f t="shared" si="10"/>
        <v>1</v>
      </c>
      <c r="O68">
        <f t="shared" si="11"/>
        <v>0</v>
      </c>
    </row>
    <row r="69" spans="1:15">
      <c r="A69" s="21" t="s">
        <v>68</v>
      </c>
      <c r="B69" s="10">
        <v>1200</v>
      </c>
      <c r="C69" s="12">
        <v>1.7124250000000001E-3</v>
      </c>
      <c r="D69" s="11">
        <v>0.22</v>
      </c>
      <c r="E69" s="11">
        <v>56.5</v>
      </c>
      <c r="F69" s="11">
        <v>2.23</v>
      </c>
      <c r="G69" s="11">
        <v>0.316</v>
      </c>
      <c r="H69" s="10">
        <v>1</v>
      </c>
      <c r="I69" s="23">
        <f t="shared" si="6"/>
        <v>2.23</v>
      </c>
      <c r="J69" s="23">
        <f t="shared" si="7"/>
        <v>0.316</v>
      </c>
      <c r="K69" s="11">
        <v>89.4</v>
      </c>
      <c r="L69" s="10">
        <f t="shared" si="8"/>
        <v>1.7737868958333334E-3</v>
      </c>
      <c r="M69">
        <f t="shared" si="9"/>
        <v>2</v>
      </c>
      <c r="N69">
        <f t="shared" si="10"/>
        <v>0</v>
      </c>
      <c r="O69">
        <f t="shared" si="11"/>
        <v>0</v>
      </c>
    </row>
    <row r="70" spans="1:15">
      <c r="A70" s="21" t="s">
        <v>68</v>
      </c>
      <c r="B70" s="10">
        <v>1200</v>
      </c>
      <c r="C70" s="12">
        <v>5.2229067000000001E-3</v>
      </c>
      <c r="D70" s="11">
        <v>0.22</v>
      </c>
      <c r="E70" s="11">
        <v>56.5</v>
      </c>
      <c r="F70" s="11">
        <v>2.23</v>
      </c>
      <c r="G70" s="11">
        <v>0.316</v>
      </c>
      <c r="H70" s="10">
        <v>1</v>
      </c>
      <c r="I70" s="23">
        <f t="shared" si="6"/>
        <v>2.23</v>
      </c>
      <c r="J70" s="23">
        <f t="shared" si="7"/>
        <v>0.316</v>
      </c>
      <c r="K70" s="11">
        <v>740.1</v>
      </c>
      <c r="L70" s="10">
        <f t="shared" si="8"/>
        <v>5.4100608567499995E-3</v>
      </c>
      <c r="M70">
        <f t="shared" si="9"/>
        <v>7</v>
      </c>
      <c r="N70">
        <f t="shared" si="10"/>
        <v>0</v>
      </c>
      <c r="O70">
        <f t="shared" si="11"/>
        <v>0</v>
      </c>
    </row>
    <row r="71" spans="1:15">
      <c r="A71" s="21" t="s">
        <v>68</v>
      </c>
      <c r="B71" s="10">
        <v>1200</v>
      </c>
      <c r="C71" s="12">
        <v>1.1150709243000001</v>
      </c>
      <c r="D71" s="11">
        <v>0.38900000000000001</v>
      </c>
      <c r="E71" s="11">
        <v>56.5</v>
      </c>
      <c r="F71" s="11">
        <v>2.23</v>
      </c>
      <c r="G71" s="11">
        <v>0.316</v>
      </c>
      <c r="H71" s="10">
        <v>1</v>
      </c>
      <c r="I71" s="23">
        <f t="shared" si="6"/>
        <v>2.23</v>
      </c>
      <c r="J71" s="23">
        <f t="shared" si="7"/>
        <v>0.316</v>
      </c>
      <c r="K71" s="11">
        <v>478.4</v>
      </c>
      <c r="L71" s="10">
        <f t="shared" si="8"/>
        <v>2.0422988591439628</v>
      </c>
      <c r="M71">
        <f t="shared" si="9"/>
        <v>2519</v>
      </c>
      <c r="N71">
        <f t="shared" si="10"/>
        <v>12</v>
      </c>
      <c r="O71">
        <f t="shared" si="11"/>
        <v>1.8</v>
      </c>
    </row>
    <row r="72" spans="1:15">
      <c r="A72" s="21" t="s">
        <v>68</v>
      </c>
      <c r="B72" s="10">
        <v>1200</v>
      </c>
      <c r="C72" s="12">
        <v>1.7048791544999999</v>
      </c>
      <c r="D72" s="11">
        <v>0.22</v>
      </c>
      <c r="E72" s="11">
        <v>56.5</v>
      </c>
      <c r="F72" s="11">
        <v>2.23</v>
      </c>
      <c r="G72" s="11">
        <v>0.316</v>
      </c>
      <c r="H72" s="10">
        <v>1</v>
      </c>
      <c r="I72" s="23">
        <f t="shared" si="6"/>
        <v>2.23</v>
      </c>
      <c r="J72" s="23">
        <f t="shared" si="7"/>
        <v>0.316</v>
      </c>
      <c r="K72" s="11">
        <v>413.7</v>
      </c>
      <c r="L72" s="10">
        <f t="shared" si="8"/>
        <v>1.7659706575362499</v>
      </c>
      <c r="M72">
        <f t="shared" si="9"/>
        <v>2178</v>
      </c>
      <c r="N72">
        <f t="shared" si="10"/>
        <v>11</v>
      </c>
      <c r="O72">
        <f t="shared" si="11"/>
        <v>1.5</v>
      </c>
    </row>
    <row r="73" spans="1:15">
      <c r="A73" s="21" t="s">
        <v>68</v>
      </c>
      <c r="B73" s="10">
        <v>1200</v>
      </c>
      <c r="C73" s="12">
        <v>0.28115574059999998</v>
      </c>
      <c r="D73" s="11">
        <v>0.47299999999999998</v>
      </c>
      <c r="E73" s="11">
        <v>56.5</v>
      </c>
      <c r="F73" s="11">
        <v>2.23</v>
      </c>
      <c r="G73" s="11">
        <v>0.316</v>
      </c>
      <c r="H73" s="10">
        <v>1</v>
      </c>
      <c r="I73" s="23">
        <f t="shared" si="6"/>
        <v>2.23</v>
      </c>
      <c r="J73" s="23">
        <f t="shared" si="7"/>
        <v>0.316</v>
      </c>
      <c r="K73" s="11">
        <v>146.69999999999999</v>
      </c>
      <c r="L73" s="10">
        <f t="shared" si="8"/>
        <v>0.626145549138725</v>
      </c>
      <c r="M73">
        <f t="shared" si="9"/>
        <v>772</v>
      </c>
      <c r="N73">
        <f t="shared" si="10"/>
        <v>4</v>
      </c>
      <c r="O73">
        <f t="shared" si="11"/>
        <v>0.5</v>
      </c>
    </row>
    <row r="74" spans="1:15">
      <c r="A74" s="21" t="s">
        <v>68</v>
      </c>
      <c r="B74" s="10">
        <v>4130</v>
      </c>
      <c r="C74" s="12">
        <v>1.7546210799999999</v>
      </c>
      <c r="D74" s="11">
        <v>0.309</v>
      </c>
      <c r="E74" s="11">
        <v>56.5</v>
      </c>
      <c r="F74" s="11">
        <v>0.7</v>
      </c>
      <c r="G74" s="11">
        <v>0.09</v>
      </c>
      <c r="H74" s="10">
        <v>1</v>
      </c>
      <c r="I74" s="23">
        <f t="shared" si="6"/>
        <v>0.7</v>
      </c>
      <c r="J74" s="23">
        <f t="shared" si="7"/>
        <v>0.09</v>
      </c>
      <c r="K74" s="11">
        <v>597.9</v>
      </c>
      <c r="L74" s="10">
        <f t="shared" si="8"/>
        <v>2.5527543437650002</v>
      </c>
      <c r="M74">
        <f t="shared" si="9"/>
        <v>3149</v>
      </c>
      <c r="N74">
        <f t="shared" si="10"/>
        <v>5</v>
      </c>
      <c r="O74">
        <f t="shared" si="11"/>
        <v>0.6</v>
      </c>
    </row>
    <row r="75" spans="1:15">
      <c r="A75" s="21" t="s">
        <v>68</v>
      </c>
      <c r="B75" s="10">
        <v>6410</v>
      </c>
      <c r="C75" s="12">
        <v>1.2024530308000001</v>
      </c>
      <c r="D75" s="11">
        <v>0.30299999999999999</v>
      </c>
      <c r="E75" s="11">
        <v>56.5</v>
      </c>
      <c r="F75" s="11">
        <v>0</v>
      </c>
      <c r="G75" s="11">
        <v>0</v>
      </c>
      <c r="H75" s="10">
        <v>1</v>
      </c>
      <c r="I75" s="23">
        <f t="shared" si="6"/>
        <v>0</v>
      </c>
      <c r="J75" s="23">
        <f t="shared" si="7"/>
        <v>0</v>
      </c>
      <c r="K75" s="11">
        <v>401.8</v>
      </c>
      <c r="L75" s="10">
        <f t="shared" si="8"/>
        <v>1.7154495550650501</v>
      </c>
      <c r="M75">
        <f t="shared" si="9"/>
        <v>2116</v>
      </c>
      <c r="N75">
        <f t="shared" si="10"/>
        <v>0</v>
      </c>
      <c r="O75">
        <f t="shared" si="11"/>
        <v>0</v>
      </c>
    </row>
    <row r="76" spans="1:15">
      <c r="A76" s="21" t="s">
        <v>68</v>
      </c>
      <c r="B76" s="10">
        <v>6410</v>
      </c>
      <c r="C76" s="12">
        <v>7.5601718999999998E-2</v>
      </c>
      <c r="D76" s="11">
        <v>0.30299999999999999</v>
      </c>
      <c r="E76" s="11">
        <v>56.5</v>
      </c>
      <c r="F76" s="11">
        <v>0</v>
      </c>
      <c r="G76" s="11">
        <v>0</v>
      </c>
      <c r="H76" s="10">
        <v>1</v>
      </c>
      <c r="I76" s="23">
        <f t="shared" si="6"/>
        <v>0</v>
      </c>
      <c r="J76" s="23">
        <f t="shared" si="7"/>
        <v>0</v>
      </c>
      <c r="K76" s="11">
        <v>25.3</v>
      </c>
      <c r="L76" s="10">
        <f t="shared" si="8"/>
        <v>0.10785530236837498</v>
      </c>
      <c r="M76">
        <f t="shared" si="9"/>
        <v>133</v>
      </c>
      <c r="N76">
        <f t="shared" si="10"/>
        <v>0</v>
      </c>
      <c r="O76">
        <f t="shared" si="11"/>
        <v>0</v>
      </c>
    </row>
    <row r="77" spans="1:15">
      <c r="A77" s="21" t="s">
        <v>68</v>
      </c>
      <c r="B77" s="10">
        <v>1200</v>
      </c>
      <c r="C77" s="12">
        <v>1.40983489E-2</v>
      </c>
      <c r="D77" s="11">
        <v>0.22</v>
      </c>
      <c r="E77" s="11">
        <v>56.5</v>
      </c>
      <c r="F77" s="11">
        <v>2.23</v>
      </c>
      <c r="G77" s="11">
        <v>0.316</v>
      </c>
      <c r="H77" s="10">
        <v>1</v>
      </c>
      <c r="I77" s="23">
        <f t="shared" si="6"/>
        <v>2.23</v>
      </c>
      <c r="J77" s="23">
        <f t="shared" si="7"/>
        <v>0.316</v>
      </c>
      <c r="K77" s="11">
        <v>3.4</v>
      </c>
      <c r="L77" s="10">
        <f t="shared" si="8"/>
        <v>1.4603539735583334E-2</v>
      </c>
      <c r="M77">
        <f t="shared" si="9"/>
        <v>18</v>
      </c>
      <c r="N77">
        <f t="shared" si="10"/>
        <v>0</v>
      </c>
      <c r="O77">
        <f t="shared" si="11"/>
        <v>0</v>
      </c>
    </row>
    <row r="78" spans="1:15">
      <c r="A78" s="21" t="s">
        <v>68</v>
      </c>
      <c r="B78" s="10">
        <v>1900</v>
      </c>
      <c r="C78" s="12">
        <v>0.65973172989999995</v>
      </c>
      <c r="D78" s="11">
        <v>0.151</v>
      </c>
      <c r="E78" s="11">
        <v>56.5</v>
      </c>
      <c r="F78" s="11">
        <v>1.2</v>
      </c>
      <c r="G78" s="11">
        <v>7.5999999999999998E-2</v>
      </c>
      <c r="H78" s="10">
        <v>1</v>
      </c>
      <c r="I78" s="23">
        <f t="shared" si="6"/>
        <v>1.2</v>
      </c>
      <c r="J78" s="23">
        <f t="shared" si="7"/>
        <v>7.5999999999999998E-2</v>
      </c>
      <c r="K78" s="11">
        <v>109.9</v>
      </c>
      <c r="L78" s="10">
        <f t="shared" si="8"/>
        <v>0.46904177113682072</v>
      </c>
      <c r="M78">
        <f t="shared" si="9"/>
        <v>579</v>
      </c>
      <c r="N78">
        <f t="shared" si="10"/>
        <v>2</v>
      </c>
      <c r="O78">
        <f t="shared" si="11"/>
        <v>0.1</v>
      </c>
    </row>
    <row r="79" spans="1:15">
      <c r="A79" s="21" t="s">
        <v>68</v>
      </c>
      <c r="B79" s="10">
        <v>6410</v>
      </c>
      <c r="C79" s="12">
        <v>9.9625728100000005E-2</v>
      </c>
      <c r="D79" s="11">
        <v>0.30299999999999999</v>
      </c>
      <c r="E79" s="11">
        <v>56.5</v>
      </c>
      <c r="F79" s="11">
        <v>0</v>
      </c>
      <c r="G79" s="11">
        <v>0</v>
      </c>
      <c r="H79" s="10">
        <v>1</v>
      </c>
      <c r="I79" s="23">
        <f t="shared" si="6"/>
        <v>0</v>
      </c>
      <c r="J79" s="23">
        <f t="shared" si="7"/>
        <v>0</v>
      </c>
      <c r="K79" s="11">
        <v>33.299999999999997</v>
      </c>
      <c r="L79" s="10">
        <f t="shared" si="8"/>
        <v>0.14212855435066249</v>
      </c>
      <c r="M79">
        <f t="shared" si="9"/>
        <v>175</v>
      </c>
      <c r="N79">
        <f t="shared" si="10"/>
        <v>0</v>
      </c>
      <c r="O79">
        <f t="shared" si="11"/>
        <v>0</v>
      </c>
    </row>
    <row r="80" spans="1:15">
      <c r="A80" s="21" t="s">
        <v>68</v>
      </c>
      <c r="B80" s="10">
        <v>1800</v>
      </c>
      <c r="C80" s="12">
        <v>4.2391712999999996E-3</v>
      </c>
      <c r="D80" s="11">
        <v>0.21</v>
      </c>
      <c r="E80" s="11">
        <v>56.5</v>
      </c>
      <c r="F80" s="11">
        <v>1.25</v>
      </c>
      <c r="G80" s="11">
        <v>7.5999999999999998E-2</v>
      </c>
      <c r="H80" s="10">
        <v>1</v>
      </c>
      <c r="I80" s="23">
        <f t="shared" si="6"/>
        <v>1.25</v>
      </c>
      <c r="J80" s="23">
        <f t="shared" si="7"/>
        <v>7.5999999999999998E-2</v>
      </c>
      <c r="K80" s="11">
        <v>1</v>
      </c>
      <c r="L80" s="10">
        <f t="shared" si="8"/>
        <v>4.1914806228749999E-3</v>
      </c>
      <c r="M80">
        <f t="shared" si="9"/>
        <v>5</v>
      </c>
      <c r="N80">
        <f t="shared" si="10"/>
        <v>0</v>
      </c>
      <c r="O80">
        <f t="shared" si="11"/>
        <v>0</v>
      </c>
    </row>
    <row r="81" spans="1:15">
      <c r="A81" s="21" t="s">
        <v>68</v>
      </c>
      <c r="B81" s="10">
        <v>1800</v>
      </c>
      <c r="C81" s="12">
        <v>6.7095767599999995E-2</v>
      </c>
      <c r="D81" s="11">
        <v>0.21</v>
      </c>
      <c r="E81" s="11">
        <v>56.5</v>
      </c>
      <c r="F81" s="11">
        <v>1.25</v>
      </c>
      <c r="G81" s="11">
        <v>7.5999999999999998E-2</v>
      </c>
      <c r="H81" s="10">
        <v>1</v>
      </c>
      <c r="I81" s="23">
        <f t="shared" si="6"/>
        <v>1.25</v>
      </c>
      <c r="J81" s="23">
        <f t="shared" si="7"/>
        <v>7.5999999999999998E-2</v>
      </c>
      <c r="K81" s="11">
        <v>15.5</v>
      </c>
      <c r="L81" s="10">
        <f t="shared" si="8"/>
        <v>6.6340940214500002E-2</v>
      </c>
      <c r="M81">
        <f t="shared" si="9"/>
        <v>82</v>
      </c>
      <c r="N81">
        <f t="shared" si="10"/>
        <v>0</v>
      </c>
      <c r="O81">
        <f t="shared" si="11"/>
        <v>0</v>
      </c>
    </row>
    <row r="82" spans="1:15">
      <c r="A82" s="21" t="s">
        <v>68</v>
      </c>
      <c r="B82" s="10">
        <v>1200</v>
      </c>
      <c r="C82" s="12">
        <v>2.4083620000000001E-4</v>
      </c>
      <c r="D82" s="11">
        <v>0.22</v>
      </c>
      <c r="E82" s="11">
        <v>56.5</v>
      </c>
      <c r="F82" s="11">
        <v>2.23</v>
      </c>
      <c r="G82" s="11">
        <v>0.316</v>
      </c>
      <c r="H82" s="10">
        <v>1</v>
      </c>
      <c r="I82" s="23">
        <f t="shared" si="6"/>
        <v>2.23</v>
      </c>
      <c r="J82" s="23">
        <f t="shared" si="7"/>
        <v>0.316</v>
      </c>
      <c r="K82" s="11">
        <v>0.1</v>
      </c>
      <c r="L82" s="10">
        <f t="shared" si="8"/>
        <v>2.4946616383333335E-4</v>
      </c>
      <c r="M82">
        <f t="shared" si="9"/>
        <v>0</v>
      </c>
      <c r="N82">
        <f t="shared" si="10"/>
        <v>0</v>
      </c>
      <c r="O82">
        <f t="shared" si="11"/>
        <v>0</v>
      </c>
    </row>
    <row r="83" spans="1:15">
      <c r="A83" s="21" t="s">
        <v>68</v>
      </c>
      <c r="B83" s="10">
        <v>1900</v>
      </c>
      <c r="C83" s="12">
        <v>2.9079263599999999E-2</v>
      </c>
      <c r="D83" s="11">
        <v>0.151</v>
      </c>
      <c r="E83" s="11">
        <v>56.5</v>
      </c>
      <c r="F83" s="11">
        <v>1.2</v>
      </c>
      <c r="G83" s="11">
        <v>7.5999999999999998E-2</v>
      </c>
      <c r="H83" s="10">
        <v>1</v>
      </c>
      <c r="I83" s="23">
        <f t="shared" si="6"/>
        <v>1.2</v>
      </c>
      <c r="J83" s="23">
        <f t="shared" si="7"/>
        <v>7.5999999999999998E-2</v>
      </c>
      <c r="K83" s="11">
        <v>5.0999999999999996</v>
      </c>
      <c r="L83" s="10">
        <f t="shared" si="8"/>
        <v>2.0674144783616667E-2</v>
      </c>
      <c r="M83">
        <f t="shared" si="9"/>
        <v>26</v>
      </c>
      <c r="N83">
        <f t="shared" si="10"/>
        <v>0</v>
      </c>
      <c r="O83">
        <f t="shared" si="11"/>
        <v>0</v>
      </c>
    </row>
    <row r="84" spans="1:15">
      <c r="A84" s="21" t="s">
        <v>68</v>
      </c>
      <c r="B84" s="10">
        <v>3100</v>
      </c>
      <c r="C84" s="12">
        <v>0.48077815219999998</v>
      </c>
      <c r="D84" s="11">
        <v>0.41099999999999998</v>
      </c>
      <c r="E84" s="11">
        <v>56.5</v>
      </c>
      <c r="F84" s="11">
        <v>1.2</v>
      </c>
      <c r="G84" s="11">
        <v>6.4000000000000001E-2</v>
      </c>
      <c r="H84" s="10">
        <v>1</v>
      </c>
      <c r="I84" s="23">
        <f t="shared" si="6"/>
        <v>1.2</v>
      </c>
      <c r="J84" s="23">
        <f t="shared" si="7"/>
        <v>6.4000000000000001E-2</v>
      </c>
      <c r="K84" s="11">
        <v>217.9</v>
      </c>
      <c r="L84" s="10">
        <f t="shared" si="8"/>
        <v>0.930365821776025</v>
      </c>
      <c r="M84">
        <f t="shared" si="9"/>
        <v>1148</v>
      </c>
      <c r="N84">
        <f t="shared" si="10"/>
        <v>3</v>
      </c>
      <c r="O84">
        <f t="shared" si="11"/>
        <v>0.2</v>
      </c>
    </row>
    <row r="85" spans="1:15">
      <c r="A85" s="21" t="s">
        <v>68</v>
      </c>
      <c r="B85" s="10">
        <v>1200</v>
      </c>
      <c r="C85" s="12">
        <v>5.8119693200000003E-2</v>
      </c>
      <c r="D85" s="11">
        <v>0.30399999999999999</v>
      </c>
      <c r="E85" s="11">
        <v>56.5</v>
      </c>
      <c r="F85" s="11">
        <v>2.23</v>
      </c>
      <c r="G85" s="11">
        <v>0.316</v>
      </c>
      <c r="H85" s="10">
        <v>1</v>
      </c>
      <c r="I85" s="23">
        <f t="shared" si="6"/>
        <v>2.23</v>
      </c>
      <c r="J85" s="23">
        <f t="shared" si="7"/>
        <v>0.316</v>
      </c>
      <c r="K85" s="11">
        <v>19.5</v>
      </c>
      <c r="L85" s="10">
        <f t="shared" si="8"/>
        <v>8.3188654200266665E-2</v>
      </c>
      <c r="M85">
        <f t="shared" si="9"/>
        <v>103</v>
      </c>
      <c r="N85">
        <f t="shared" si="10"/>
        <v>1</v>
      </c>
      <c r="O85">
        <f t="shared" si="11"/>
        <v>0.1</v>
      </c>
    </row>
    <row r="86" spans="1:15">
      <c r="A86" s="21" t="s">
        <v>68</v>
      </c>
      <c r="B86" s="10">
        <v>4130</v>
      </c>
      <c r="C86" s="12">
        <v>0.27267618700000001</v>
      </c>
      <c r="D86" s="11">
        <v>0.309</v>
      </c>
      <c r="E86" s="11">
        <v>56.5</v>
      </c>
      <c r="F86" s="11">
        <v>0.7</v>
      </c>
      <c r="G86" s="11">
        <v>0.09</v>
      </c>
      <c r="H86" s="10">
        <v>1</v>
      </c>
      <c r="I86" s="23">
        <f t="shared" si="6"/>
        <v>0.7</v>
      </c>
      <c r="J86" s="23">
        <f t="shared" si="7"/>
        <v>0.09</v>
      </c>
      <c r="K86" s="11">
        <v>92.9</v>
      </c>
      <c r="L86" s="10">
        <f t="shared" si="8"/>
        <v>0.39670976756162507</v>
      </c>
      <c r="M86">
        <f t="shared" si="9"/>
        <v>489</v>
      </c>
      <c r="N86">
        <f t="shared" si="10"/>
        <v>1</v>
      </c>
      <c r="O86">
        <f t="shared" si="11"/>
        <v>0.1</v>
      </c>
    </row>
    <row r="87" spans="1:15">
      <c r="A87" s="21" t="s">
        <v>68</v>
      </c>
      <c r="B87" s="10">
        <v>4130</v>
      </c>
      <c r="C87" s="12">
        <v>0.82885119630000004</v>
      </c>
      <c r="D87" s="11">
        <v>0.10199999999999999</v>
      </c>
      <c r="E87" s="11">
        <v>56.5</v>
      </c>
      <c r="F87" s="11">
        <v>0.7</v>
      </c>
      <c r="G87" s="11">
        <v>0.09</v>
      </c>
      <c r="H87" s="10">
        <v>1</v>
      </c>
      <c r="I87" s="23">
        <f t="shared" si="6"/>
        <v>0.7</v>
      </c>
      <c r="J87" s="23">
        <f t="shared" si="7"/>
        <v>0.09</v>
      </c>
      <c r="K87" s="11">
        <v>93.2</v>
      </c>
      <c r="L87" s="10">
        <f t="shared" si="8"/>
        <v>0.39805578702307498</v>
      </c>
      <c r="M87">
        <f t="shared" si="9"/>
        <v>491</v>
      </c>
      <c r="N87">
        <f t="shared" si="10"/>
        <v>1</v>
      </c>
      <c r="O87">
        <f t="shared" si="11"/>
        <v>0.1</v>
      </c>
    </row>
    <row r="88" spans="1:15">
      <c r="A88" s="21" t="s">
        <v>68</v>
      </c>
      <c r="B88" s="10">
        <v>1900</v>
      </c>
      <c r="C88" s="12">
        <v>0.50190700089999996</v>
      </c>
      <c r="D88" s="11">
        <v>0.151</v>
      </c>
      <c r="E88" s="11">
        <v>56.5</v>
      </c>
      <c r="F88" s="11">
        <v>1.2</v>
      </c>
      <c r="G88" s="11">
        <v>7.5999999999999998E-2</v>
      </c>
      <c r="H88" s="10">
        <v>1</v>
      </c>
      <c r="I88" s="23">
        <f t="shared" si="6"/>
        <v>1.2</v>
      </c>
      <c r="J88" s="23">
        <f t="shared" si="7"/>
        <v>7.5999999999999998E-2</v>
      </c>
      <c r="K88" s="11">
        <v>83.6</v>
      </c>
      <c r="L88" s="10">
        <f t="shared" si="8"/>
        <v>0.35683496484819582</v>
      </c>
      <c r="M88">
        <f t="shared" si="9"/>
        <v>440</v>
      </c>
      <c r="N88">
        <f t="shared" si="10"/>
        <v>1</v>
      </c>
      <c r="O88">
        <f t="shared" si="11"/>
        <v>0.1</v>
      </c>
    </row>
    <row r="89" spans="1:15">
      <c r="A89" s="21" t="s">
        <v>68</v>
      </c>
      <c r="B89" s="10">
        <v>1900</v>
      </c>
      <c r="C89" s="12">
        <v>0.1271697208</v>
      </c>
      <c r="D89" s="11">
        <v>0.151</v>
      </c>
      <c r="E89" s="11">
        <v>56.5</v>
      </c>
      <c r="F89" s="11">
        <v>1.2</v>
      </c>
      <c r="G89" s="11">
        <v>7.5999999999999998E-2</v>
      </c>
      <c r="H89" s="10">
        <v>1</v>
      </c>
      <c r="I89" s="23">
        <f t="shared" si="6"/>
        <v>1.2</v>
      </c>
      <c r="J89" s="23">
        <f t="shared" si="7"/>
        <v>7.5999999999999998E-2</v>
      </c>
      <c r="K89" s="11">
        <v>22.1</v>
      </c>
      <c r="L89" s="10">
        <f t="shared" si="8"/>
        <v>9.0412372750433331E-2</v>
      </c>
      <c r="M89">
        <f t="shared" si="9"/>
        <v>112</v>
      </c>
      <c r="N89">
        <f t="shared" si="10"/>
        <v>0</v>
      </c>
      <c r="O89">
        <f t="shared" si="11"/>
        <v>0</v>
      </c>
    </row>
    <row r="90" spans="1:15">
      <c r="A90" s="21" t="s">
        <v>68</v>
      </c>
      <c r="B90" s="10">
        <v>3100</v>
      </c>
      <c r="C90" s="12">
        <v>0.40429722410000002</v>
      </c>
      <c r="D90" s="11">
        <v>0.41099999999999998</v>
      </c>
      <c r="E90" s="11">
        <v>56.5</v>
      </c>
      <c r="F90" s="11">
        <v>1.2</v>
      </c>
      <c r="G90" s="11">
        <v>6.4000000000000001E-2</v>
      </c>
      <c r="H90" s="10">
        <v>1</v>
      </c>
      <c r="I90" s="23">
        <f t="shared" si="6"/>
        <v>1.2</v>
      </c>
      <c r="J90" s="23">
        <f t="shared" si="7"/>
        <v>6.4000000000000001E-2</v>
      </c>
      <c r="K90" s="11">
        <v>183.3</v>
      </c>
      <c r="L90" s="10">
        <f t="shared" si="8"/>
        <v>0.78236566578651257</v>
      </c>
      <c r="M90">
        <f t="shared" si="9"/>
        <v>965</v>
      </c>
      <c r="N90">
        <f t="shared" si="10"/>
        <v>3</v>
      </c>
      <c r="O90">
        <f t="shared" si="11"/>
        <v>0.1</v>
      </c>
    </row>
    <row r="91" spans="1:15">
      <c r="A91" s="21" t="s">
        <v>68</v>
      </c>
      <c r="B91" s="10">
        <v>3100</v>
      </c>
      <c r="C91" s="12">
        <v>0.54951036180000001</v>
      </c>
      <c r="D91" s="11">
        <v>0.41099999999999998</v>
      </c>
      <c r="E91" s="11">
        <v>56.5</v>
      </c>
      <c r="F91" s="11">
        <v>1.2</v>
      </c>
      <c r="G91" s="11">
        <v>6.4000000000000001E-2</v>
      </c>
      <c r="H91" s="10">
        <v>1</v>
      </c>
      <c r="I91" s="23">
        <f t="shared" si="6"/>
        <v>1.2</v>
      </c>
      <c r="J91" s="23">
        <f t="shared" si="7"/>
        <v>6.4000000000000001E-2</v>
      </c>
      <c r="K91" s="11">
        <v>249.1</v>
      </c>
      <c r="L91" s="10">
        <f t="shared" si="8"/>
        <v>1.063371238878225</v>
      </c>
      <c r="M91">
        <f t="shared" si="9"/>
        <v>1312</v>
      </c>
      <c r="N91">
        <f t="shared" si="10"/>
        <v>3</v>
      </c>
      <c r="O91">
        <f t="shared" si="11"/>
        <v>0.2</v>
      </c>
    </row>
    <row r="92" spans="1:15">
      <c r="A92" s="21" t="s">
        <v>68</v>
      </c>
      <c r="B92" s="10">
        <v>3100</v>
      </c>
      <c r="C92" s="12">
        <v>1.0876395092</v>
      </c>
      <c r="D92" s="11">
        <v>0.3</v>
      </c>
      <c r="E92" s="11">
        <v>56.5</v>
      </c>
      <c r="F92" s="11">
        <v>1.2</v>
      </c>
      <c r="G92" s="11">
        <v>6.4000000000000001E-2</v>
      </c>
      <c r="H92" s="10">
        <v>1</v>
      </c>
      <c r="I92" s="23">
        <f t="shared" si="6"/>
        <v>1.2</v>
      </c>
      <c r="J92" s="23">
        <f t="shared" si="7"/>
        <v>6.4000000000000001E-2</v>
      </c>
      <c r="K92" s="11">
        <v>359.8</v>
      </c>
      <c r="L92" s="10">
        <f t="shared" si="8"/>
        <v>1.5362908067449998</v>
      </c>
      <c r="M92">
        <f t="shared" si="9"/>
        <v>1895</v>
      </c>
      <c r="N92">
        <f t="shared" si="10"/>
        <v>5</v>
      </c>
      <c r="O92">
        <f t="shared" si="11"/>
        <v>0.3</v>
      </c>
    </row>
    <row r="93" spans="1:15">
      <c r="A93" s="21" t="s">
        <v>68</v>
      </c>
      <c r="B93" s="10">
        <v>1900</v>
      </c>
      <c r="C93" s="12">
        <v>0.16939367050000001</v>
      </c>
      <c r="D93" s="11">
        <v>0.151</v>
      </c>
      <c r="E93" s="11">
        <v>56.5</v>
      </c>
      <c r="F93" s="11">
        <v>1.2</v>
      </c>
      <c r="G93" s="11">
        <v>7.5999999999999998E-2</v>
      </c>
      <c r="H93" s="10">
        <v>1</v>
      </c>
      <c r="I93" s="23">
        <f t="shared" si="6"/>
        <v>1.2</v>
      </c>
      <c r="J93" s="23">
        <f t="shared" si="7"/>
        <v>7.5999999999999998E-2</v>
      </c>
      <c r="K93" s="11">
        <v>28.5</v>
      </c>
      <c r="L93" s="10">
        <f t="shared" si="8"/>
        <v>0.12043184165589584</v>
      </c>
      <c r="M93">
        <f t="shared" si="9"/>
        <v>149</v>
      </c>
      <c r="N93">
        <f t="shared" si="10"/>
        <v>0</v>
      </c>
      <c r="O93">
        <f t="shared" si="11"/>
        <v>0</v>
      </c>
    </row>
    <row r="94" spans="1:15">
      <c r="A94" s="21" t="s">
        <v>68</v>
      </c>
      <c r="B94" s="10">
        <v>3100</v>
      </c>
      <c r="C94" s="12">
        <v>7.8891499800000001E-2</v>
      </c>
      <c r="D94" s="11">
        <v>0.41099999999999998</v>
      </c>
      <c r="E94" s="11">
        <v>56.5</v>
      </c>
      <c r="F94" s="11">
        <v>1.2</v>
      </c>
      <c r="G94" s="11">
        <v>6.4000000000000001E-2</v>
      </c>
      <c r="H94" s="10">
        <v>1</v>
      </c>
      <c r="I94" s="23">
        <f t="shared" si="6"/>
        <v>1.2</v>
      </c>
      <c r="J94" s="23">
        <f t="shared" si="7"/>
        <v>6.4000000000000001E-2</v>
      </c>
      <c r="K94" s="11">
        <v>35.799999999999997</v>
      </c>
      <c r="L94" s="10">
        <f t="shared" si="8"/>
        <v>0.15266491355047498</v>
      </c>
      <c r="M94">
        <f t="shared" si="9"/>
        <v>188</v>
      </c>
      <c r="N94">
        <f t="shared" si="10"/>
        <v>0</v>
      </c>
      <c r="O94">
        <f t="shared" si="11"/>
        <v>0</v>
      </c>
    </row>
    <row r="95" spans="1:15">
      <c r="A95" s="21" t="s">
        <v>68</v>
      </c>
      <c r="B95" s="10">
        <v>3100</v>
      </c>
      <c r="C95" s="12">
        <v>3.2165793999999999E-3</v>
      </c>
      <c r="D95" s="11">
        <v>0.41099999999999998</v>
      </c>
      <c r="E95" s="11">
        <v>56.5</v>
      </c>
      <c r="F95" s="11">
        <v>1.2</v>
      </c>
      <c r="G95" s="11">
        <v>6.4000000000000001E-2</v>
      </c>
      <c r="H95" s="10">
        <v>1</v>
      </c>
      <c r="I95" s="23">
        <f t="shared" si="6"/>
        <v>1.2</v>
      </c>
      <c r="J95" s="23">
        <f t="shared" si="7"/>
        <v>6.4000000000000001E-2</v>
      </c>
      <c r="K95" s="11">
        <v>1.5</v>
      </c>
      <c r="L95" s="10">
        <f t="shared" si="8"/>
        <v>6.2244832114249993E-3</v>
      </c>
      <c r="M95">
        <f t="shared" si="9"/>
        <v>8</v>
      </c>
      <c r="N95">
        <f t="shared" si="10"/>
        <v>0</v>
      </c>
      <c r="O95">
        <f t="shared" si="11"/>
        <v>0</v>
      </c>
    </row>
    <row r="96" spans="1:15">
      <c r="A96" s="21" t="s">
        <v>68</v>
      </c>
      <c r="B96" s="10">
        <v>3100</v>
      </c>
      <c r="C96" s="12">
        <v>1.6225070575</v>
      </c>
      <c r="D96" s="11">
        <v>0.41099999999999998</v>
      </c>
      <c r="E96" s="11">
        <v>56.5</v>
      </c>
      <c r="F96" s="11">
        <v>1.2</v>
      </c>
      <c r="G96" s="11">
        <v>6.4000000000000001E-2</v>
      </c>
      <c r="H96" s="10">
        <v>1</v>
      </c>
      <c r="I96" s="23">
        <f t="shared" si="6"/>
        <v>1.2</v>
      </c>
      <c r="J96" s="23">
        <f t="shared" si="7"/>
        <v>6.4000000000000001E-2</v>
      </c>
      <c r="K96" s="11">
        <v>1170.7</v>
      </c>
      <c r="L96" s="10">
        <f t="shared" si="8"/>
        <v>3.1397539696446874</v>
      </c>
      <c r="M96">
        <f t="shared" si="9"/>
        <v>3873</v>
      </c>
      <c r="N96">
        <f t="shared" si="10"/>
        <v>10</v>
      </c>
      <c r="O96">
        <f t="shared" si="11"/>
        <v>0.5</v>
      </c>
    </row>
    <row r="97" spans="1:15">
      <c r="A97" s="21" t="s">
        <v>68</v>
      </c>
      <c r="B97" s="10">
        <v>1900</v>
      </c>
      <c r="C97" s="12">
        <v>1.3302960000000001E-2</v>
      </c>
      <c r="D97" s="11">
        <v>0.151</v>
      </c>
      <c r="E97" s="11">
        <v>56.5</v>
      </c>
      <c r="F97" s="11">
        <v>1.2</v>
      </c>
      <c r="G97" s="11">
        <v>7.5999999999999998E-2</v>
      </c>
      <c r="H97" s="10">
        <v>1</v>
      </c>
      <c r="I97" s="23">
        <f t="shared" si="6"/>
        <v>1.2</v>
      </c>
      <c r="J97" s="23">
        <f t="shared" si="7"/>
        <v>7.5999999999999998E-2</v>
      </c>
      <c r="K97" s="11">
        <v>2.2000000000000002</v>
      </c>
      <c r="L97" s="10">
        <f t="shared" si="8"/>
        <v>9.4578502700000001E-3</v>
      </c>
      <c r="M97">
        <f t="shared" si="9"/>
        <v>12</v>
      </c>
      <c r="N97">
        <f t="shared" si="10"/>
        <v>0</v>
      </c>
      <c r="O97">
        <f t="shared" si="11"/>
        <v>0</v>
      </c>
    </row>
    <row r="98" spans="1:15">
      <c r="A98" s="21" t="s">
        <v>68</v>
      </c>
      <c r="B98" s="10">
        <v>1900</v>
      </c>
      <c r="C98" s="12">
        <v>4.54538913E-2</v>
      </c>
      <c r="D98" s="11">
        <v>0.151</v>
      </c>
      <c r="E98" s="11">
        <v>56.5</v>
      </c>
      <c r="F98" s="11">
        <v>1.2</v>
      </c>
      <c r="G98" s="11">
        <v>7.5999999999999998E-2</v>
      </c>
      <c r="H98" s="10">
        <v>1</v>
      </c>
      <c r="I98" s="23">
        <f t="shared" si="6"/>
        <v>1.2</v>
      </c>
      <c r="J98" s="23">
        <f t="shared" si="7"/>
        <v>7.5999999999999998E-2</v>
      </c>
      <c r="K98" s="11">
        <v>7.6</v>
      </c>
      <c r="L98" s="10">
        <f t="shared" si="8"/>
        <v>3.2315822802162497E-2</v>
      </c>
      <c r="M98">
        <f t="shared" si="9"/>
        <v>40</v>
      </c>
      <c r="N98">
        <f t="shared" si="10"/>
        <v>0</v>
      </c>
      <c r="O98">
        <f t="shared" si="11"/>
        <v>0</v>
      </c>
    </row>
    <row r="99" spans="1:15">
      <c r="A99" s="21" t="s">
        <v>68</v>
      </c>
      <c r="B99" s="10">
        <v>6410</v>
      </c>
      <c r="C99" s="12">
        <v>2.6978403200000001E-2</v>
      </c>
      <c r="D99" s="11">
        <v>0.30299999999999999</v>
      </c>
      <c r="E99" s="11">
        <v>56.5</v>
      </c>
      <c r="F99" s="11">
        <v>0</v>
      </c>
      <c r="G99" s="11">
        <v>0</v>
      </c>
      <c r="H99" s="10">
        <v>1</v>
      </c>
      <c r="I99" s="23">
        <f t="shared" si="6"/>
        <v>0</v>
      </c>
      <c r="J99" s="23">
        <f t="shared" si="7"/>
        <v>0</v>
      </c>
      <c r="K99" s="11">
        <v>9</v>
      </c>
      <c r="L99" s="10">
        <f t="shared" si="8"/>
        <v>3.8488064465199999E-2</v>
      </c>
      <c r="M99">
        <f t="shared" si="9"/>
        <v>47</v>
      </c>
      <c r="N99">
        <f t="shared" si="10"/>
        <v>0</v>
      </c>
      <c r="O99">
        <f t="shared" si="11"/>
        <v>0</v>
      </c>
    </row>
    <row r="100" spans="1:15">
      <c r="A100" s="21" t="s">
        <v>68</v>
      </c>
      <c r="B100" s="10">
        <v>1100</v>
      </c>
      <c r="C100" s="12">
        <v>2.0115108551000001</v>
      </c>
      <c r="D100" s="11">
        <v>0.17399999999999999</v>
      </c>
      <c r="E100" s="11">
        <v>56.5</v>
      </c>
      <c r="F100" s="11">
        <v>1.85</v>
      </c>
      <c r="G100" s="11">
        <v>0.22</v>
      </c>
      <c r="H100" s="10">
        <v>1</v>
      </c>
      <c r="I100" s="23">
        <f t="shared" si="6"/>
        <v>1.85</v>
      </c>
      <c r="J100" s="23">
        <f t="shared" si="7"/>
        <v>0.22</v>
      </c>
      <c r="K100" s="11">
        <v>387.1</v>
      </c>
      <c r="L100" s="10">
        <f t="shared" si="8"/>
        <v>1.6479302680406749</v>
      </c>
      <c r="M100">
        <f t="shared" si="9"/>
        <v>2033</v>
      </c>
      <c r="N100">
        <f t="shared" si="10"/>
        <v>8</v>
      </c>
      <c r="O100">
        <f t="shared" si="11"/>
        <v>1</v>
      </c>
    </row>
    <row r="101" spans="1:15">
      <c r="A101" s="21" t="s">
        <v>68</v>
      </c>
      <c r="B101" s="10">
        <v>1100</v>
      </c>
      <c r="C101" s="12">
        <v>3.0670276600000001E-2</v>
      </c>
      <c r="D101" s="11">
        <v>0.17399999999999999</v>
      </c>
      <c r="E101" s="11">
        <v>56.5</v>
      </c>
      <c r="F101" s="11">
        <v>1.85</v>
      </c>
      <c r="G101" s="11">
        <v>0.22</v>
      </c>
      <c r="H101" s="10">
        <v>1</v>
      </c>
      <c r="I101" s="23">
        <f t="shared" si="6"/>
        <v>1.85</v>
      </c>
      <c r="J101" s="23">
        <f t="shared" si="7"/>
        <v>0.22</v>
      </c>
      <c r="K101" s="11">
        <v>14.6</v>
      </c>
      <c r="L101" s="10">
        <f t="shared" si="8"/>
        <v>2.5126624104549997E-2</v>
      </c>
      <c r="M101">
        <f t="shared" si="9"/>
        <v>31</v>
      </c>
      <c r="N101">
        <f t="shared" si="10"/>
        <v>0</v>
      </c>
      <c r="O101">
        <f t="shared" si="11"/>
        <v>0</v>
      </c>
    </row>
    <row r="102" spans="1:15">
      <c r="A102" s="21" t="s">
        <v>68</v>
      </c>
      <c r="B102" s="10">
        <v>1200</v>
      </c>
      <c r="C102" s="12">
        <v>0.28356876590000002</v>
      </c>
      <c r="D102" s="11">
        <v>0.22</v>
      </c>
      <c r="E102" s="11">
        <v>56.5</v>
      </c>
      <c r="F102" s="11">
        <v>2.23</v>
      </c>
      <c r="G102" s="11">
        <v>0.316</v>
      </c>
      <c r="H102" s="10">
        <v>1</v>
      </c>
      <c r="I102" s="23">
        <f t="shared" si="6"/>
        <v>2.23</v>
      </c>
      <c r="J102" s="23">
        <f t="shared" si="7"/>
        <v>0.316</v>
      </c>
      <c r="K102" s="11">
        <v>781.7</v>
      </c>
      <c r="L102" s="10">
        <f t="shared" si="8"/>
        <v>0.29372998001141665</v>
      </c>
      <c r="M102">
        <f t="shared" si="9"/>
        <v>362</v>
      </c>
      <c r="N102">
        <f t="shared" si="10"/>
        <v>2</v>
      </c>
      <c r="O102">
        <f t="shared" si="11"/>
        <v>0.3</v>
      </c>
    </row>
    <row r="103" spans="1:15">
      <c r="A103" s="21" t="s">
        <v>68</v>
      </c>
      <c r="B103" s="10">
        <v>1100</v>
      </c>
      <c r="C103" s="12">
        <v>0.66283387439999997</v>
      </c>
      <c r="D103" s="11">
        <v>0.28599999999999998</v>
      </c>
      <c r="E103" s="11">
        <v>56.5</v>
      </c>
      <c r="F103" s="11">
        <v>1.85</v>
      </c>
      <c r="G103" s="11">
        <v>0.22</v>
      </c>
      <c r="H103" s="10">
        <v>1</v>
      </c>
      <c r="I103" s="23">
        <f t="shared" si="6"/>
        <v>1.85</v>
      </c>
      <c r="J103" s="23">
        <f t="shared" si="7"/>
        <v>0.22</v>
      </c>
      <c r="K103" s="11">
        <v>209.1</v>
      </c>
      <c r="L103" s="10">
        <f t="shared" si="8"/>
        <v>0.89256104803579994</v>
      </c>
      <c r="M103">
        <f t="shared" si="9"/>
        <v>1101</v>
      </c>
      <c r="N103">
        <f t="shared" si="10"/>
        <v>4</v>
      </c>
      <c r="O103">
        <f t="shared" si="11"/>
        <v>0.5</v>
      </c>
    </row>
    <row r="104" spans="1:15">
      <c r="A104" s="21" t="s">
        <v>68</v>
      </c>
      <c r="B104" s="10">
        <v>1100</v>
      </c>
      <c r="C104" s="12">
        <v>0.72789664369999996</v>
      </c>
      <c r="D104" s="11">
        <v>0.34200000000000003</v>
      </c>
      <c r="E104" s="11">
        <v>56.5</v>
      </c>
      <c r="F104" s="11">
        <v>1.85</v>
      </c>
      <c r="G104" s="11">
        <v>0.22</v>
      </c>
      <c r="H104" s="10">
        <v>1</v>
      </c>
      <c r="I104" s="23">
        <f t="shared" si="6"/>
        <v>1.85</v>
      </c>
      <c r="J104" s="23">
        <f t="shared" si="7"/>
        <v>0.22</v>
      </c>
      <c r="K104" s="11">
        <v>274.5</v>
      </c>
      <c r="L104" s="10">
        <f t="shared" si="8"/>
        <v>1.172095570517925</v>
      </c>
      <c r="M104">
        <f t="shared" si="9"/>
        <v>1446</v>
      </c>
      <c r="N104">
        <f t="shared" si="10"/>
        <v>6</v>
      </c>
      <c r="O104">
        <f t="shared" si="11"/>
        <v>0.7</v>
      </c>
    </row>
    <row r="105" spans="1:15">
      <c r="A105" s="21" t="s">
        <v>68</v>
      </c>
      <c r="B105" s="10">
        <v>3100</v>
      </c>
      <c r="C105" s="12">
        <v>8.4486686000000005E-3</v>
      </c>
      <c r="D105" s="11">
        <v>0.41099999999999998</v>
      </c>
      <c r="E105" s="11">
        <v>56.5</v>
      </c>
      <c r="F105" s="11">
        <v>1.2</v>
      </c>
      <c r="G105" s="11">
        <v>6.4000000000000001E-2</v>
      </c>
      <c r="H105" s="10">
        <v>1</v>
      </c>
      <c r="I105" s="23">
        <f t="shared" si="6"/>
        <v>1.2</v>
      </c>
      <c r="J105" s="23">
        <f t="shared" si="7"/>
        <v>6.4000000000000001E-2</v>
      </c>
      <c r="K105" s="11">
        <v>3.8</v>
      </c>
      <c r="L105" s="10">
        <f t="shared" si="8"/>
        <v>1.6349229824575002E-2</v>
      </c>
      <c r="M105">
        <f t="shared" si="9"/>
        <v>20</v>
      </c>
      <c r="N105">
        <f t="shared" si="10"/>
        <v>0</v>
      </c>
      <c r="O105">
        <f t="shared" si="11"/>
        <v>0</v>
      </c>
    </row>
    <row r="106" spans="1:15">
      <c r="A106" s="21" t="s">
        <v>68</v>
      </c>
      <c r="B106" s="10">
        <v>1100</v>
      </c>
      <c r="C106" s="12">
        <v>0.19376384569999999</v>
      </c>
      <c r="D106" s="11">
        <v>0.34200000000000003</v>
      </c>
      <c r="E106" s="11">
        <v>56.5</v>
      </c>
      <c r="F106" s="11">
        <v>1.85</v>
      </c>
      <c r="G106" s="11">
        <v>0.22</v>
      </c>
      <c r="H106" s="10">
        <v>1</v>
      </c>
      <c r="I106" s="23">
        <f t="shared" si="6"/>
        <v>1.85</v>
      </c>
      <c r="J106" s="23">
        <f t="shared" si="7"/>
        <v>0.22</v>
      </c>
      <c r="K106" s="11">
        <v>73.099999999999994</v>
      </c>
      <c r="L106" s="10">
        <f t="shared" si="8"/>
        <v>0.31200823253842497</v>
      </c>
      <c r="M106">
        <f t="shared" si="9"/>
        <v>385</v>
      </c>
      <c r="N106">
        <f t="shared" si="10"/>
        <v>2</v>
      </c>
      <c r="O106">
        <f t="shared" si="11"/>
        <v>0.2</v>
      </c>
    </row>
    <row r="107" spans="1:15">
      <c r="A107" s="21" t="s">
        <v>68</v>
      </c>
      <c r="B107" s="10">
        <v>3100</v>
      </c>
      <c r="C107" s="12">
        <v>2.9149510100000001E-2</v>
      </c>
      <c r="D107" s="11">
        <v>0.41099999999999998</v>
      </c>
      <c r="E107" s="11">
        <v>56.5</v>
      </c>
      <c r="F107" s="11">
        <v>1.2</v>
      </c>
      <c r="G107" s="11">
        <v>6.4000000000000001E-2</v>
      </c>
      <c r="H107" s="10">
        <v>1</v>
      </c>
      <c r="I107" s="23">
        <f t="shared" si="6"/>
        <v>1.2</v>
      </c>
      <c r="J107" s="23">
        <f t="shared" si="7"/>
        <v>6.4000000000000001E-2</v>
      </c>
      <c r="K107" s="11">
        <v>13.2</v>
      </c>
      <c r="L107" s="10">
        <f t="shared" si="8"/>
        <v>5.6407945732262495E-2</v>
      </c>
      <c r="M107">
        <f t="shared" si="9"/>
        <v>70</v>
      </c>
      <c r="N107">
        <f t="shared" si="10"/>
        <v>0</v>
      </c>
      <c r="O107">
        <f t="shared" si="11"/>
        <v>0</v>
      </c>
    </row>
    <row r="108" spans="1:15">
      <c r="A108" s="21" t="s">
        <v>68</v>
      </c>
      <c r="B108" s="10">
        <v>4130</v>
      </c>
      <c r="C108" s="12">
        <v>8.3511179099999999E-2</v>
      </c>
      <c r="D108" s="11">
        <v>0.309</v>
      </c>
      <c r="E108" s="11">
        <v>56.5</v>
      </c>
      <c r="F108" s="11">
        <v>0.7</v>
      </c>
      <c r="G108" s="11">
        <v>0.09</v>
      </c>
      <c r="H108" s="10">
        <v>1</v>
      </c>
      <c r="I108" s="23">
        <f t="shared" si="6"/>
        <v>0.7</v>
      </c>
      <c r="J108" s="23">
        <f t="shared" si="7"/>
        <v>0.09</v>
      </c>
      <c r="K108" s="11">
        <v>28.5</v>
      </c>
      <c r="L108" s="10">
        <f t="shared" si="8"/>
        <v>0.1214983266931125</v>
      </c>
      <c r="M108">
        <f t="shared" si="9"/>
        <v>150</v>
      </c>
      <c r="N108">
        <f t="shared" si="10"/>
        <v>0</v>
      </c>
      <c r="O108">
        <f t="shared" si="11"/>
        <v>0</v>
      </c>
    </row>
    <row r="109" spans="1:15">
      <c r="A109" s="21" t="s">
        <v>68</v>
      </c>
      <c r="B109" s="10">
        <v>4130</v>
      </c>
      <c r="C109" s="12">
        <v>0.14107689270000001</v>
      </c>
      <c r="D109" s="11">
        <v>0.309</v>
      </c>
      <c r="E109" s="11">
        <v>56.5</v>
      </c>
      <c r="F109" s="11">
        <v>0.7</v>
      </c>
      <c r="G109" s="11">
        <v>0.09</v>
      </c>
      <c r="H109" s="10">
        <v>1</v>
      </c>
      <c r="I109" s="23">
        <f t="shared" si="6"/>
        <v>0.7</v>
      </c>
      <c r="J109" s="23">
        <f t="shared" si="7"/>
        <v>0.09</v>
      </c>
      <c r="K109" s="11">
        <v>48.1</v>
      </c>
      <c r="L109" s="10">
        <f t="shared" si="8"/>
        <v>0.20524924426691252</v>
      </c>
      <c r="M109">
        <f t="shared" si="9"/>
        <v>253</v>
      </c>
      <c r="N109">
        <f t="shared" si="10"/>
        <v>0</v>
      </c>
      <c r="O109">
        <f t="shared" si="11"/>
        <v>0.1</v>
      </c>
    </row>
    <row r="110" spans="1:15">
      <c r="A110" s="21" t="s">
        <v>68</v>
      </c>
      <c r="B110" s="10">
        <v>4130</v>
      </c>
      <c r="C110" s="12">
        <v>8.0115587799999999E-2</v>
      </c>
      <c r="D110" s="11">
        <v>0.10199999999999999</v>
      </c>
      <c r="E110" s="11">
        <v>56.5</v>
      </c>
      <c r="F110" s="11">
        <v>0.7</v>
      </c>
      <c r="G110" s="11">
        <v>0.09</v>
      </c>
      <c r="H110" s="10">
        <v>1</v>
      </c>
      <c r="I110" s="23">
        <f t="shared" si="6"/>
        <v>0.7</v>
      </c>
      <c r="J110" s="23">
        <f t="shared" si="7"/>
        <v>0.09</v>
      </c>
      <c r="K110" s="11">
        <v>9</v>
      </c>
      <c r="L110" s="10">
        <f t="shared" si="8"/>
        <v>3.8475511040949997E-2</v>
      </c>
      <c r="M110">
        <f t="shared" si="9"/>
        <v>47</v>
      </c>
      <c r="N110">
        <f t="shared" si="10"/>
        <v>0</v>
      </c>
      <c r="O110">
        <f t="shared" si="11"/>
        <v>0</v>
      </c>
    </row>
    <row r="111" spans="1:15">
      <c r="A111" s="21" t="s">
        <v>68</v>
      </c>
      <c r="B111" s="10">
        <v>6410</v>
      </c>
      <c r="C111" s="12">
        <v>8.8316702000000007E-3</v>
      </c>
      <c r="D111" s="11">
        <v>0.30299999999999999</v>
      </c>
      <c r="E111" s="11">
        <v>56.5</v>
      </c>
      <c r="F111" s="11">
        <v>0</v>
      </c>
      <c r="G111" s="11">
        <v>0</v>
      </c>
      <c r="H111" s="10">
        <v>1</v>
      </c>
      <c r="I111" s="23">
        <f t="shared" si="6"/>
        <v>0</v>
      </c>
      <c r="J111" s="23">
        <f t="shared" si="7"/>
        <v>0</v>
      </c>
      <c r="K111" s="11">
        <v>3</v>
      </c>
      <c r="L111" s="10">
        <f t="shared" si="8"/>
        <v>1.2599481499074999E-2</v>
      </c>
      <c r="M111">
        <f t="shared" si="9"/>
        <v>16</v>
      </c>
      <c r="N111">
        <f t="shared" si="10"/>
        <v>0</v>
      </c>
      <c r="O111">
        <f t="shared" si="11"/>
        <v>0</v>
      </c>
    </row>
    <row r="112" spans="1:15">
      <c r="A112" s="21" t="s">
        <v>68</v>
      </c>
      <c r="B112" s="10">
        <v>4130</v>
      </c>
      <c r="C112" s="12">
        <v>5.5917030800000003E-2</v>
      </c>
      <c r="D112" s="11">
        <v>0.309</v>
      </c>
      <c r="E112" s="11">
        <v>56.5</v>
      </c>
      <c r="F112" s="11">
        <v>0.7</v>
      </c>
      <c r="G112" s="11">
        <v>0.09</v>
      </c>
      <c r="H112" s="10">
        <v>1</v>
      </c>
      <c r="I112" s="23">
        <f t="shared" si="6"/>
        <v>0.7</v>
      </c>
      <c r="J112" s="23">
        <f t="shared" si="7"/>
        <v>0.09</v>
      </c>
      <c r="K112" s="11">
        <v>19.100000000000001</v>
      </c>
      <c r="L112" s="10">
        <f t="shared" si="8"/>
        <v>8.1352290185150014E-2</v>
      </c>
      <c r="M112">
        <f t="shared" si="9"/>
        <v>100</v>
      </c>
      <c r="N112">
        <f t="shared" si="10"/>
        <v>0</v>
      </c>
      <c r="O112">
        <f t="shared" si="11"/>
        <v>0</v>
      </c>
    </row>
    <row r="113" spans="1:15">
      <c r="A113" s="21" t="s">
        <v>68</v>
      </c>
      <c r="B113" s="10">
        <v>4130</v>
      </c>
      <c r="C113" s="12">
        <v>0.39430998270000001</v>
      </c>
      <c r="D113" s="11">
        <v>0.309</v>
      </c>
      <c r="E113" s="11">
        <v>56.5</v>
      </c>
      <c r="F113" s="11">
        <v>0.7</v>
      </c>
      <c r="G113" s="11">
        <v>0.09</v>
      </c>
      <c r="H113" s="10">
        <v>1</v>
      </c>
      <c r="I113" s="23">
        <f t="shared" si="6"/>
        <v>0.7</v>
      </c>
      <c r="J113" s="23">
        <f t="shared" si="7"/>
        <v>0.09</v>
      </c>
      <c r="K113" s="11">
        <v>134.4</v>
      </c>
      <c r="L113" s="10">
        <f t="shared" si="8"/>
        <v>0.57367173608066258</v>
      </c>
      <c r="M113">
        <f t="shared" si="9"/>
        <v>708</v>
      </c>
      <c r="N113">
        <f t="shared" si="10"/>
        <v>1</v>
      </c>
      <c r="O113">
        <f t="shared" si="11"/>
        <v>0.1</v>
      </c>
    </row>
    <row r="114" spans="1:15">
      <c r="A114" s="21" t="s">
        <v>68</v>
      </c>
      <c r="B114" s="10">
        <v>4130</v>
      </c>
      <c r="C114" s="12">
        <v>7.1253328000000001E-3</v>
      </c>
      <c r="D114" s="11">
        <v>0.10199999999999999</v>
      </c>
      <c r="E114" s="11">
        <v>56.5</v>
      </c>
      <c r="F114" s="11">
        <v>0.7</v>
      </c>
      <c r="G114" s="11">
        <v>0.09</v>
      </c>
      <c r="H114" s="10">
        <v>1</v>
      </c>
      <c r="I114" s="23">
        <f t="shared" si="6"/>
        <v>0.7</v>
      </c>
      <c r="J114" s="23">
        <f t="shared" si="7"/>
        <v>0.09</v>
      </c>
      <c r="K114" s="11">
        <v>0.8</v>
      </c>
      <c r="L114" s="10">
        <f t="shared" si="8"/>
        <v>3.4219410771999998E-3</v>
      </c>
      <c r="M114">
        <f t="shared" si="9"/>
        <v>4</v>
      </c>
      <c r="N114">
        <f t="shared" si="10"/>
        <v>0</v>
      </c>
      <c r="O114">
        <f t="shared" si="11"/>
        <v>0</v>
      </c>
    </row>
    <row r="115" spans="1:15">
      <c r="A115" s="21" t="s">
        <v>68</v>
      </c>
      <c r="B115" s="10">
        <v>4130</v>
      </c>
      <c r="C115" s="12">
        <v>3.6811266099999997E-2</v>
      </c>
      <c r="D115" s="11">
        <v>0.41299999999999998</v>
      </c>
      <c r="E115" s="11">
        <v>56.5</v>
      </c>
      <c r="F115" s="11">
        <v>0.7</v>
      </c>
      <c r="G115" s="11">
        <v>0.09</v>
      </c>
      <c r="H115" s="10">
        <v>1</v>
      </c>
      <c r="I115" s="23">
        <f t="shared" si="6"/>
        <v>0.7</v>
      </c>
      <c r="J115" s="23">
        <f t="shared" si="7"/>
        <v>0.09</v>
      </c>
      <c r="K115" s="11">
        <v>16.8</v>
      </c>
      <c r="L115" s="10">
        <f t="shared" si="8"/>
        <v>7.1581040734204154E-2</v>
      </c>
      <c r="M115">
        <f t="shared" si="9"/>
        <v>88</v>
      </c>
      <c r="N115">
        <f t="shared" si="10"/>
        <v>0</v>
      </c>
      <c r="O115">
        <f t="shared" si="11"/>
        <v>0</v>
      </c>
    </row>
    <row r="116" spans="1:15">
      <c r="A116" s="21" t="s">
        <v>68</v>
      </c>
      <c r="B116" s="10">
        <v>4130</v>
      </c>
      <c r="C116" s="12">
        <v>0.125069347</v>
      </c>
      <c r="D116" s="11">
        <v>0.41299999999999998</v>
      </c>
      <c r="E116" s="11">
        <v>56.5</v>
      </c>
      <c r="F116" s="11">
        <v>0.7</v>
      </c>
      <c r="G116" s="11">
        <v>0.09</v>
      </c>
      <c r="H116" s="10">
        <v>1</v>
      </c>
      <c r="I116" s="23">
        <f t="shared" si="6"/>
        <v>0.7</v>
      </c>
      <c r="J116" s="23">
        <f t="shared" si="7"/>
        <v>0.09</v>
      </c>
      <c r="K116" s="11">
        <v>57</v>
      </c>
      <c r="L116" s="10">
        <f t="shared" si="8"/>
        <v>0.24320255646429165</v>
      </c>
      <c r="M116">
        <f t="shared" si="9"/>
        <v>300</v>
      </c>
      <c r="N116">
        <f t="shared" si="10"/>
        <v>0</v>
      </c>
      <c r="O116">
        <f t="shared" si="11"/>
        <v>0.1</v>
      </c>
    </row>
    <row r="117" spans="1:15">
      <c r="A117" s="21" t="s">
        <v>68</v>
      </c>
      <c r="B117" s="10">
        <v>4130</v>
      </c>
      <c r="C117" s="12">
        <v>0.17611119880000001</v>
      </c>
      <c r="D117" s="11">
        <v>0.41299999999999998</v>
      </c>
      <c r="E117" s="11">
        <v>56.5</v>
      </c>
      <c r="F117" s="11">
        <v>0.7</v>
      </c>
      <c r="G117" s="11">
        <v>0.09</v>
      </c>
      <c r="H117" s="10">
        <v>1</v>
      </c>
      <c r="I117" s="23">
        <f t="shared" si="6"/>
        <v>0.7</v>
      </c>
      <c r="J117" s="23">
        <f t="shared" si="7"/>
        <v>0.09</v>
      </c>
      <c r="K117" s="11">
        <v>80.2</v>
      </c>
      <c r="L117" s="10">
        <f t="shared" si="8"/>
        <v>0.3424555640332167</v>
      </c>
      <c r="M117">
        <f t="shared" si="9"/>
        <v>422</v>
      </c>
      <c r="N117">
        <f t="shared" si="10"/>
        <v>1</v>
      </c>
      <c r="O117">
        <f t="shared" si="11"/>
        <v>0.1</v>
      </c>
    </row>
    <row r="118" spans="1:15">
      <c r="A118" s="21" t="s">
        <v>68</v>
      </c>
      <c r="B118" s="10">
        <v>4130</v>
      </c>
      <c r="C118" s="12">
        <v>1.9220162613</v>
      </c>
      <c r="D118" s="11">
        <v>0.41299999999999998</v>
      </c>
      <c r="E118" s="11">
        <v>56.5</v>
      </c>
      <c r="F118" s="11">
        <v>0.7</v>
      </c>
      <c r="G118" s="11">
        <v>0.09</v>
      </c>
      <c r="H118" s="10">
        <v>1</v>
      </c>
      <c r="I118" s="23">
        <f t="shared" si="6"/>
        <v>0.7</v>
      </c>
      <c r="J118" s="23">
        <f t="shared" si="7"/>
        <v>0.09</v>
      </c>
      <c r="K118" s="11">
        <v>875.4</v>
      </c>
      <c r="L118" s="10">
        <f t="shared" si="8"/>
        <v>3.7374407041087374</v>
      </c>
      <c r="M118">
        <f t="shared" si="9"/>
        <v>4610</v>
      </c>
      <c r="N118">
        <f t="shared" si="10"/>
        <v>7</v>
      </c>
      <c r="O118">
        <f t="shared" si="11"/>
        <v>0.9</v>
      </c>
    </row>
    <row r="119" spans="1:15">
      <c r="A119" s="21" t="s">
        <v>68</v>
      </c>
      <c r="B119" s="10">
        <v>1100</v>
      </c>
      <c r="C119" s="12">
        <v>6.8257409999999995E-4</v>
      </c>
      <c r="D119" s="11">
        <v>0.34200000000000003</v>
      </c>
      <c r="E119" s="11">
        <v>56.5</v>
      </c>
      <c r="F119" s="11">
        <v>1.85</v>
      </c>
      <c r="G119" s="11">
        <v>0.22</v>
      </c>
      <c r="H119" s="10">
        <v>1</v>
      </c>
      <c r="I119" s="23">
        <f t="shared" si="6"/>
        <v>1.85</v>
      </c>
      <c r="J119" s="23">
        <f t="shared" si="7"/>
        <v>0.22</v>
      </c>
      <c r="K119" s="11">
        <v>0.3</v>
      </c>
      <c r="L119" s="10">
        <f t="shared" si="8"/>
        <v>1.0991149445250001E-3</v>
      </c>
      <c r="M119">
        <f t="shared" si="9"/>
        <v>1</v>
      </c>
      <c r="N119">
        <f t="shared" si="10"/>
        <v>0</v>
      </c>
      <c r="O119">
        <f t="shared" si="11"/>
        <v>0</v>
      </c>
    </row>
    <row r="120" spans="1:15">
      <c r="A120" s="21" t="s">
        <v>68</v>
      </c>
      <c r="B120" s="10">
        <v>1100</v>
      </c>
      <c r="C120" s="12">
        <v>8.9749369999999999E-4</v>
      </c>
      <c r="D120" s="11">
        <v>0.28599999999999998</v>
      </c>
      <c r="E120" s="11">
        <v>56.5</v>
      </c>
      <c r="F120" s="11">
        <v>1.85</v>
      </c>
      <c r="G120" s="11">
        <v>0.22</v>
      </c>
      <c r="H120" s="10">
        <v>1</v>
      </c>
      <c r="I120" s="23">
        <f t="shared" si="6"/>
        <v>1.85</v>
      </c>
      <c r="J120" s="23">
        <f t="shared" si="7"/>
        <v>0.22</v>
      </c>
      <c r="K120" s="11">
        <v>0.3</v>
      </c>
      <c r="L120" s="10">
        <f t="shared" si="8"/>
        <v>1.2085500581916666E-3</v>
      </c>
      <c r="M120">
        <f t="shared" si="9"/>
        <v>1</v>
      </c>
      <c r="N120">
        <f t="shared" si="10"/>
        <v>0</v>
      </c>
      <c r="O120">
        <f t="shared" si="11"/>
        <v>0</v>
      </c>
    </row>
    <row r="121" spans="1:15">
      <c r="A121" s="21" t="s">
        <v>68</v>
      </c>
      <c r="B121" s="10">
        <v>4130</v>
      </c>
      <c r="C121" s="12">
        <v>0.23764556889999999</v>
      </c>
      <c r="D121" s="11">
        <v>0.309</v>
      </c>
      <c r="E121" s="11">
        <v>56.5</v>
      </c>
      <c r="F121" s="11">
        <v>0.7</v>
      </c>
      <c r="G121" s="11">
        <v>0.09</v>
      </c>
      <c r="H121" s="10">
        <v>1</v>
      </c>
      <c r="I121" s="23">
        <f t="shared" si="6"/>
        <v>0.7</v>
      </c>
      <c r="J121" s="23">
        <f t="shared" si="7"/>
        <v>0.09</v>
      </c>
      <c r="K121" s="11">
        <v>81</v>
      </c>
      <c r="L121" s="10">
        <f t="shared" si="8"/>
        <v>0.3457445970533875</v>
      </c>
      <c r="M121">
        <f t="shared" si="9"/>
        <v>426</v>
      </c>
      <c r="N121">
        <f t="shared" si="10"/>
        <v>1</v>
      </c>
      <c r="O121">
        <f t="shared" si="11"/>
        <v>0.1</v>
      </c>
    </row>
    <row r="122" spans="1:15">
      <c r="A122" s="21" t="s">
        <v>68</v>
      </c>
      <c r="B122" s="10">
        <v>4130</v>
      </c>
      <c r="C122" s="12">
        <v>1.0413666253</v>
      </c>
      <c r="D122" s="11">
        <v>0.309</v>
      </c>
      <c r="E122" s="11">
        <v>56.5</v>
      </c>
      <c r="F122" s="11">
        <v>0.7</v>
      </c>
      <c r="G122" s="11">
        <v>0.09</v>
      </c>
      <c r="H122" s="10">
        <v>1</v>
      </c>
      <c r="I122" s="23">
        <f t="shared" si="6"/>
        <v>0.7</v>
      </c>
      <c r="J122" s="23">
        <f t="shared" si="7"/>
        <v>0.09</v>
      </c>
      <c r="K122" s="11">
        <v>354.9</v>
      </c>
      <c r="L122" s="10">
        <f t="shared" si="8"/>
        <v>1.5150582689833376</v>
      </c>
      <c r="M122">
        <f t="shared" si="9"/>
        <v>1869</v>
      </c>
      <c r="N122">
        <f t="shared" si="10"/>
        <v>3</v>
      </c>
      <c r="O122">
        <f t="shared" si="11"/>
        <v>0.4</v>
      </c>
    </row>
    <row r="123" spans="1:15">
      <c r="A123" s="21" t="s">
        <v>68</v>
      </c>
      <c r="B123" s="10">
        <v>1100</v>
      </c>
      <c r="C123" s="12">
        <v>7.1135227300000006E-2</v>
      </c>
      <c r="D123" s="11">
        <v>0.28599999999999998</v>
      </c>
      <c r="E123" s="11">
        <v>56.5</v>
      </c>
      <c r="F123" s="11">
        <v>1.85</v>
      </c>
      <c r="G123" s="11">
        <v>0.22</v>
      </c>
      <c r="H123" s="10">
        <v>1</v>
      </c>
      <c r="I123" s="23">
        <f t="shared" si="6"/>
        <v>1.85</v>
      </c>
      <c r="J123" s="23">
        <f t="shared" si="7"/>
        <v>0.22</v>
      </c>
      <c r="K123" s="11">
        <v>22.4</v>
      </c>
      <c r="L123" s="10">
        <f t="shared" si="8"/>
        <v>9.5789511495058335E-2</v>
      </c>
      <c r="M123">
        <f t="shared" si="9"/>
        <v>118</v>
      </c>
      <c r="N123">
        <f t="shared" si="10"/>
        <v>0</v>
      </c>
      <c r="O123">
        <f t="shared" si="11"/>
        <v>0.1</v>
      </c>
    </row>
    <row r="124" spans="1:15">
      <c r="A124" s="21" t="s">
        <v>68</v>
      </c>
      <c r="B124" s="10">
        <v>1100</v>
      </c>
      <c r="C124" s="12">
        <v>6.0338299999999998E-5</v>
      </c>
      <c r="D124" s="11">
        <v>0.34200000000000003</v>
      </c>
      <c r="E124" s="11">
        <v>56.5</v>
      </c>
      <c r="F124" s="11">
        <v>1.85</v>
      </c>
      <c r="G124" s="11">
        <v>0.22</v>
      </c>
      <c r="H124" s="10">
        <v>1</v>
      </c>
      <c r="I124" s="23">
        <f t="shared" si="6"/>
        <v>1.85</v>
      </c>
      <c r="J124" s="23">
        <f t="shared" si="7"/>
        <v>0.22</v>
      </c>
      <c r="K124" s="11">
        <v>0</v>
      </c>
      <c r="L124" s="10">
        <f t="shared" si="8"/>
        <v>9.7159747575000001E-5</v>
      </c>
      <c r="M124">
        <f t="shared" si="9"/>
        <v>0</v>
      </c>
      <c r="N124">
        <f t="shared" si="10"/>
        <v>0</v>
      </c>
      <c r="O124">
        <f t="shared" si="11"/>
        <v>0</v>
      </c>
    </row>
    <row r="125" spans="1:15">
      <c r="A125" s="21" t="s">
        <v>68</v>
      </c>
      <c r="B125" s="10">
        <v>4130</v>
      </c>
      <c r="C125" s="12">
        <v>9.1210373000000008E-3</v>
      </c>
      <c r="D125" s="11">
        <v>0.309</v>
      </c>
      <c r="E125" s="11">
        <v>56.5</v>
      </c>
      <c r="F125" s="11">
        <v>0.7</v>
      </c>
      <c r="G125" s="11">
        <v>0.09</v>
      </c>
      <c r="H125" s="10">
        <v>1</v>
      </c>
      <c r="I125" s="23">
        <f t="shared" si="6"/>
        <v>0.7</v>
      </c>
      <c r="J125" s="23">
        <f t="shared" si="7"/>
        <v>0.09</v>
      </c>
      <c r="K125" s="11">
        <v>3.1</v>
      </c>
      <c r="L125" s="10">
        <f t="shared" si="8"/>
        <v>1.3269969141837501E-2</v>
      </c>
      <c r="M125">
        <f t="shared" si="9"/>
        <v>16</v>
      </c>
      <c r="N125">
        <f t="shared" si="10"/>
        <v>0</v>
      </c>
      <c r="O125">
        <f t="shared" si="11"/>
        <v>0</v>
      </c>
    </row>
    <row r="126" spans="1:15">
      <c r="A126" s="21" t="s">
        <v>68</v>
      </c>
      <c r="B126" s="10">
        <v>3100</v>
      </c>
      <c r="C126" s="12">
        <v>5.0551320599999998E-2</v>
      </c>
      <c r="D126" s="11">
        <v>0.41099999999999998</v>
      </c>
      <c r="E126" s="11">
        <v>56.5</v>
      </c>
      <c r="F126" s="11">
        <v>1.2</v>
      </c>
      <c r="G126" s="11">
        <v>6.4000000000000001E-2</v>
      </c>
      <c r="H126" s="10">
        <v>1</v>
      </c>
      <c r="I126" s="23">
        <f t="shared" si="6"/>
        <v>1.2</v>
      </c>
      <c r="J126" s="23">
        <f t="shared" si="7"/>
        <v>6.4000000000000001E-2</v>
      </c>
      <c r="K126" s="11">
        <v>22.9</v>
      </c>
      <c r="L126" s="10">
        <f t="shared" si="8"/>
        <v>9.7823124276074994E-2</v>
      </c>
      <c r="M126">
        <f t="shared" si="9"/>
        <v>121</v>
      </c>
      <c r="N126">
        <f t="shared" si="10"/>
        <v>0</v>
      </c>
      <c r="O126">
        <f t="shared" si="11"/>
        <v>0</v>
      </c>
    </row>
    <row r="127" spans="1:15">
      <c r="A127" s="21" t="s">
        <v>68</v>
      </c>
      <c r="B127" s="10">
        <v>4130</v>
      </c>
      <c r="C127" s="12">
        <v>5.7320329999999999E-4</v>
      </c>
      <c r="D127" s="11">
        <v>0.309</v>
      </c>
      <c r="E127" s="11">
        <v>56.5</v>
      </c>
      <c r="F127" s="11">
        <v>0.7</v>
      </c>
      <c r="G127" s="11">
        <v>0.09</v>
      </c>
      <c r="H127" s="10">
        <v>1</v>
      </c>
      <c r="I127" s="23">
        <f t="shared" si="6"/>
        <v>0.7</v>
      </c>
      <c r="J127" s="23">
        <f t="shared" si="7"/>
        <v>0.09</v>
      </c>
      <c r="K127" s="11">
        <v>0.2</v>
      </c>
      <c r="L127" s="10">
        <f t="shared" si="8"/>
        <v>8.3393915108749995E-4</v>
      </c>
      <c r="M127">
        <f t="shared" si="9"/>
        <v>1</v>
      </c>
      <c r="N127">
        <f t="shared" si="10"/>
        <v>0</v>
      </c>
      <c r="O127">
        <f t="shared" si="11"/>
        <v>0</v>
      </c>
    </row>
    <row r="128" spans="1:15">
      <c r="A128" s="21" t="s">
        <v>68</v>
      </c>
      <c r="B128" s="10">
        <v>4340</v>
      </c>
      <c r="C128" s="12">
        <v>0.1027434797</v>
      </c>
      <c r="D128" s="11">
        <v>0.41299999999999998</v>
      </c>
      <c r="E128" s="11">
        <v>56.5</v>
      </c>
      <c r="F128" s="11">
        <v>0.7</v>
      </c>
      <c r="G128" s="11">
        <v>0.09</v>
      </c>
      <c r="H128" s="10">
        <v>1</v>
      </c>
      <c r="I128" s="23">
        <f t="shared" si="6"/>
        <v>0.7</v>
      </c>
      <c r="J128" s="23">
        <f t="shared" si="7"/>
        <v>0.09</v>
      </c>
      <c r="K128" s="11">
        <v>46.8</v>
      </c>
      <c r="L128" s="10">
        <f t="shared" si="8"/>
        <v>0.19978897725497083</v>
      </c>
      <c r="M128">
        <f t="shared" si="9"/>
        <v>246</v>
      </c>
      <c r="N128">
        <f t="shared" si="10"/>
        <v>0</v>
      </c>
      <c r="O128">
        <f t="shared" si="11"/>
        <v>0</v>
      </c>
    </row>
    <row r="129" spans="1:15">
      <c r="A129" s="21" t="s">
        <v>68</v>
      </c>
      <c r="B129" s="10">
        <v>4130</v>
      </c>
      <c r="C129" s="12">
        <v>1.1530232600000001E-2</v>
      </c>
      <c r="D129" s="11">
        <v>0.41299999999999998</v>
      </c>
      <c r="E129" s="11">
        <v>56.5</v>
      </c>
      <c r="F129" s="11">
        <v>0.7</v>
      </c>
      <c r="G129" s="11">
        <v>0.09</v>
      </c>
      <c r="H129" s="10">
        <v>1</v>
      </c>
      <c r="I129" s="23">
        <f t="shared" si="6"/>
        <v>0.7</v>
      </c>
      <c r="J129" s="23">
        <f t="shared" si="7"/>
        <v>0.09</v>
      </c>
      <c r="K129" s="11">
        <v>5.3</v>
      </c>
      <c r="L129" s="10">
        <f t="shared" si="8"/>
        <v>2.2421017717058334E-2</v>
      </c>
      <c r="M129">
        <f t="shared" si="9"/>
        <v>28</v>
      </c>
      <c r="N129">
        <f t="shared" si="10"/>
        <v>0</v>
      </c>
      <c r="O129">
        <f t="shared" si="11"/>
        <v>0</v>
      </c>
    </row>
    <row r="130" spans="1:15">
      <c r="A130" s="21" t="s">
        <v>68</v>
      </c>
      <c r="B130" s="10">
        <v>1100</v>
      </c>
      <c r="C130" s="12">
        <v>1.0287161499999999E-2</v>
      </c>
      <c r="D130" s="11">
        <v>0.17399999999999999</v>
      </c>
      <c r="E130" s="11">
        <v>56.5</v>
      </c>
      <c r="F130" s="11">
        <v>1.85</v>
      </c>
      <c r="G130" s="11">
        <v>0.22</v>
      </c>
      <c r="H130" s="10">
        <v>1</v>
      </c>
      <c r="I130" s="23">
        <f t="shared" si="6"/>
        <v>1.85</v>
      </c>
      <c r="J130" s="23">
        <f t="shared" si="7"/>
        <v>0.22</v>
      </c>
      <c r="K130" s="11">
        <v>2</v>
      </c>
      <c r="L130" s="10">
        <f t="shared" si="8"/>
        <v>8.4277570588749979E-3</v>
      </c>
      <c r="M130">
        <f t="shared" si="9"/>
        <v>10</v>
      </c>
      <c r="N130">
        <f t="shared" si="10"/>
        <v>0</v>
      </c>
      <c r="O130">
        <f t="shared" si="11"/>
        <v>0</v>
      </c>
    </row>
    <row r="131" spans="1:15">
      <c r="A131" s="21" t="s">
        <v>68</v>
      </c>
      <c r="B131" s="10">
        <v>4130</v>
      </c>
      <c r="C131" s="12">
        <v>2.5015750195000002</v>
      </c>
      <c r="D131" s="11">
        <v>0.10199999999999999</v>
      </c>
      <c r="E131" s="11">
        <v>56.5</v>
      </c>
      <c r="F131" s="11">
        <v>0.7</v>
      </c>
      <c r="G131" s="11">
        <v>0.09</v>
      </c>
      <c r="H131" s="10">
        <v>1</v>
      </c>
      <c r="I131" s="23">
        <f t="shared" ref="I131:I194" si="12">F131</f>
        <v>0.7</v>
      </c>
      <c r="J131" s="23">
        <f t="shared" ref="J131:J194" si="13">G131</f>
        <v>0.09</v>
      </c>
      <c r="K131" s="11">
        <v>380</v>
      </c>
      <c r="L131" s="10">
        <f t="shared" ref="L131:L194" si="14">E131*D131*C131/12</f>
        <v>1.2013814031148751</v>
      </c>
      <c r="M131">
        <f t="shared" ref="M131:M194" si="15">ROUND(E131*D131*C131*102.79,0)</f>
        <v>1482</v>
      </c>
      <c r="N131">
        <f t="shared" ref="N131:N194" si="16">ROUND(I131*M131*0.002205,0)</f>
        <v>2</v>
      </c>
      <c r="O131">
        <f t="shared" ref="O131:O194" si="17">ROUND(J131*M131*0.002205,1)</f>
        <v>0.3</v>
      </c>
    </row>
    <row r="132" spans="1:15">
      <c r="A132" s="21" t="s">
        <v>68</v>
      </c>
      <c r="B132" s="10">
        <v>4130</v>
      </c>
      <c r="C132" s="12">
        <v>9.9595993199999996E-2</v>
      </c>
      <c r="D132" s="11">
        <v>0.10199999999999999</v>
      </c>
      <c r="E132" s="11">
        <v>56.5</v>
      </c>
      <c r="F132" s="11">
        <v>0.7</v>
      </c>
      <c r="G132" s="11">
        <v>0.09</v>
      </c>
      <c r="H132" s="10">
        <v>1</v>
      </c>
      <c r="I132" s="23">
        <f t="shared" si="12"/>
        <v>0.7</v>
      </c>
      <c r="J132" s="23">
        <f t="shared" si="13"/>
        <v>0.09</v>
      </c>
      <c r="K132" s="11">
        <v>11.2</v>
      </c>
      <c r="L132" s="10">
        <f t="shared" si="14"/>
        <v>4.7830975734300001E-2</v>
      </c>
      <c r="M132">
        <f t="shared" si="15"/>
        <v>59</v>
      </c>
      <c r="N132">
        <f t="shared" si="16"/>
        <v>0</v>
      </c>
      <c r="O132">
        <f t="shared" si="17"/>
        <v>0</v>
      </c>
    </row>
    <row r="133" spans="1:15">
      <c r="A133" s="21" t="s">
        <v>68</v>
      </c>
      <c r="B133" s="10">
        <v>6410</v>
      </c>
      <c r="C133" s="12">
        <v>0.39218358749999999</v>
      </c>
      <c r="D133" s="11">
        <v>0.30299999999999999</v>
      </c>
      <c r="E133" s="11">
        <v>56.5</v>
      </c>
      <c r="F133" s="11">
        <v>0</v>
      </c>
      <c r="G133" s="11">
        <v>0</v>
      </c>
      <c r="H133" s="10">
        <v>1</v>
      </c>
      <c r="I133" s="23">
        <f t="shared" si="12"/>
        <v>0</v>
      </c>
      <c r="J133" s="23">
        <f t="shared" si="13"/>
        <v>0</v>
      </c>
      <c r="K133" s="11">
        <v>131.1</v>
      </c>
      <c r="L133" s="10">
        <f t="shared" si="14"/>
        <v>0.55949891051718736</v>
      </c>
      <c r="M133">
        <f t="shared" si="15"/>
        <v>690</v>
      </c>
      <c r="N133">
        <f t="shared" si="16"/>
        <v>0</v>
      </c>
      <c r="O133">
        <f t="shared" si="17"/>
        <v>0</v>
      </c>
    </row>
    <row r="134" spans="1:15">
      <c r="A134" s="21" t="s">
        <v>68</v>
      </c>
      <c r="B134" s="10">
        <v>3200</v>
      </c>
      <c r="C134" s="12">
        <v>1.3784947487000001</v>
      </c>
      <c r="D134" s="11">
        <v>0.06</v>
      </c>
      <c r="E134" s="11">
        <v>56.5</v>
      </c>
      <c r="F134" s="11">
        <v>1.2</v>
      </c>
      <c r="G134" s="11">
        <v>6.4000000000000001E-2</v>
      </c>
      <c r="H134" s="10">
        <v>1</v>
      </c>
      <c r="I134" s="23">
        <f t="shared" si="12"/>
        <v>1.2</v>
      </c>
      <c r="J134" s="23">
        <f t="shared" si="13"/>
        <v>6.4000000000000001E-2</v>
      </c>
      <c r="K134" s="11">
        <v>91.2</v>
      </c>
      <c r="L134" s="10">
        <f t="shared" si="14"/>
        <v>0.38942476650774999</v>
      </c>
      <c r="M134">
        <f t="shared" si="15"/>
        <v>480</v>
      </c>
      <c r="N134">
        <f t="shared" si="16"/>
        <v>1</v>
      </c>
      <c r="O134">
        <f t="shared" si="17"/>
        <v>0.1</v>
      </c>
    </row>
    <row r="135" spans="1:15">
      <c r="A135" s="21" t="s">
        <v>68</v>
      </c>
      <c r="B135" s="10">
        <v>1200</v>
      </c>
      <c r="C135" s="12">
        <v>8.9754616100000004E-2</v>
      </c>
      <c r="D135" s="11">
        <v>0.38900000000000001</v>
      </c>
      <c r="E135" s="11">
        <v>56.5</v>
      </c>
      <c r="F135" s="11">
        <v>2.23</v>
      </c>
      <c r="G135" s="11">
        <v>0.316</v>
      </c>
      <c r="H135" s="10">
        <v>1</v>
      </c>
      <c r="I135" s="23">
        <f t="shared" si="12"/>
        <v>2.23</v>
      </c>
      <c r="J135" s="23">
        <f t="shared" si="13"/>
        <v>0.316</v>
      </c>
      <c r="K135" s="11">
        <v>38.5</v>
      </c>
      <c r="L135" s="10">
        <f t="shared" si="14"/>
        <v>0.16438931916282085</v>
      </c>
      <c r="M135">
        <f t="shared" si="15"/>
        <v>203</v>
      </c>
      <c r="N135">
        <f t="shared" si="16"/>
        <v>1</v>
      </c>
      <c r="O135">
        <f t="shared" si="17"/>
        <v>0.1</v>
      </c>
    </row>
    <row r="136" spans="1:15">
      <c r="A136" s="21" t="s">
        <v>68</v>
      </c>
      <c r="B136" s="10">
        <v>3200</v>
      </c>
      <c r="C136" s="12">
        <v>0.41825730999999999</v>
      </c>
      <c r="D136" s="11">
        <v>0.28699999999999998</v>
      </c>
      <c r="E136" s="11">
        <v>56.5</v>
      </c>
      <c r="F136" s="11">
        <v>1.2</v>
      </c>
      <c r="G136" s="11">
        <v>6.4000000000000001E-2</v>
      </c>
      <c r="H136" s="10">
        <v>1</v>
      </c>
      <c r="I136" s="23">
        <f t="shared" si="12"/>
        <v>1.2</v>
      </c>
      <c r="J136" s="23">
        <f t="shared" si="13"/>
        <v>6.4000000000000001E-2</v>
      </c>
      <c r="K136" s="11">
        <v>132.4</v>
      </c>
      <c r="L136" s="10">
        <f t="shared" si="14"/>
        <v>0.56518761752541657</v>
      </c>
      <c r="M136">
        <f t="shared" si="15"/>
        <v>697</v>
      </c>
      <c r="N136">
        <f t="shared" si="16"/>
        <v>2</v>
      </c>
      <c r="O136">
        <f t="shared" si="17"/>
        <v>0.1</v>
      </c>
    </row>
    <row r="137" spans="1:15">
      <c r="A137" s="21" t="s">
        <v>68</v>
      </c>
      <c r="B137" s="10">
        <v>4130</v>
      </c>
      <c r="C137" s="12">
        <v>0.13059339549999999</v>
      </c>
      <c r="D137" s="11">
        <v>0.41299999999999998</v>
      </c>
      <c r="E137" s="11">
        <v>56.5</v>
      </c>
      <c r="F137" s="11">
        <v>0.7</v>
      </c>
      <c r="G137" s="11">
        <v>0.09</v>
      </c>
      <c r="H137" s="10">
        <v>1</v>
      </c>
      <c r="I137" s="23">
        <f t="shared" si="12"/>
        <v>0.7</v>
      </c>
      <c r="J137" s="23">
        <f t="shared" si="13"/>
        <v>0.09</v>
      </c>
      <c r="K137" s="11">
        <v>59.5</v>
      </c>
      <c r="L137" s="10">
        <f t="shared" si="14"/>
        <v>0.25394429894122911</v>
      </c>
      <c r="M137">
        <f t="shared" si="15"/>
        <v>313</v>
      </c>
      <c r="N137">
        <f t="shared" si="16"/>
        <v>0</v>
      </c>
      <c r="O137">
        <f t="shared" si="17"/>
        <v>0.1</v>
      </c>
    </row>
    <row r="138" spans="1:15">
      <c r="A138" s="21" t="s">
        <v>68</v>
      </c>
      <c r="B138" s="10">
        <v>3100</v>
      </c>
      <c r="C138" s="12">
        <v>0.15965213289999999</v>
      </c>
      <c r="D138" s="11">
        <v>0.41099999999999998</v>
      </c>
      <c r="E138" s="11">
        <v>56.5</v>
      </c>
      <c r="F138" s="11">
        <v>1.2</v>
      </c>
      <c r="G138" s="11">
        <v>6.4000000000000001E-2</v>
      </c>
      <c r="H138" s="10">
        <v>1</v>
      </c>
      <c r="I138" s="23">
        <f t="shared" si="12"/>
        <v>1.2</v>
      </c>
      <c r="J138" s="23">
        <f t="shared" si="13"/>
        <v>6.4000000000000001E-2</v>
      </c>
      <c r="K138" s="11">
        <v>72.400000000000006</v>
      </c>
      <c r="L138" s="10">
        <f t="shared" si="14"/>
        <v>0.30894683367811249</v>
      </c>
      <c r="M138">
        <f t="shared" si="15"/>
        <v>381</v>
      </c>
      <c r="N138">
        <f t="shared" si="16"/>
        <v>1</v>
      </c>
      <c r="O138">
        <f t="shared" si="17"/>
        <v>0.1</v>
      </c>
    </row>
    <row r="139" spans="1:15">
      <c r="A139" s="21" t="s">
        <v>68</v>
      </c>
      <c r="B139" s="10">
        <v>1200</v>
      </c>
      <c r="C139" s="12">
        <v>1.1900811E-3</v>
      </c>
      <c r="D139" s="11">
        <v>0.30399999999999999</v>
      </c>
      <c r="E139" s="11">
        <v>56.5</v>
      </c>
      <c r="F139" s="11">
        <v>2.23</v>
      </c>
      <c r="G139" s="11">
        <v>0.316</v>
      </c>
      <c r="H139" s="10">
        <v>1</v>
      </c>
      <c r="I139" s="23">
        <f t="shared" si="12"/>
        <v>2.23</v>
      </c>
      <c r="J139" s="23">
        <f t="shared" si="13"/>
        <v>0.316</v>
      </c>
      <c r="K139" s="11">
        <v>0.4</v>
      </c>
      <c r="L139" s="10">
        <f t="shared" si="14"/>
        <v>1.7034027477999998E-3</v>
      </c>
      <c r="M139">
        <f t="shared" si="15"/>
        <v>2</v>
      </c>
      <c r="N139">
        <f t="shared" si="16"/>
        <v>0</v>
      </c>
      <c r="O139">
        <f t="shared" si="17"/>
        <v>0</v>
      </c>
    </row>
    <row r="140" spans="1:15">
      <c r="A140" s="21" t="s">
        <v>68</v>
      </c>
      <c r="B140" s="10">
        <v>1200</v>
      </c>
      <c r="C140" s="12">
        <v>1.6335482599999999E-2</v>
      </c>
      <c r="D140" s="11">
        <v>0.38900000000000001</v>
      </c>
      <c r="E140" s="11">
        <v>56.5</v>
      </c>
      <c r="F140" s="11">
        <v>2.23</v>
      </c>
      <c r="G140" s="11">
        <v>0.316</v>
      </c>
      <c r="H140" s="10">
        <v>1</v>
      </c>
      <c r="I140" s="23">
        <f t="shared" si="12"/>
        <v>2.23</v>
      </c>
      <c r="J140" s="23">
        <f t="shared" si="13"/>
        <v>0.316</v>
      </c>
      <c r="K140" s="11">
        <v>7</v>
      </c>
      <c r="L140" s="10">
        <f t="shared" si="14"/>
        <v>2.9919117027008335E-2</v>
      </c>
      <c r="M140">
        <f t="shared" si="15"/>
        <v>37</v>
      </c>
      <c r="N140">
        <f t="shared" si="16"/>
        <v>0</v>
      </c>
      <c r="O140">
        <f t="shared" si="17"/>
        <v>0</v>
      </c>
    </row>
    <row r="141" spans="1:15">
      <c r="A141" s="21" t="s">
        <v>68</v>
      </c>
      <c r="B141" s="10">
        <v>3200</v>
      </c>
      <c r="C141" s="12">
        <v>6.3696386899999999E-2</v>
      </c>
      <c r="D141" s="11">
        <v>0.28699999999999998</v>
      </c>
      <c r="E141" s="11">
        <v>56.5</v>
      </c>
      <c r="F141" s="11">
        <v>1.2</v>
      </c>
      <c r="G141" s="11">
        <v>6.4000000000000001E-2</v>
      </c>
      <c r="H141" s="10">
        <v>1</v>
      </c>
      <c r="I141" s="23">
        <f t="shared" si="12"/>
        <v>1.2</v>
      </c>
      <c r="J141" s="23">
        <f t="shared" si="13"/>
        <v>6.4000000000000001E-2</v>
      </c>
      <c r="K141" s="11">
        <v>20.2</v>
      </c>
      <c r="L141" s="10">
        <f t="shared" si="14"/>
        <v>8.6072396814745822E-2</v>
      </c>
      <c r="M141">
        <f t="shared" si="15"/>
        <v>106</v>
      </c>
      <c r="N141">
        <f t="shared" si="16"/>
        <v>0</v>
      </c>
      <c r="O141">
        <f t="shared" si="17"/>
        <v>0</v>
      </c>
    </row>
    <row r="142" spans="1:15">
      <c r="A142" s="21" t="s">
        <v>68</v>
      </c>
      <c r="B142" s="10">
        <v>3100</v>
      </c>
      <c r="C142" s="12">
        <v>6.2747205700000003E-2</v>
      </c>
      <c r="D142" s="11">
        <v>0.3</v>
      </c>
      <c r="E142" s="11">
        <v>56.5</v>
      </c>
      <c r="F142" s="11">
        <v>1.2</v>
      </c>
      <c r="G142" s="11">
        <v>6.4000000000000001E-2</v>
      </c>
      <c r="H142" s="10">
        <v>1</v>
      </c>
      <c r="I142" s="23">
        <f t="shared" si="12"/>
        <v>1.2</v>
      </c>
      <c r="J142" s="23">
        <f t="shared" si="13"/>
        <v>6.4000000000000001E-2</v>
      </c>
      <c r="K142" s="11">
        <v>20.8</v>
      </c>
      <c r="L142" s="10">
        <f t="shared" si="14"/>
        <v>8.8630428051250001E-2</v>
      </c>
      <c r="M142">
        <f t="shared" si="15"/>
        <v>109</v>
      </c>
      <c r="N142">
        <f t="shared" si="16"/>
        <v>0</v>
      </c>
      <c r="O142">
        <f t="shared" si="17"/>
        <v>0</v>
      </c>
    </row>
    <row r="143" spans="1:15">
      <c r="A143" s="21" t="s">
        <v>68</v>
      </c>
      <c r="B143" s="10">
        <v>1200</v>
      </c>
      <c r="C143" s="12">
        <v>2.7459714446999999</v>
      </c>
      <c r="D143" s="11">
        <v>0.22</v>
      </c>
      <c r="E143" s="11">
        <v>56.5</v>
      </c>
      <c r="F143" s="11">
        <v>2.23</v>
      </c>
      <c r="G143" s="11">
        <v>0.316</v>
      </c>
      <c r="H143" s="10">
        <v>1</v>
      </c>
      <c r="I143" s="23">
        <f t="shared" si="12"/>
        <v>2.23</v>
      </c>
      <c r="J143" s="23">
        <f t="shared" si="13"/>
        <v>0.316</v>
      </c>
      <c r="K143" s="11">
        <v>1094.7</v>
      </c>
      <c r="L143" s="10">
        <f t="shared" si="14"/>
        <v>2.8443687548017498</v>
      </c>
      <c r="M143">
        <f t="shared" si="15"/>
        <v>3508</v>
      </c>
      <c r="N143">
        <f t="shared" si="16"/>
        <v>17</v>
      </c>
      <c r="O143">
        <f t="shared" si="17"/>
        <v>2.4</v>
      </c>
    </row>
    <row r="144" spans="1:15">
      <c r="A144" s="21" t="s">
        <v>68</v>
      </c>
      <c r="B144" s="10">
        <v>1100</v>
      </c>
      <c r="C144" s="12">
        <v>1.1627810109000001</v>
      </c>
      <c r="D144" s="11">
        <v>0.34200000000000003</v>
      </c>
      <c r="E144" s="11">
        <v>56.5</v>
      </c>
      <c r="F144" s="11">
        <v>1.85</v>
      </c>
      <c r="G144" s="11">
        <v>0.22</v>
      </c>
      <c r="H144" s="10">
        <v>1</v>
      </c>
      <c r="I144" s="23">
        <f t="shared" si="12"/>
        <v>1.85</v>
      </c>
      <c r="J144" s="23">
        <f t="shared" si="13"/>
        <v>0.22</v>
      </c>
      <c r="K144" s="11">
        <v>438.6</v>
      </c>
      <c r="L144" s="10">
        <f t="shared" si="14"/>
        <v>1.872368122801725</v>
      </c>
      <c r="M144">
        <f t="shared" si="15"/>
        <v>2310</v>
      </c>
      <c r="N144">
        <f t="shared" si="16"/>
        <v>9</v>
      </c>
      <c r="O144">
        <f t="shared" si="17"/>
        <v>1.1000000000000001</v>
      </c>
    </row>
    <row r="145" spans="1:15">
      <c r="A145" s="21" t="s">
        <v>68</v>
      </c>
      <c r="B145" s="10">
        <v>3100</v>
      </c>
      <c r="C145" s="12">
        <v>4.8758660000000002E-4</v>
      </c>
      <c r="D145" s="11">
        <v>0.3</v>
      </c>
      <c r="E145" s="11">
        <v>56.5</v>
      </c>
      <c r="F145" s="11">
        <v>1.2</v>
      </c>
      <c r="G145" s="11">
        <v>6.4000000000000001E-2</v>
      </c>
      <c r="H145" s="10">
        <v>1</v>
      </c>
      <c r="I145" s="23">
        <f t="shared" si="12"/>
        <v>1.2</v>
      </c>
      <c r="J145" s="23">
        <f t="shared" si="13"/>
        <v>6.4000000000000001E-2</v>
      </c>
      <c r="K145" s="11">
        <v>0.2</v>
      </c>
      <c r="L145" s="10">
        <f t="shared" si="14"/>
        <v>6.8871607250000006E-4</v>
      </c>
      <c r="M145">
        <f t="shared" si="15"/>
        <v>1</v>
      </c>
      <c r="N145">
        <f t="shared" si="16"/>
        <v>0</v>
      </c>
      <c r="O145">
        <f t="shared" si="17"/>
        <v>0</v>
      </c>
    </row>
    <row r="146" spans="1:15">
      <c r="A146" s="21" t="s">
        <v>68</v>
      </c>
      <c r="B146" s="10">
        <v>1200</v>
      </c>
      <c r="C146" s="12">
        <v>6.8726200999999999E-3</v>
      </c>
      <c r="D146" s="11">
        <v>0.38900000000000001</v>
      </c>
      <c r="E146" s="11">
        <v>56.5</v>
      </c>
      <c r="F146" s="11">
        <v>2.23</v>
      </c>
      <c r="G146" s="11">
        <v>0.316</v>
      </c>
      <c r="H146" s="10">
        <v>1</v>
      </c>
      <c r="I146" s="23">
        <f t="shared" si="12"/>
        <v>2.23</v>
      </c>
      <c r="J146" s="23">
        <f t="shared" si="13"/>
        <v>0.316</v>
      </c>
      <c r="K146" s="11">
        <v>2.9</v>
      </c>
      <c r="L146" s="10">
        <f t="shared" si="14"/>
        <v>1.2587490072320835E-2</v>
      </c>
      <c r="M146">
        <f t="shared" si="15"/>
        <v>16</v>
      </c>
      <c r="N146">
        <f t="shared" si="16"/>
        <v>0</v>
      </c>
      <c r="O146">
        <f t="shared" si="17"/>
        <v>0</v>
      </c>
    </row>
    <row r="147" spans="1:15">
      <c r="A147" s="21" t="s">
        <v>68</v>
      </c>
      <c r="B147" s="10">
        <v>1100</v>
      </c>
      <c r="C147" s="12">
        <v>3.4259619999999998E-4</v>
      </c>
      <c r="D147" s="11">
        <v>0.34200000000000003</v>
      </c>
      <c r="E147" s="11">
        <v>56.5</v>
      </c>
      <c r="F147" s="11">
        <v>1.85</v>
      </c>
      <c r="G147" s="11">
        <v>0.22</v>
      </c>
      <c r="H147" s="10">
        <v>1</v>
      </c>
      <c r="I147" s="23">
        <f t="shared" si="12"/>
        <v>1.85</v>
      </c>
      <c r="J147" s="23">
        <f t="shared" si="13"/>
        <v>0.22</v>
      </c>
      <c r="K147" s="11">
        <v>0.1</v>
      </c>
      <c r="L147" s="10">
        <f t="shared" si="14"/>
        <v>5.5166553104999999E-4</v>
      </c>
      <c r="M147">
        <f t="shared" si="15"/>
        <v>1</v>
      </c>
      <c r="N147">
        <f t="shared" si="16"/>
        <v>0</v>
      </c>
      <c r="O147">
        <f t="shared" si="17"/>
        <v>0</v>
      </c>
    </row>
    <row r="148" spans="1:15">
      <c r="A148" s="21" t="s">
        <v>68</v>
      </c>
      <c r="B148" s="10">
        <v>3200</v>
      </c>
      <c r="C148" s="12">
        <v>2.2079700000000001E-5</v>
      </c>
      <c r="D148" s="11">
        <v>0.06</v>
      </c>
      <c r="E148" s="11">
        <v>56.5</v>
      </c>
      <c r="F148" s="11">
        <v>1.2</v>
      </c>
      <c r="G148" s="11">
        <v>6.4000000000000001E-2</v>
      </c>
      <c r="H148" s="10">
        <v>1</v>
      </c>
      <c r="I148" s="23">
        <f t="shared" si="12"/>
        <v>1.2</v>
      </c>
      <c r="J148" s="23">
        <f t="shared" si="13"/>
        <v>6.4000000000000001E-2</v>
      </c>
      <c r="K148" s="11">
        <v>0</v>
      </c>
      <c r="L148" s="10">
        <f t="shared" si="14"/>
        <v>6.23751525E-6</v>
      </c>
      <c r="M148">
        <f t="shared" si="15"/>
        <v>0</v>
      </c>
      <c r="N148">
        <f t="shared" si="16"/>
        <v>0</v>
      </c>
      <c r="O148">
        <f t="shared" si="17"/>
        <v>0</v>
      </c>
    </row>
    <row r="149" spans="1:15">
      <c r="A149" s="21" t="s">
        <v>68</v>
      </c>
      <c r="B149" s="10">
        <v>6410</v>
      </c>
      <c r="C149" s="12">
        <v>0.30890197949999998</v>
      </c>
      <c r="D149" s="11">
        <v>0.30299999999999999</v>
      </c>
      <c r="E149" s="11">
        <v>56.5</v>
      </c>
      <c r="F149" s="11">
        <v>0</v>
      </c>
      <c r="G149" s="11">
        <v>0</v>
      </c>
      <c r="H149" s="10">
        <v>1</v>
      </c>
      <c r="I149" s="23">
        <f t="shared" si="12"/>
        <v>0</v>
      </c>
      <c r="J149" s="23">
        <f t="shared" si="13"/>
        <v>0</v>
      </c>
      <c r="K149" s="11">
        <v>103.2</v>
      </c>
      <c r="L149" s="10">
        <f t="shared" si="14"/>
        <v>0.44068728650418748</v>
      </c>
      <c r="M149">
        <f t="shared" si="15"/>
        <v>544</v>
      </c>
      <c r="N149">
        <f t="shared" si="16"/>
        <v>0</v>
      </c>
      <c r="O149">
        <f t="shared" si="17"/>
        <v>0</v>
      </c>
    </row>
    <row r="150" spans="1:15">
      <c r="A150" s="21" t="s">
        <v>68</v>
      </c>
      <c r="B150" s="10">
        <v>3100</v>
      </c>
      <c r="C150" s="12">
        <v>1.1765542735000001</v>
      </c>
      <c r="D150" s="11">
        <v>0.41099999999999998</v>
      </c>
      <c r="E150" s="11">
        <v>56.5</v>
      </c>
      <c r="F150" s="11">
        <v>1.2</v>
      </c>
      <c r="G150" s="11">
        <v>6.4000000000000001E-2</v>
      </c>
      <c r="H150" s="10">
        <v>1</v>
      </c>
      <c r="I150" s="23">
        <f t="shared" si="12"/>
        <v>1.2</v>
      </c>
      <c r="J150" s="23">
        <f t="shared" si="13"/>
        <v>6.4000000000000001E-2</v>
      </c>
      <c r="K150" s="11">
        <v>533.29999999999995</v>
      </c>
      <c r="L150" s="10">
        <f t="shared" si="14"/>
        <v>2.2767795885066877</v>
      </c>
      <c r="M150">
        <f t="shared" si="15"/>
        <v>2808</v>
      </c>
      <c r="N150">
        <f t="shared" si="16"/>
        <v>7</v>
      </c>
      <c r="O150">
        <f t="shared" si="17"/>
        <v>0.4</v>
      </c>
    </row>
    <row r="151" spans="1:15">
      <c r="A151" s="21" t="s">
        <v>68</v>
      </c>
      <c r="B151" s="10">
        <v>3100</v>
      </c>
      <c r="C151" s="12">
        <v>0.21589016680000001</v>
      </c>
      <c r="D151" s="11">
        <v>0.3</v>
      </c>
      <c r="E151" s="11">
        <v>56.5</v>
      </c>
      <c r="F151" s="11">
        <v>1.2</v>
      </c>
      <c r="G151" s="11">
        <v>6.4000000000000001E-2</v>
      </c>
      <c r="H151" s="10">
        <v>1</v>
      </c>
      <c r="I151" s="23">
        <f t="shared" si="12"/>
        <v>1.2</v>
      </c>
      <c r="J151" s="23">
        <f t="shared" si="13"/>
        <v>6.4000000000000001E-2</v>
      </c>
      <c r="K151" s="11">
        <v>71.400000000000006</v>
      </c>
      <c r="L151" s="10">
        <f t="shared" si="14"/>
        <v>0.30494486060499998</v>
      </c>
      <c r="M151">
        <f t="shared" si="15"/>
        <v>376</v>
      </c>
      <c r="N151">
        <f t="shared" si="16"/>
        <v>1</v>
      </c>
      <c r="O151">
        <f t="shared" si="17"/>
        <v>0.1</v>
      </c>
    </row>
    <row r="152" spans="1:15">
      <c r="A152" s="21" t="s">
        <v>68</v>
      </c>
      <c r="B152" s="10">
        <v>1200</v>
      </c>
      <c r="C152" s="12">
        <v>0.34231114829999998</v>
      </c>
      <c r="D152" s="11">
        <v>0.38900000000000001</v>
      </c>
      <c r="E152" s="11">
        <v>56.5</v>
      </c>
      <c r="F152" s="11">
        <v>2.23</v>
      </c>
      <c r="G152" s="11">
        <v>0.316</v>
      </c>
      <c r="H152" s="10">
        <v>1</v>
      </c>
      <c r="I152" s="23">
        <f t="shared" si="12"/>
        <v>2.23</v>
      </c>
      <c r="J152" s="23">
        <f t="shared" si="13"/>
        <v>0.316</v>
      </c>
      <c r="K152" s="11">
        <v>146.9</v>
      </c>
      <c r="L152" s="10">
        <f t="shared" si="14"/>
        <v>0.6269571310759624</v>
      </c>
      <c r="M152">
        <f t="shared" si="15"/>
        <v>773</v>
      </c>
      <c r="N152">
        <f t="shared" si="16"/>
        <v>4</v>
      </c>
      <c r="O152">
        <f t="shared" si="17"/>
        <v>0.5</v>
      </c>
    </row>
    <row r="153" spans="1:15">
      <c r="A153" s="21" t="s">
        <v>68</v>
      </c>
      <c r="B153" s="10">
        <v>3100</v>
      </c>
      <c r="C153" s="12">
        <v>2.2224090520000002</v>
      </c>
      <c r="D153" s="11">
        <v>0.41099999999999998</v>
      </c>
      <c r="E153" s="11">
        <v>56.5</v>
      </c>
      <c r="F153" s="11">
        <v>1.2</v>
      </c>
      <c r="G153" s="11">
        <v>6.4000000000000001E-2</v>
      </c>
      <c r="H153" s="10">
        <v>1</v>
      </c>
      <c r="I153" s="23">
        <f t="shared" si="12"/>
        <v>1.2</v>
      </c>
      <c r="J153" s="23">
        <f t="shared" si="13"/>
        <v>6.4000000000000001E-2</v>
      </c>
      <c r="K153" s="11">
        <v>1007.3</v>
      </c>
      <c r="L153" s="10">
        <f t="shared" si="14"/>
        <v>4.3006393167515</v>
      </c>
      <c r="M153">
        <f t="shared" si="15"/>
        <v>5305</v>
      </c>
      <c r="N153">
        <f t="shared" si="16"/>
        <v>14</v>
      </c>
      <c r="O153">
        <f t="shared" si="17"/>
        <v>0.7</v>
      </c>
    </row>
    <row r="154" spans="1:15">
      <c r="A154" s="21" t="s">
        <v>68</v>
      </c>
      <c r="B154" s="10">
        <v>2130</v>
      </c>
      <c r="C154" s="12">
        <v>3.7938191E-3</v>
      </c>
      <c r="D154" s="11">
        <v>0.41099999999999998</v>
      </c>
      <c r="E154" s="11">
        <v>56.5</v>
      </c>
      <c r="F154" s="11">
        <v>2.52</v>
      </c>
      <c r="G154" s="11">
        <v>0.09</v>
      </c>
      <c r="H154" s="10">
        <v>1</v>
      </c>
      <c r="I154" s="23">
        <f t="shared" si="12"/>
        <v>2.52</v>
      </c>
      <c r="J154" s="23">
        <f t="shared" si="13"/>
        <v>0.09</v>
      </c>
      <c r="K154" s="11">
        <v>206.8</v>
      </c>
      <c r="L154" s="10">
        <f t="shared" si="14"/>
        <v>7.3415141858874993E-3</v>
      </c>
      <c r="M154">
        <f t="shared" si="15"/>
        <v>9</v>
      </c>
      <c r="N154">
        <f t="shared" si="16"/>
        <v>0</v>
      </c>
      <c r="O154">
        <f t="shared" si="17"/>
        <v>0</v>
      </c>
    </row>
    <row r="155" spans="1:15">
      <c r="A155" s="21" t="s">
        <v>68</v>
      </c>
      <c r="B155" s="10">
        <v>3100</v>
      </c>
      <c r="C155" s="12">
        <v>3.2752453000000001E-2</v>
      </c>
      <c r="D155" s="11">
        <v>0.3</v>
      </c>
      <c r="E155" s="11">
        <v>56.5</v>
      </c>
      <c r="F155" s="11">
        <v>1.2</v>
      </c>
      <c r="G155" s="11">
        <v>6.4000000000000001E-2</v>
      </c>
      <c r="H155" s="10">
        <v>1</v>
      </c>
      <c r="I155" s="23">
        <f t="shared" si="12"/>
        <v>1.2</v>
      </c>
      <c r="J155" s="23">
        <f t="shared" si="13"/>
        <v>6.4000000000000001E-2</v>
      </c>
      <c r="K155" s="11">
        <v>10.8</v>
      </c>
      <c r="L155" s="10">
        <f t="shared" si="14"/>
        <v>4.6262839862499995E-2</v>
      </c>
      <c r="M155">
        <f t="shared" si="15"/>
        <v>57</v>
      </c>
      <c r="N155">
        <f t="shared" si="16"/>
        <v>0</v>
      </c>
      <c r="O155">
        <f t="shared" si="17"/>
        <v>0</v>
      </c>
    </row>
    <row r="156" spans="1:15">
      <c r="A156" s="21" t="s">
        <v>68</v>
      </c>
      <c r="B156" s="10">
        <v>4340</v>
      </c>
      <c r="C156" s="12">
        <v>6.7197021537000001</v>
      </c>
      <c r="D156" s="11">
        <v>0.10199999999999999</v>
      </c>
      <c r="E156" s="11">
        <v>56.5</v>
      </c>
      <c r="F156" s="11">
        <v>0.7</v>
      </c>
      <c r="G156" s="11">
        <v>0.09</v>
      </c>
      <c r="H156" s="10">
        <v>1</v>
      </c>
      <c r="I156" s="23">
        <f t="shared" si="12"/>
        <v>0.7</v>
      </c>
      <c r="J156" s="23">
        <f t="shared" si="13"/>
        <v>0.09</v>
      </c>
      <c r="K156" s="11">
        <v>877.4</v>
      </c>
      <c r="L156" s="10">
        <f t="shared" si="14"/>
        <v>3.227136959314425</v>
      </c>
      <c r="M156">
        <f t="shared" si="15"/>
        <v>3981</v>
      </c>
      <c r="N156">
        <f t="shared" si="16"/>
        <v>6</v>
      </c>
      <c r="O156">
        <f t="shared" si="17"/>
        <v>0.8</v>
      </c>
    </row>
    <row r="157" spans="1:15">
      <c r="A157" s="21" t="s">
        <v>68</v>
      </c>
      <c r="B157" s="10">
        <v>4340</v>
      </c>
      <c r="C157" s="12">
        <v>4.8743608500000001E-2</v>
      </c>
      <c r="D157" s="11">
        <v>0.10199999999999999</v>
      </c>
      <c r="E157" s="11">
        <v>56.5</v>
      </c>
      <c r="F157" s="11">
        <v>0.7</v>
      </c>
      <c r="G157" s="11">
        <v>0.09</v>
      </c>
      <c r="H157" s="10">
        <v>1</v>
      </c>
      <c r="I157" s="23">
        <f t="shared" si="12"/>
        <v>0.7</v>
      </c>
      <c r="J157" s="23">
        <f t="shared" si="13"/>
        <v>0.09</v>
      </c>
      <c r="K157" s="11">
        <v>5.5</v>
      </c>
      <c r="L157" s="10">
        <f t="shared" si="14"/>
        <v>2.3409117982125E-2</v>
      </c>
      <c r="M157">
        <f t="shared" si="15"/>
        <v>29</v>
      </c>
      <c r="N157">
        <f t="shared" si="16"/>
        <v>0</v>
      </c>
      <c r="O157">
        <f t="shared" si="17"/>
        <v>0</v>
      </c>
    </row>
    <row r="158" spans="1:15">
      <c r="A158" s="21" t="s">
        <v>68</v>
      </c>
      <c r="B158" s="10">
        <v>4340</v>
      </c>
      <c r="C158" s="12">
        <v>1.0433749298999999</v>
      </c>
      <c r="D158" s="11">
        <v>0.309</v>
      </c>
      <c r="E158" s="11">
        <v>56.5</v>
      </c>
      <c r="F158" s="11">
        <v>0.7</v>
      </c>
      <c r="G158" s="11">
        <v>0.09</v>
      </c>
      <c r="H158" s="10">
        <v>1</v>
      </c>
      <c r="I158" s="23">
        <f t="shared" si="12"/>
        <v>0.7</v>
      </c>
      <c r="J158" s="23">
        <f t="shared" si="13"/>
        <v>0.09</v>
      </c>
      <c r="K158" s="11">
        <v>355.6</v>
      </c>
      <c r="L158" s="10">
        <f t="shared" si="14"/>
        <v>1.5179801011382625</v>
      </c>
      <c r="M158">
        <f t="shared" si="15"/>
        <v>1872</v>
      </c>
      <c r="N158">
        <f t="shared" si="16"/>
        <v>3</v>
      </c>
      <c r="O158">
        <f t="shared" si="17"/>
        <v>0.4</v>
      </c>
    </row>
    <row r="159" spans="1:15">
      <c r="A159" s="21" t="s">
        <v>68</v>
      </c>
      <c r="B159" s="10">
        <v>4130</v>
      </c>
      <c r="C159" s="12">
        <v>0.63145093299999999</v>
      </c>
      <c r="D159" s="11">
        <v>0.41299999999999998</v>
      </c>
      <c r="E159" s="11">
        <v>56.5</v>
      </c>
      <c r="F159" s="11">
        <v>0.7</v>
      </c>
      <c r="G159" s="11">
        <v>0.09</v>
      </c>
      <c r="H159" s="10">
        <v>1</v>
      </c>
      <c r="I159" s="23">
        <f t="shared" si="12"/>
        <v>0.7</v>
      </c>
      <c r="J159" s="23">
        <f t="shared" si="13"/>
        <v>0.09</v>
      </c>
      <c r="K159" s="11">
        <v>287.60000000000002</v>
      </c>
      <c r="L159" s="10">
        <f t="shared" si="14"/>
        <v>1.2278826496740416</v>
      </c>
      <c r="M159">
        <f t="shared" si="15"/>
        <v>1515</v>
      </c>
      <c r="N159">
        <f t="shared" si="16"/>
        <v>2</v>
      </c>
      <c r="O159">
        <f t="shared" si="17"/>
        <v>0.3</v>
      </c>
    </row>
    <row r="160" spans="1:15">
      <c r="A160" s="21" t="s">
        <v>68</v>
      </c>
      <c r="B160" s="10">
        <v>4340</v>
      </c>
      <c r="C160" s="12">
        <v>2.3012098784999999</v>
      </c>
      <c r="D160" s="11">
        <v>0.41299999999999998</v>
      </c>
      <c r="E160" s="11">
        <v>56.5</v>
      </c>
      <c r="F160" s="11">
        <v>0.7</v>
      </c>
      <c r="G160" s="11">
        <v>0.09</v>
      </c>
      <c r="H160" s="10">
        <v>1</v>
      </c>
      <c r="I160" s="23">
        <f t="shared" si="12"/>
        <v>0.7</v>
      </c>
      <c r="J160" s="23">
        <f t="shared" si="13"/>
        <v>0.09</v>
      </c>
      <c r="K160" s="11">
        <v>1048.0999999999999</v>
      </c>
      <c r="L160" s="10">
        <f t="shared" si="14"/>
        <v>4.474798492488187</v>
      </c>
      <c r="M160">
        <f t="shared" si="15"/>
        <v>5520</v>
      </c>
      <c r="N160">
        <f t="shared" si="16"/>
        <v>9</v>
      </c>
      <c r="O160">
        <f t="shared" si="17"/>
        <v>1.1000000000000001</v>
      </c>
    </row>
    <row r="161" spans="1:15">
      <c r="A161" s="21" t="s">
        <v>68</v>
      </c>
      <c r="B161" s="10">
        <v>1200</v>
      </c>
      <c r="C161" s="12">
        <v>0.12917663709999999</v>
      </c>
      <c r="D161" s="11">
        <v>0.22</v>
      </c>
      <c r="E161" s="11">
        <v>56.5</v>
      </c>
      <c r="F161" s="11">
        <v>2.23</v>
      </c>
      <c r="G161" s="11">
        <v>0.316</v>
      </c>
      <c r="H161" s="10">
        <v>1</v>
      </c>
      <c r="I161" s="23">
        <f t="shared" si="12"/>
        <v>2.23</v>
      </c>
      <c r="J161" s="23">
        <f t="shared" si="13"/>
        <v>0.316</v>
      </c>
      <c r="K161" s="11">
        <v>31.3</v>
      </c>
      <c r="L161" s="10">
        <f t="shared" si="14"/>
        <v>0.13380546659608331</v>
      </c>
      <c r="M161">
        <f t="shared" si="15"/>
        <v>165</v>
      </c>
      <c r="N161">
        <f t="shared" si="16"/>
        <v>1</v>
      </c>
      <c r="O161">
        <f t="shared" si="17"/>
        <v>0.1</v>
      </c>
    </row>
    <row r="162" spans="1:15">
      <c r="A162" s="21" t="s">
        <v>68</v>
      </c>
      <c r="B162" s="10">
        <v>4130</v>
      </c>
      <c r="C162" s="12">
        <v>4.3988214791000004</v>
      </c>
      <c r="D162" s="11">
        <v>0.309</v>
      </c>
      <c r="E162" s="11">
        <v>56.5</v>
      </c>
      <c r="F162" s="11">
        <v>0.7</v>
      </c>
      <c r="G162" s="11">
        <v>0.09</v>
      </c>
      <c r="H162" s="10">
        <v>1</v>
      </c>
      <c r="I162" s="23">
        <f t="shared" si="12"/>
        <v>0.7</v>
      </c>
      <c r="J162" s="23">
        <f t="shared" si="13"/>
        <v>0.09</v>
      </c>
      <c r="K162" s="11">
        <v>2739.1</v>
      </c>
      <c r="L162" s="10">
        <f t="shared" si="14"/>
        <v>6.3997353994056132</v>
      </c>
      <c r="M162">
        <f t="shared" si="15"/>
        <v>7894</v>
      </c>
      <c r="N162">
        <f t="shared" si="16"/>
        <v>12</v>
      </c>
      <c r="O162">
        <f t="shared" si="17"/>
        <v>1.6</v>
      </c>
    </row>
    <row r="163" spans="1:15">
      <c r="A163" s="21" t="s">
        <v>68</v>
      </c>
      <c r="B163" s="10">
        <v>4340</v>
      </c>
      <c r="C163" s="12">
        <v>0.11332641440000001</v>
      </c>
      <c r="D163" s="11">
        <v>0.10199999999999999</v>
      </c>
      <c r="E163" s="11">
        <v>56.5</v>
      </c>
      <c r="F163" s="11">
        <v>0.7</v>
      </c>
      <c r="G163" s="11">
        <v>0.09</v>
      </c>
      <c r="H163" s="10">
        <v>1</v>
      </c>
      <c r="I163" s="23">
        <f t="shared" si="12"/>
        <v>0.7</v>
      </c>
      <c r="J163" s="23">
        <f t="shared" si="13"/>
        <v>0.09</v>
      </c>
      <c r="K163" s="11">
        <v>12.7</v>
      </c>
      <c r="L163" s="10">
        <f t="shared" si="14"/>
        <v>5.4425010515600003E-2</v>
      </c>
      <c r="M163">
        <f t="shared" si="15"/>
        <v>67</v>
      </c>
      <c r="N163">
        <f t="shared" si="16"/>
        <v>0</v>
      </c>
      <c r="O163">
        <f t="shared" si="17"/>
        <v>0</v>
      </c>
    </row>
    <row r="164" spans="1:15">
      <c r="A164" s="21" t="s">
        <v>68</v>
      </c>
      <c r="B164" s="10">
        <v>4130</v>
      </c>
      <c r="C164" s="12">
        <v>0.1024051336</v>
      </c>
      <c r="D164" s="11">
        <v>0.41299999999999998</v>
      </c>
      <c r="E164" s="11">
        <v>56.5</v>
      </c>
      <c r="F164" s="11">
        <v>0.7</v>
      </c>
      <c r="G164" s="11">
        <v>0.09</v>
      </c>
      <c r="H164" s="10">
        <v>1</v>
      </c>
      <c r="I164" s="23">
        <f t="shared" si="12"/>
        <v>0.7</v>
      </c>
      <c r="J164" s="23">
        <f t="shared" si="13"/>
        <v>0.09</v>
      </c>
      <c r="K164" s="11">
        <v>46.6</v>
      </c>
      <c r="L164" s="10">
        <f t="shared" si="14"/>
        <v>0.19913104916576665</v>
      </c>
      <c r="M164">
        <f t="shared" si="15"/>
        <v>246</v>
      </c>
      <c r="N164">
        <f t="shared" si="16"/>
        <v>0</v>
      </c>
      <c r="O164">
        <f t="shared" si="17"/>
        <v>0</v>
      </c>
    </row>
    <row r="165" spans="1:15">
      <c r="A165" s="21" t="s">
        <v>68</v>
      </c>
      <c r="B165" s="10">
        <v>3100</v>
      </c>
      <c r="C165" s="12">
        <v>1.34533667E-2</v>
      </c>
      <c r="D165" s="11">
        <v>0.3</v>
      </c>
      <c r="E165" s="11">
        <v>56.5</v>
      </c>
      <c r="F165" s="11">
        <v>1.2</v>
      </c>
      <c r="G165" s="11">
        <v>6.4000000000000001E-2</v>
      </c>
      <c r="H165" s="10">
        <v>1</v>
      </c>
      <c r="I165" s="23">
        <f t="shared" si="12"/>
        <v>1.2</v>
      </c>
      <c r="J165" s="23">
        <f t="shared" si="13"/>
        <v>6.4000000000000001E-2</v>
      </c>
      <c r="K165" s="11">
        <v>4.5</v>
      </c>
      <c r="L165" s="10">
        <f t="shared" si="14"/>
        <v>1.900288046375E-2</v>
      </c>
      <c r="M165">
        <f t="shared" si="15"/>
        <v>23</v>
      </c>
      <c r="N165">
        <f t="shared" si="16"/>
        <v>0</v>
      </c>
      <c r="O165">
        <f t="shared" si="17"/>
        <v>0</v>
      </c>
    </row>
    <row r="166" spans="1:15">
      <c r="A166" s="21" t="s">
        <v>68</v>
      </c>
      <c r="B166" s="10">
        <v>4130</v>
      </c>
      <c r="C166" s="12">
        <v>0.15037154680000001</v>
      </c>
      <c r="D166" s="11">
        <v>0.41299999999999998</v>
      </c>
      <c r="E166" s="11">
        <v>56.5</v>
      </c>
      <c r="F166" s="11">
        <v>0.7</v>
      </c>
      <c r="G166" s="11">
        <v>0.09</v>
      </c>
      <c r="H166" s="10">
        <v>1</v>
      </c>
      <c r="I166" s="23">
        <f t="shared" si="12"/>
        <v>0.7</v>
      </c>
      <c r="J166" s="23">
        <f t="shared" si="13"/>
        <v>0.09</v>
      </c>
      <c r="K166" s="11">
        <v>68.5</v>
      </c>
      <c r="L166" s="10">
        <f t="shared" si="14"/>
        <v>0.29240373823371663</v>
      </c>
      <c r="M166">
        <f t="shared" si="15"/>
        <v>361</v>
      </c>
      <c r="N166">
        <f t="shared" si="16"/>
        <v>1</v>
      </c>
      <c r="O166">
        <f t="shared" si="17"/>
        <v>0.1</v>
      </c>
    </row>
    <row r="167" spans="1:15">
      <c r="A167" s="21" t="s">
        <v>68</v>
      </c>
      <c r="B167" s="10">
        <v>4130</v>
      </c>
      <c r="C167" s="12">
        <v>0.56668326989999995</v>
      </c>
      <c r="D167" s="11">
        <v>0.41299999999999998</v>
      </c>
      <c r="E167" s="11">
        <v>56.5</v>
      </c>
      <c r="F167" s="11">
        <v>0.7</v>
      </c>
      <c r="G167" s="11">
        <v>0.09</v>
      </c>
      <c r="H167" s="10">
        <v>1</v>
      </c>
      <c r="I167" s="23">
        <f t="shared" si="12"/>
        <v>0.7</v>
      </c>
      <c r="J167" s="23">
        <f t="shared" si="13"/>
        <v>0.09</v>
      </c>
      <c r="K167" s="11">
        <v>258.10000000000002</v>
      </c>
      <c r="L167" s="10">
        <f t="shared" si="14"/>
        <v>1.1019392301234623</v>
      </c>
      <c r="M167">
        <f t="shared" si="15"/>
        <v>1359</v>
      </c>
      <c r="N167">
        <f t="shared" si="16"/>
        <v>2</v>
      </c>
      <c r="O167">
        <f t="shared" si="17"/>
        <v>0.3</v>
      </c>
    </row>
    <row r="168" spans="1:15">
      <c r="A168" s="21" t="s">
        <v>68</v>
      </c>
      <c r="B168" s="10">
        <v>1200</v>
      </c>
      <c r="C168" s="12">
        <v>7.1341692000000002E-3</v>
      </c>
      <c r="D168" s="11">
        <v>0.22</v>
      </c>
      <c r="E168" s="11">
        <v>56.5</v>
      </c>
      <c r="F168" s="11">
        <v>2.23</v>
      </c>
      <c r="G168" s="11">
        <v>0.316</v>
      </c>
      <c r="H168" s="10">
        <v>1</v>
      </c>
      <c r="I168" s="23">
        <f t="shared" si="12"/>
        <v>2.23</v>
      </c>
      <c r="J168" s="23">
        <f t="shared" si="13"/>
        <v>0.316</v>
      </c>
      <c r="K168" s="11">
        <v>1.9</v>
      </c>
      <c r="L168" s="10">
        <f t="shared" si="14"/>
        <v>7.3898102630000004E-3</v>
      </c>
      <c r="M168">
        <f t="shared" si="15"/>
        <v>9</v>
      </c>
      <c r="N168">
        <f t="shared" si="16"/>
        <v>0</v>
      </c>
      <c r="O168">
        <f t="shared" si="17"/>
        <v>0</v>
      </c>
    </row>
    <row r="169" spans="1:15">
      <c r="A169" s="21" t="s">
        <v>68</v>
      </c>
      <c r="B169" s="10">
        <v>4130</v>
      </c>
      <c r="C169" s="12">
        <v>0.49354029900000002</v>
      </c>
      <c r="D169" s="11">
        <v>0.309</v>
      </c>
      <c r="E169" s="11">
        <v>56.5</v>
      </c>
      <c r="F169" s="11">
        <v>0.7</v>
      </c>
      <c r="G169" s="11">
        <v>0.09</v>
      </c>
      <c r="H169" s="10">
        <v>1</v>
      </c>
      <c r="I169" s="23">
        <f t="shared" si="12"/>
        <v>0.7</v>
      </c>
      <c r="J169" s="23">
        <f t="shared" si="13"/>
        <v>0.09</v>
      </c>
      <c r="K169" s="11">
        <v>477.7</v>
      </c>
      <c r="L169" s="10">
        <f t="shared" si="14"/>
        <v>0.71803944250762497</v>
      </c>
      <c r="M169">
        <f t="shared" si="15"/>
        <v>886</v>
      </c>
      <c r="N169">
        <f t="shared" si="16"/>
        <v>1</v>
      </c>
      <c r="O169">
        <f t="shared" si="17"/>
        <v>0.2</v>
      </c>
    </row>
    <row r="170" spans="1:15">
      <c r="A170" s="21" t="s">
        <v>68</v>
      </c>
      <c r="B170" s="10">
        <v>2130</v>
      </c>
      <c r="C170" s="12">
        <v>6.2282626999999998E-3</v>
      </c>
      <c r="D170" s="11">
        <v>0.33400000000000002</v>
      </c>
      <c r="E170" s="11">
        <v>56.5</v>
      </c>
      <c r="F170" s="11">
        <v>2.52</v>
      </c>
      <c r="G170" s="11">
        <v>0.09</v>
      </c>
      <c r="H170" s="10">
        <v>1</v>
      </c>
      <c r="I170" s="23">
        <f t="shared" si="12"/>
        <v>2.52</v>
      </c>
      <c r="J170" s="23">
        <f t="shared" si="13"/>
        <v>0.09</v>
      </c>
      <c r="K170" s="11">
        <v>59.6</v>
      </c>
      <c r="L170" s="10">
        <f t="shared" si="14"/>
        <v>9.7944621176416675E-3</v>
      </c>
      <c r="M170">
        <f t="shared" si="15"/>
        <v>12</v>
      </c>
      <c r="N170">
        <f t="shared" si="16"/>
        <v>0</v>
      </c>
      <c r="O170">
        <f t="shared" si="17"/>
        <v>0</v>
      </c>
    </row>
    <row r="171" spans="1:15">
      <c r="A171" s="21" t="s">
        <v>68</v>
      </c>
      <c r="B171" s="10">
        <v>1200</v>
      </c>
      <c r="C171" s="12">
        <v>1.9397489699999999E-2</v>
      </c>
      <c r="D171" s="11">
        <v>0.30399999999999999</v>
      </c>
      <c r="E171" s="11">
        <v>56.5</v>
      </c>
      <c r="F171" s="11">
        <v>2.23</v>
      </c>
      <c r="G171" s="11">
        <v>0.316</v>
      </c>
      <c r="H171" s="10">
        <v>1</v>
      </c>
      <c r="I171" s="23">
        <f t="shared" si="12"/>
        <v>2.23</v>
      </c>
      <c r="J171" s="23">
        <f t="shared" si="13"/>
        <v>0.316</v>
      </c>
      <c r="K171" s="11">
        <v>6.5</v>
      </c>
      <c r="L171" s="10">
        <f t="shared" si="14"/>
        <v>2.7764273590599995E-2</v>
      </c>
      <c r="M171">
        <f t="shared" si="15"/>
        <v>34</v>
      </c>
      <c r="N171">
        <f t="shared" si="16"/>
        <v>0</v>
      </c>
      <c r="O171">
        <f t="shared" si="17"/>
        <v>0</v>
      </c>
    </row>
    <row r="172" spans="1:15">
      <c r="A172" s="21" t="s">
        <v>68</v>
      </c>
      <c r="B172" s="10">
        <v>1200</v>
      </c>
      <c r="C172" s="12">
        <v>0.1061917357</v>
      </c>
      <c r="D172" s="11">
        <v>0.22</v>
      </c>
      <c r="E172" s="11">
        <v>56.5</v>
      </c>
      <c r="F172" s="11">
        <v>2.23</v>
      </c>
      <c r="G172" s="11">
        <v>0.316</v>
      </c>
      <c r="H172" s="10">
        <v>1</v>
      </c>
      <c r="I172" s="23">
        <f t="shared" si="12"/>
        <v>2.23</v>
      </c>
      <c r="J172" s="23">
        <f t="shared" si="13"/>
        <v>0.316</v>
      </c>
      <c r="K172" s="11">
        <v>71.8</v>
      </c>
      <c r="L172" s="10">
        <f t="shared" si="14"/>
        <v>0.10999693956258333</v>
      </c>
      <c r="M172">
        <f t="shared" si="15"/>
        <v>136</v>
      </c>
      <c r="N172">
        <f t="shared" si="16"/>
        <v>1</v>
      </c>
      <c r="O172">
        <f t="shared" si="17"/>
        <v>0.1</v>
      </c>
    </row>
    <row r="173" spans="1:15">
      <c r="A173" s="21" t="s">
        <v>68</v>
      </c>
      <c r="B173" s="10">
        <v>1200</v>
      </c>
      <c r="C173" s="12">
        <v>0.104508699</v>
      </c>
      <c r="D173" s="11">
        <v>0.38900000000000001</v>
      </c>
      <c r="E173" s="11">
        <v>56.5</v>
      </c>
      <c r="F173" s="11">
        <v>2.23</v>
      </c>
      <c r="G173" s="11">
        <v>0.316</v>
      </c>
      <c r="H173" s="10">
        <v>1</v>
      </c>
      <c r="I173" s="23">
        <f t="shared" si="12"/>
        <v>2.23</v>
      </c>
      <c r="J173" s="23">
        <f t="shared" si="13"/>
        <v>0.316</v>
      </c>
      <c r="K173" s="11">
        <v>44.8</v>
      </c>
      <c r="L173" s="10">
        <f t="shared" si="14"/>
        <v>0.191412036747625</v>
      </c>
      <c r="M173">
        <f t="shared" si="15"/>
        <v>236</v>
      </c>
      <c r="N173">
        <f t="shared" si="16"/>
        <v>1</v>
      </c>
      <c r="O173">
        <f t="shared" si="17"/>
        <v>0.2</v>
      </c>
    </row>
    <row r="174" spans="1:15">
      <c r="A174" s="21" t="s">
        <v>68</v>
      </c>
      <c r="B174" s="10">
        <v>1200</v>
      </c>
      <c r="C174" s="12">
        <v>0.21374629379999999</v>
      </c>
      <c r="D174" s="11">
        <v>0.22</v>
      </c>
      <c r="E174" s="11">
        <v>56.5</v>
      </c>
      <c r="F174" s="11">
        <v>2.23</v>
      </c>
      <c r="G174" s="11">
        <v>0.316</v>
      </c>
      <c r="H174" s="10">
        <v>1</v>
      </c>
      <c r="I174" s="23">
        <f t="shared" si="12"/>
        <v>2.23</v>
      </c>
      <c r="J174" s="23">
        <f t="shared" si="13"/>
        <v>0.316</v>
      </c>
      <c r="K174" s="11">
        <v>51.9</v>
      </c>
      <c r="L174" s="10">
        <f t="shared" si="14"/>
        <v>0.22140553599449997</v>
      </c>
      <c r="M174">
        <f t="shared" si="15"/>
        <v>273</v>
      </c>
      <c r="N174">
        <f t="shared" si="16"/>
        <v>1</v>
      </c>
      <c r="O174">
        <f t="shared" si="17"/>
        <v>0.2</v>
      </c>
    </row>
    <row r="175" spans="1:15">
      <c r="A175" s="21" t="s">
        <v>68</v>
      </c>
      <c r="B175" s="10">
        <v>1200</v>
      </c>
      <c r="C175" s="12">
        <v>5.0928107899999998E-2</v>
      </c>
      <c r="D175" s="11">
        <v>0.30399999999999999</v>
      </c>
      <c r="E175" s="11">
        <v>56.5</v>
      </c>
      <c r="F175" s="11">
        <v>2.23</v>
      </c>
      <c r="G175" s="11">
        <v>0.316</v>
      </c>
      <c r="H175" s="10">
        <v>1</v>
      </c>
      <c r="I175" s="23">
        <f t="shared" si="12"/>
        <v>2.23</v>
      </c>
      <c r="J175" s="23">
        <f t="shared" si="13"/>
        <v>0.316</v>
      </c>
      <c r="K175" s="11">
        <v>17.100000000000001</v>
      </c>
      <c r="L175" s="10">
        <f t="shared" si="14"/>
        <v>7.2895098440866654E-2</v>
      </c>
      <c r="M175">
        <f t="shared" si="15"/>
        <v>90</v>
      </c>
      <c r="N175">
        <f t="shared" si="16"/>
        <v>0</v>
      </c>
      <c r="O175">
        <f t="shared" si="17"/>
        <v>0.1</v>
      </c>
    </row>
    <row r="176" spans="1:15">
      <c r="A176" s="21" t="s">
        <v>68</v>
      </c>
      <c r="B176" s="10">
        <v>1200</v>
      </c>
      <c r="C176" s="12">
        <v>6.0790801999999998E-3</v>
      </c>
      <c r="D176" s="11">
        <v>0.38900000000000001</v>
      </c>
      <c r="E176" s="11">
        <v>56.5</v>
      </c>
      <c r="F176" s="11">
        <v>2.23</v>
      </c>
      <c r="G176" s="11">
        <v>0.316</v>
      </c>
      <c r="H176" s="10">
        <v>1</v>
      </c>
      <c r="I176" s="23">
        <f t="shared" si="12"/>
        <v>2.23</v>
      </c>
      <c r="J176" s="23">
        <f t="shared" si="13"/>
        <v>0.316</v>
      </c>
      <c r="K176" s="11">
        <v>2.6</v>
      </c>
      <c r="L176" s="10">
        <f t="shared" si="14"/>
        <v>1.1134088681308335E-2</v>
      </c>
      <c r="M176">
        <f t="shared" si="15"/>
        <v>14</v>
      </c>
      <c r="N176">
        <f t="shared" si="16"/>
        <v>0</v>
      </c>
      <c r="O176">
        <f t="shared" si="17"/>
        <v>0</v>
      </c>
    </row>
    <row r="177" spans="1:15">
      <c r="A177" s="21" t="s">
        <v>68</v>
      </c>
      <c r="B177" s="10">
        <v>4130</v>
      </c>
      <c r="C177" s="12">
        <v>8.9824034400000002E-2</v>
      </c>
      <c r="D177" s="11">
        <v>0.309</v>
      </c>
      <c r="E177" s="11">
        <v>56.5</v>
      </c>
      <c r="F177" s="11">
        <v>0.7</v>
      </c>
      <c r="G177" s="11">
        <v>0.09</v>
      </c>
      <c r="H177" s="10">
        <v>1</v>
      </c>
      <c r="I177" s="23">
        <f t="shared" si="12"/>
        <v>0.7</v>
      </c>
      <c r="J177" s="23">
        <f t="shared" si="13"/>
        <v>0.09</v>
      </c>
      <c r="K177" s="11">
        <v>30.6</v>
      </c>
      <c r="L177" s="10">
        <f t="shared" si="14"/>
        <v>0.1306827420477</v>
      </c>
      <c r="M177">
        <f t="shared" si="15"/>
        <v>161</v>
      </c>
      <c r="N177">
        <f t="shared" si="16"/>
        <v>0</v>
      </c>
      <c r="O177">
        <f t="shared" si="17"/>
        <v>0</v>
      </c>
    </row>
    <row r="178" spans="1:15">
      <c r="A178" s="21" t="s">
        <v>68</v>
      </c>
      <c r="B178" s="10">
        <v>4340</v>
      </c>
      <c r="C178" s="12">
        <v>7.7338940000000001E-4</v>
      </c>
      <c r="D178" s="11">
        <v>0.41299999999999998</v>
      </c>
      <c r="E178" s="11">
        <v>56.5</v>
      </c>
      <c r="F178" s="11">
        <v>0.7</v>
      </c>
      <c r="G178" s="11">
        <v>0.09</v>
      </c>
      <c r="H178" s="10">
        <v>1</v>
      </c>
      <c r="I178" s="23">
        <f t="shared" si="12"/>
        <v>0.7</v>
      </c>
      <c r="J178" s="23">
        <f t="shared" si="13"/>
        <v>0.09</v>
      </c>
      <c r="K178" s="11">
        <v>0.4</v>
      </c>
      <c r="L178" s="10">
        <f t="shared" si="14"/>
        <v>1.5038879128583332E-3</v>
      </c>
      <c r="M178">
        <f t="shared" si="15"/>
        <v>2</v>
      </c>
      <c r="N178">
        <f t="shared" si="16"/>
        <v>0</v>
      </c>
      <c r="O178">
        <f t="shared" si="17"/>
        <v>0</v>
      </c>
    </row>
    <row r="179" spans="1:15">
      <c r="A179" s="21" t="s">
        <v>68</v>
      </c>
      <c r="B179" s="10">
        <v>4340</v>
      </c>
      <c r="C179" s="12">
        <v>0.29627772759999998</v>
      </c>
      <c r="D179" s="11">
        <v>0.41299999999999998</v>
      </c>
      <c r="E179" s="11">
        <v>56.5</v>
      </c>
      <c r="F179" s="11">
        <v>0.7</v>
      </c>
      <c r="G179" s="11">
        <v>0.09</v>
      </c>
      <c r="H179" s="10">
        <v>1</v>
      </c>
      <c r="I179" s="23">
        <f t="shared" si="12"/>
        <v>0.7</v>
      </c>
      <c r="J179" s="23">
        <f t="shared" si="13"/>
        <v>0.09</v>
      </c>
      <c r="K179" s="11">
        <v>134.9</v>
      </c>
      <c r="L179" s="10">
        <f t="shared" si="14"/>
        <v>0.57612438622351658</v>
      </c>
      <c r="M179">
        <f t="shared" si="15"/>
        <v>711</v>
      </c>
      <c r="N179">
        <f t="shared" si="16"/>
        <v>1</v>
      </c>
      <c r="O179">
        <f t="shared" si="17"/>
        <v>0.1</v>
      </c>
    </row>
    <row r="180" spans="1:15">
      <c r="A180" s="21" t="s">
        <v>68</v>
      </c>
      <c r="B180" s="10">
        <v>4340</v>
      </c>
      <c r="C180" s="12">
        <v>8.3961784400000003E-2</v>
      </c>
      <c r="D180" s="11">
        <v>0.10199999999999999</v>
      </c>
      <c r="E180" s="11">
        <v>56.5</v>
      </c>
      <c r="F180" s="11">
        <v>0.7</v>
      </c>
      <c r="G180" s="11">
        <v>0.09</v>
      </c>
      <c r="H180" s="10">
        <v>1</v>
      </c>
      <c r="I180" s="23">
        <f t="shared" si="12"/>
        <v>0.7</v>
      </c>
      <c r="J180" s="23">
        <f t="shared" si="13"/>
        <v>0.09</v>
      </c>
      <c r="K180" s="11">
        <v>9.4</v>
      </c>
      <c r="L180" s="10">
        <f t="shared" si="14"/>
        <v>4.0322646958099999E-2</v>
      </c>
      <c r="M180">
        <f t="shared" si="15"/>
        <v>50</v>
      </c>
      <c r="N180">
        <f t="shared" si="16"/>
        <v>0</v>
      </c>
      <c r="O180">
        <f t="shared" si="17"/>
        <v>0</v>
      </c>
    </row>
    <row r="181" spans="1:15">
      <c r="A181" s="21" t="s">
        <v>68</v>
      </c>
      <c r="B181" s="10">
        <v>4340</v>
      </c>
      <c r="C181" s="12">
        <v>0.24063475509999999</v>
      </c>
      <c r="D181" s="11">
        <v>0.309</v>
      </c>
      <c r="E181" s="11">
        <v>56.5</v>
      </c>
      <c r="F181" s="11">
        <v>0.7</v>
      </c>
      <c r="G181" s="11">
        <v>0.09</v>
      </c>
      <c r="H181" s="10">
        <v>1</v>
      </c>
      <c r="I181" s="23">
        <f t="shared" si="12"/>
        <v>0.7</v>
      </c>
      <c r="J181" s="23">
        <f t="shared" si="13"/>
        <v>0.09</v>
      </c>
      <c r="K181" s="11">
        <v>82</v>
      </c>
      <c r="L181" s="10">
        <f t="shared" si="14"/>
        <v>0.35009348932611251</v>
      </c>
      <c r="M181">
        <f t="shared" si="15"/>
        <v>432</v>
      </c>
      <c r="N181">
        <f t="shared" si="16"/>
        <v>1</v>
      </c>
      <c r="O181">
        <f t="shared" si="17"/>
        <v>0.1</v>
      </c>
    </row>
    <row r="182" spans="1:15">
      <c r="A182" s="21" t="s">
        <v>68</v>
      </c>
      <c r="B182" s="10">
        <v>4340</v>
      </c>
      <c r="C182" s="12">
        <v>1.2368341879</v>
      </c>
      <c r="D182" s="11">
        <v>0.309</v>
      </c>
      <c r="E182" s="11">
        <v>56.5</v>
      </c>
      <c r="F182" s="11">
        <v>0.7</v>
      </c>
      <c r="G182" s="11">
        <v>0.09</v>
      </c>
      <c r="H182" s="10">
        <v>1</v>
      </c>
      <c r="I182" s="23">
        <f t="shared" si="12"/>
        <v>0.7</v>
      </c>
      <c r="J182" s="23">
        <f t="shared" si="13"/>
        <v>0.09</v>
      </c>
      <c r="K182" s="11">
        <v>421.5</v>
      </c>
      <c r="L182" s="10">
        <f t="shared" si="14"/>
        <v>1.7994391391210127</v>
      </c>
      <c r="M182">
        <f t="shared" si="15"/>
        <v>2220</v>
      </c>
      <c r="N182">
        <f t="shared" si="16"/>
        <v>3</v>
      </c>
      <c r="O182">
        <f t="shared" si="17"/>
        <v>0.4</v>
      </c>
    </row>
    <row r="183" spans="1:15">
      <c r="A183" s="21" t="s">
        <v>68</v>
      </c>
      <c r="B183" s="10">
        <v>1200</v>
      </c>
      <c r="C183" s="12">
        <v>1.5396049300000001E-2</v>
      </c>
      <c r="D183" s="11">
        <v>0.38900000000000001</v>
      </c>
      <c r="E183" s="11">
        <v>56.5</v>
      </c>
      <c r="F183" s="11">
        <v>2.23</v>
      </c>
      <c r="G183" s="11">
        <v>0.316</v>
      </c>
      <c r="H183" s="10">
        <v>1</v>
      </c>
      <c r="I183" s="23">
        <f t="shared" si="12"/>
        <v>2.23</v>
      </c>
      <c r="J183" s="23">
        <f t="shared" si="13"/>
        <v>0.316</v>
      </c>
      <c r="K183" s="11">
        <v>6.6</v>
      </c>
      <c r="L183" s="10">
        <f t="shared" si="14"/>
        <v>2.8198505795004169E-2</v>
      </c>
      <c r="M183">
        <f t="shared" si="15"/>
        <v>35</v>
      </c>
      <c r="N183">
        <f t="shared" si="16"/>
        <v>0</v>
      </c>
      <c r="O183">
        <f t="shared" si="17"/>
        <v>0</v>
      </c>
    </row>
    <row r="184" spans="1:15">
      <c r="A184" s="21" t="s">
        <v>68</v>
      </c>
      <c r="B184" s="10">
        <v>1200</v>
      </c>
      <c r="C184" s="12">
        <v>1.3692247000000001E-3</v>
      </c>
      <c r="D184" s="11">
        <v>0.22</v>
      </c>
      <c r="E184" s="11">
        <v>56.5</v>
      </c>
      <c r="F184" s="11">
        <v>2.23</v>
      </c>
      <c r="G184" s="11">
        <v>0.316</v>
      </c>
      <c r="H184" s="10">
        <v>1</v>
      </c>
      <c r="I184" s="23">
        <f t="shared" si="12"/>
        <v>2.23</v>
      </c>
      <c r="J184" s="23">
        <f t="shared" si="13"/>
        <v>0.316</v>
      </c>
      <c r="K184" s="11">
        <v>0.3</v>
      </c>
      <c r="L184" s="10">
        <f t="shared" si="14"/>
        <v>1.4182885850833333E-3</v>
      </c>
      <c r="M184">
        <f t="shared" si="15"/>
        <v>2</v>
      </c>
      <c r="N184">
        <f t="shared" si="16"/>
        <v>0</v>
      </c>
      <c r="O184">
        <f t="shared" si="17"/>
        <v>0</v>
      </c>
    </row>
    <row r="185" spans="1:15">
      <c r="A185" s="21" t="s">
        <v>68</v>
      </c>
      <c r="B185" s="10">
        <v>1200</v>
      </c>
      <c r="C185" s="12">
        <v>1.6271461500000001E-2</v>
      </c>
      <c r="D185" s="11">
        <v>0.38900000000000001</v>
      </c>
      <c r="E185" s="11">
        <v>56.5</v>
      </c>
      <c r="F185" s="11">
        <v>2.23</v>
      </c>
      <c r="G185" s="11">
        <v>0.316</v>
      </c>
      <c r="H185" s="10">
        <v>1</v>
      </c>
      <c r="I185" s="23">
        <f t="shared" si="12"/>
        <v>2.23</v>
      </c>
      <c r="J185" s="23">
        <f t="shared" si="13"/>
        <v>0.316</v>
      </c>
      <c r="K185" s="11">
        <v>7</v>
      </c>
      <c r="L185" s="10">
        <f t="shared" si="14"/>
        <v>2.9801859714812501E-2</v>
      </c>
      <c r="M185">
        <f t="shared" si="15"/>
        <v>37</v>
      </c>
      <c r="N185">
        <f t="shared" si="16"/>
        <v>0</v>
      </c>
      <c r="O185">
        <f t="shared" si="17"/>
        <v>0</v>
      </c>
    </row>
    <row r="186" spans="1:15">
      <c r="A186" s="21" t="s">
        <v>68</v>
      </c>
      <c r="B186" s="10">
        <v>4130</v>
      </c>
      <c r="C186" s="12">
        <v>0.28061885060000002</v>
      </c>
      <c r="D186" s="11">
        <v>0.10199999999999999</v>
      </c>
      <c r="E186" s="11">
        <v>56.5</v>
      </c>
      <c r="F186" s="11">
        <v>0.7</v>
      </c>
      <c r="G186" s="11">
        <v>0.09</v>
      </c>
      <c r="H186" s="10">
        <v>1</v>
      </c>
      <c r="I186" s="23">
        <f t="shared" si="12"/>
        <v>0.7</v>
      </c>
      <c r="J186" s="23">
        <f t="shared" si="13"/>
        <v>0.09</v>
      </c>
      <c r="K186" s="11">
        <v>31.6</v>
      </c>
      <c r="L186" s="10">
        <f t="shared" si="14"/>
        <v>0.13476720300065001</v>
      </c>
      <c r="M186">
        <f t="shared" si="15"/>
        <v>166</v>
      </c>
      <c r="N186">
        <f t="shared" si="16"/>
        <v>0</v>
      </c>
      <c r="O186">
        <f t="shared" si="17"/>
        <v>0</v>
      </c>
    </row>
    <row r="187" spans="1:15">
      <c r="A187" s="21" t="s">
        <v>68</v>
      </c>
      <c r="B187" s="10">
        <v>1200</v>
      </c>
      <c r="C187" s="12">
        <v>6.9479139400000001E-2</v>
      </c>
      <c r="D187" s="11">
        <v>0.22</v>
      </c>
      <c r="E187" s="11">
        <v>56.5</v>
      </c>
      <c r="F187" s="11">
        <v>2.23</v>
      </c>
      <c r="G187" s="11">
        <v>0.316</v>
      </c>
      <c r="H187" s="10">
        <v>1</v>
      </c>
      <c r="I187" s="23">
        <f t="shared" si="12"/>
        <v>2.23</v>
      </c>
      <c r="J187" s="23">
        <f t="shared" si="13"/>
        <v>0.316</v>
      </c>
      <c r="K187" s="11">
        <v>16.899999999999999</v>
      </c>
      <c r="L187" s="10">
        <f t="shared" si="14"/>
        <v>7.1968808561833339E-2</v>
      </c>
      <c r="M187">
        <f t="shared" si="15"/>
        <v>89</v>
      </c>
      <c r="N187">
        <f t="shared" si="16"/>
        <v>0</v>
      </c>
      <c r="O187">
        <f t="shared" si="17"/>
        <v>0.1</v>
      </c>
    </row>
    <row r="188" spans="1:15">
      <c r="A188" s="21" t="s">
        <v>68</v>
      </c>
      <c r="B188" s="10">
        <v>4340</v>
      </c>
      <c r="C188" s="12">
        <v>0.29858725530000002</v>
      </c>
      <c r="D188" s="11">
        <v>0.10199999999999999</v>
      </c>
      <c r="E188" s="11">
        <v>56.5</v>
      </c>
      <c r="F188" s="11">
        <v>0.7</v>
      </c>
      <c r="G188" s="11">
        <v>0.09</v>
      </c>
      <c r="H188" s="10">
        <v>1</v>
      </c>
      <c r="I188" s="23">
        <f t="shared" si="12"/>
        <v>0.7</v>
      </c>
      <c r="J188" s="23">
        <f t="shared" si="13"/>
        <v>0.09</v>
      </c>
      <c r="K188" s="11">
        <v>33.6</v>
      </c>
      <c r="L188" s="10">
        <f t="shared" si="14"/>
        <v>0.14339652935782501</v>
      </c>
      <c r="M188">
        <f t="shared" si="15"/>
        <v>177</v>
      </c>
      <c r="N188">
        <f t="shared" si="16"/>
        <v>0</v>
      </c>
      <c r="O188">
        <f t="shared" si="17"/>
        <v>0</v>
      </c>
    </row>
    <row r="189" spans="1:15">
      <c r="A189" s="21" t="s">
        <v>68</v>
      </c>
      <c r="B189" s="10">
        <v>4340</v>
      </c>
      <c r="C189" s="12">
        <v>1.5969787900000001E-2</v>
      </c>
      <c r="D189" s="11">
        <v>0.309</v>
      </c>
      <c r="E189" s="11">
        <v>56.5</v>
      </c>
      <c r="F189" s="11">
        <v>0.7</v>
      </c>
      <c r="G189" s="11">
        <v>0.09</v>
      </c>
      <c r="H189" s="10">
        <v>1</v>
      </c>
      <c r="I189" s="23">
        <f t="shared" si="12"/>
        <v>0.7</v>
      </c>
      <c r="J189" s="23">
        <f t="shared" si="13"/>
        <v>0.09</v>
      </c>
      <c r="K189" s="11">
        <v>5.4</v>
      </c>
      <c r="L189" s="10">
        <f t="shared" si="14"/>
        <v>2.3234045171012501E-2</v>
      </c>
      <c r="M189">
        <f t="shared" si="15"/>
        <v>29</v>
      </c>
      <c r="N189">
        <f t="shared" si="16"/>
        <v>0</v>
      </c>
      <c r="O189">
        <f t="shared" si="17"/>
        <v>0</v>
      </c>
    </row>
    <row r="190" spans="1:15">
      <c r="A190" s="21" t="s">
        <v>68</v>
      </c>
      <c r="B190" s="10">
        <v>4340</v>
      </c>
      <c r="C190" s="12">
        <v>1.0227318000000001E-2</v>
      </c>
      <c r="D190" s="11">
        <v>0.309</v>
      </c>
      <c r="E190" s="11">
        <v>56.5</v>
      </c>
      <c r="F190" s="11">
        <v>0.7</v>
      </c>
      <c r="G190" s="11">
        <v>0.09</v>
      </c>
      <c r="H190" s="10">
        <v>1</v>
      </c>
      <c r="I190" s="23">
        <f t="shared" si="12"/>
        <v>0.7</v>
      </c>
      <c r="J190" s="23">
        <f t="shared" si="13"/>
        <v>0.09</v>
      </c>
      <c r="K190" s="11">
        <v>3.5</v>
      </c>
      <c r="L190" s="10">
        <f t="shared" si="14"/>
        <v>1.4879469275250003E-2</v>
      </c>
      <c r="M190">
        <f t="shared" si="15"/>
        <v>18</v>
      </c>
      <c r="N190">
        <f t="shared" si="16"/>
        <v>0</v>
      </c>
      <c r="O190">
        <f t="shared" si="17"/>
        <v>0</v>
      </c>
    </row>
    <row r="191" spans="1:15">
      <c r="A191" s="21" t="s">
        <v>68</v>
      </c>
      <c r="B191" s="10">
        <v>4340</v>
      </c>
      <c r="C191" s="12">
        <v>4.1423786900000002E-2</v>
      </c>
      <c r="D191" s="11">
        <v>0.10199999999999999</v>
      </c>
      <c r="E191" s="11">
        <v>56.5</v>
      </c>
      <c r="F191" s="11">
        <v>0.7</v>
      </c>
      <c r="G191" s="11">
        <v>0.09</v>
      </c>
      <c r="H191" s="10">
        <v>1</v>
      </c>
      <c r="I191" s="23">
        <f t="shared" si="12"/>
        <v>0.7</v>
      </c>
      <c r="J191" s="23">
        <f t="shared" si="13"/>
        <v>0.09</v>
      </c>
      <c r="K191" s="11">
        <v>4.7</v>
      </c>
      <c r="L191" s="10">
        <f t="shared" si="14"/>
        <v>1.9893773658725002E-2</v>
      </c>
      <c r="M191">
        <f t="shared" si="15"/>
        <v>25</v>
      </c>
      <c r="N191">
        <f t="shared" si="16"/>
        <v>0</v>
      </c>
      <c r="O191">
        <f t="shared" si="17"/>
        <v>0</v>
      </c>
    </row>
    <row r="192" spans="1:15">
      <c r="A192" s="21" t="s">
        <v>68</v>
      </c>
      <c r="B192" s="10">
        <v>1200</v>
      </c>
      <c r="C192" s="12">
        <v>2.1489587393999998</v>
      </c>
      <c r="D192" s="11">
        <v>0.38900000000000001</v>
      </c>
      <c r="E192" s="11">
        <v>56.5</v>
      </c>
      <c r="F192" s="11">
        <v>2.23</v>
      </c>
      <c r="G192" s="11">
        <v>0.316</v>
      </c>
      <c r="H192" s="10">
        <v>1</v>
      </c>
      <c r="I192" s="23">
        <f t="shared" si="12"/>
        <v>2.23</v>
      </c>
      <c r="J192" s="23">
        <f t="shared" si="13"/>
        <v>0.316</v>
      </c>
      <c r="K192" s="11">
        <v>921.9</v>
      </c>
      <c r="L192" s="10">
        <f t="shared" si="14"/>
        <v>3.9359074711585751</v>
      </c>
      <c r="M192">
        <f t="shared" si="15"/>
        <v>4855</v>
      </c>
      <c r="N192">
        <f t="shared" si="16"/>
        <v>24</v>
      </c>
      <c r="O192">
        <f t="shared" si="17"/>
        <v>3.4</v>
      </c>
    </row>
    <row r="193" spans="1:15">
      <c r="A193" s="21" t="s">
        <v>68</v>
      </c>
      <c r="B193" s="10">
        <v>1200</v>
      </c>
      <c r="C193" s="12">
        <v>5.1952295599999997E-2</v>
      </c>
      <c r="D193" s="11">
        <v>0.22</v>
      </c>
      <c r="E193" s="11">
        <v>56.5</v>
      </c>
      <c r="F193" s="11">
        <v>2.23</v>
      </c>
      <c r="G193" s="11">
        <v>0.316</v>
      </c>
      <c r="H193" s="10">
        <v>1</v>
      </c>
      <c r="I193" s="23">
        <f t="shared" si="12"/>
        <v>2.23</v>
      </c>
      <c r="J193" s="23">
        <f t="shared" si="13"/>
        <v>0.316</v>
      </c>
      <c r="K193" s="11">
        <v>12.6</v>
      </c>
      <c r="L193" s="10">
        <f t="shared" si="14"/>
        <v>5.3813919525666665E-2</v>
      </c>
      <c r="M193">
        <f t="shared" si="15"/>
        <v>66</v>
      </c>
      <c r="N193">
        <f t="shared" si="16"/>
        <v>0</v>
      </c>
      <c r="O193">
        <f t="shared" si="17"/>
        <v>0</v>
      </c>
    </row>
    <row r="194" spans="1:15">
      <c r="A194" s="21" t="s">
        <v>68</v>
      </c>
      <c r="B194" s="10">
        <v>1200</v>
      </c>
      <c r="C194" s="12">
        <v>1.9049102655000001</v>
      </c>
      <c r="D194" s="11">
        <v>0.22</v>
      </c>
      <c r="E194" s="11">
        <v>56.5</v>
      </c>
      <c r="F194" s="11">
        <v>2.23</v>
      </c>
      <c r="G194" s="11">
        <v>0.316</v>
      </c>
      <c r="H194" s="10">
        <v>1</v>
      </c>
      <c r="I194" s="23">
        <f t="shared" si="12"/>
        <v>2.23</v>
      </c>
      <c r="J194" s="23">
        <f t="shared" si="13"/>
        <v>0.316</v>
      </c>
      <c r="K194" s="11">
        <v>514.20000000000005</v>
      </c>
      <c r="L194" s="10">
        <f t="shared" si="14"/>
        <v>1.9731695500137498</v>
      </c>
      <c r="M194">
        <f t="shared" si="15"/>
        <v>2434</v>
      </c>
      <c r="N194">
        <f t="shared" si="16"/>
        <v>12</v>
      </c>
      <c r="O194">
        <f t="shared" si="17"/>
        <v>1.7</v>
      </c>
    </row>
    <row r="195" spans="1:15">
      <c r="A195" s="21" t="s">
        <v>68</v>
      </c>
      <c r="B195" s="10">
        <v>4340</v>
      </c>
      <c r="C195" s="12">
        <v>3.2017475000000002E-3</v>
      </c>
      <c r="D195" s="11">
        <v>0.41299999999999998</v>
      </c>
      <c r="E195" s="11">
        <v>56.5</v>
      </c>
      <c r="F195" s="11">
        <v>0.7</v>
      </c>
      <c r="G195" s="11">
        <v>0.09</v>
      </c>
      <c r="H195" s="10">
        <v>1</v>
      </c>
      <c r="I195" s="23">
        <f t="shared" ref="I195:I238" si="18">F195</f>
        <v>0.7</v>
      </c>
      <c r="J195" s="23">
        <f t="shared" ref="J195:J238" si="19">G195</f>
        <v>0.09</v>
      </c>
      <c r="K195" s="11">
        <v>1.5</v>
      </c>
      <c r="L195" s="10">
        <f t="shared" ref="L195:L258" si="20">E195*D195*C195/12</f>
        <v>6.225931419895833E-3</v>
      </c>
      <c r="M195">
        <f t="shared" ref="M195:M258" si="21">ROUND(E195*D195*C195*102.79,0)</f>
        <v>8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21" t="s">
        <v>68</v>
      </c>
      <c r="B196" s="10">
        <v>4130</v>
      </c>
      <c r="C196" s="12">
        <v>2.1188098799999999E-2</v>
      </c>
      <c r="D196" s="11">
        <v>0.10199999999999999</v>
      </c>
      <c r="E196" s="11">
        <v>56.5</v>
      </c>
      <c r="F196" s="11">
        <v>0.7</v>
      </c>
      <c r="G196" s="11">
        <v>0.09</v>
      </c>
      <c r="H196" s="10">
        <v>1</v>
      </c>
      <c r="I196" s="23">
        <f t="shared" si="18"/>
        <v>0.7</v>
      </c>
      <c r="J196" s="23">
        <f t="shared" si="19"/>
        <v>0.09</v>
      </c>
      <c r="K196" s="11">
        <v>2.4</v>
      </c>
      <c r="L196" s="10">
        <f t="shared" si="20"/>
        <v>1.01755844487E-2</v>
      </c>
      <c r="M196">
        <f t="shared" si="21"/>
        <v>13</v>
      </c>
      <c r="N196">
        <f t="shared" si="22"/>
        <v>0</v>
      </c>
      <c r="O196">
        <f t="shared" si="23"/>
        <v>0</v>
      </c>
    </row>
    <row r="197" spans="1:15">
      <c r="A197" s="21" t="s">
        <v>68</v>
      </c>
      <c r="B197" s="10">
        <v>1200</v>
      </c>
      <c r="C197" s="12">
        <v>2.0417498700000002E-2</v>
      </c>
      <c r="D197" s="11">
        <v>0.30399999999999999</v>
      </c>
      <c r="E197" s="11">
        <v>56.5</v>
      </c>
      <c r="F197" s="11">
        <v>2.23</v>
      </c>
      <c r="G197" s="11">
        <v>0.316</v>
      </c>
      <c r="H197" s="10">
        <v>1</v>
      </c>
      <c r="I197" s="23">
        <f t="shared" si="18"/>
        <v>2.23</v>
      </c>
      <c r="J197" s="23">
        <f t="shared" si="19"/>
        <v>0.316</v>
      </c>
      <c r="K197" s="11">
        <v>6.8</v>
      </c>
      <c r="L197" s="10">
        <f t="shared" si="20"/>
        <v>2.92242464726E-2</v>
      </c>
      <c r="M197">
        <f t="shared" si="21"/>
        <v>36</v>
      </c>
      <c r="N197">
        <f t="shared" si="22"/>
        <v>0</v>
      </c>
      <c r="O197">
        <f t="shared" si="23"/>
        <v>0</v>
      </c>
    </row>
    <row r="198" spans="1:15">
      <c r="A198" s="21" t="s">
        <v>68</v>
      </c>
      <c r="B198" s="10">
        <v>4340</v>
      </c>
      <c r="C198" s="12">
        <v>0.33513443700000001</v>
      </c>
      <c r="D198" s="11">
        <v>0.41299999999999998</v>
      </c>
      <c r="E198" s="11">
        <v>56.5</v>
      </c>
      <c r="F198" s="11">
        <v>0.7</v>
      </c>
      <c r="G198" s="11">
        <v>0.09</v>
      </c>
      <c r="H198" s="10">
        <v>1</v>
      </c>
      <c r="I198" s="23">
        <f t="shared" si="18"/>
        <v>0.7</v>
      </c>
      <c r="J198" s="23">
        <f t="shared" si="19"/>
        <v>0.09</v>
      </c>
      <c r="K198" s="11">
        <v>152.6</v>
      </c>
      <c r="L198" s="10">
        <f t="shared" si="20"/>
        <v>0.65168287668137503</v>
      </c>
      <c r="M198">
        <f t="shared" si="21"/>
        <v>804</v>
      </c>
      <c r="N198">
        <f t="shared" si="22"/>
        <v>1</v>
      </c>
      <c r="O198">
        <f t="shared" si="23"/>
        <v>0.2</v>
      </c>
    </row>
    <row r="199" spans="1:15">
      <c r="A199" s="21" t="s">
        <v>68</v>
      </c>
      <c r="B199" s="10">
        <v>4340</v>
      </c>
      <c r="C199" s="12">
        <v>2.37177651E-2</v>
      </c>
      <c r="D199" s="11">
        <v>0.10199999999999999</v>
      </c>
      <c r="E199" s="11">
        <v>56.5</v>
      </c>
      <c r="F199" s="11">
        <v>0.7</v>
      </c>
      <c r="G199" s="11">
        <v>0.09</v>
      </c>
      <c r="H199" s="10">
        <v>1</v>
      </c>
      <c r="I199" s="23">
        <f t="shared" si="18"/>
        <v>0.7</v>
      </c>
      <c r="J199" s="23">
        <f t="shared" si="19"/>
        <v>0.09</v>
      </c>
      <c r="K199" s="11">
        <v>2.7</v>
      </c>
      <c r="L199" s="10">
        <f t="shared" si="20"/>
        <v>1.1390456689275E-2</v>
      </c>
      <c r="M199">
        <f t="shared" si="21"/>
        <v>14</v>
      </c>
      <c r="N199">
        <f t="shared" si="22"/>
        <v>0</v>
      </c>
      <c r="O199">
        <f t="shared" si="23"/>
        <v>0</v>
      </c>
    </row>
    <row r="200" spans="1:15">
      <c r="A200" s="21" t="s">
        <v>68</v>
      </c>
      <c r="B200" s="10">
        <v>1200</v>
      </c>
      <c r="C200" s="12">
        <v>2.6560321E-3</v>
      </c>
      <c r="D200" s="11">
        <v>0.30399999999999999</v>
      </c>
      <c r="E200" s="11">
        <v>56.5</v>
      </c>
      <c r="F200" s="11">
        <v>2.23</v>
      </c>
      <c r="G200" s="11">
        <v>0.316</v>
      </c>
      <c r="H200" s="10">
        <v>1</v>
      </c>
      <c r="I200" s="23">
        <f t="shared" si="18"/>
        <v>2.23</v>
      </c>
      <c r="J200" s="23">
        <f t="shared" si="19"/>
        <v>0.316</v>
      </c>
      <c r="K200" s="11">
        <v>0.9</v>
      </c>
      <c r="L200" s="10">
        <f t="shared" si="20"/>
        <v>3.8016672791333331E-3</v>
      </c>
      <c r="M200">
        <f t="shared" si="21"/>
        <v>5</v>
      </c>
      <c r="N200">
        <f t="shared" si="22"/>
        <v>0</v>
      </c>
      <c r="O200">
        <f t="shared" si="23"/>
        <v>0</v>
      </c>
    </row>
    <row r="201" spans="1:15">
      <c r="A201" s="21" t="s">
        <v>68</v>
      </c>
      <c r="B201" s="10">
        <v>4340</v>
      </c>
      <c r="C201" s="12">
        <v>6.4464969999999998E-4</v>
      </c>
      <c r="D201" s="11">
        <v>0.41299999999999998</v>
      </c>
      <c r="E201" s="11">
        <v>56.5</v>
      </c>
      <c r="F201" s="11">
        <v>0.7</v>
      </c>
      <c r="G201" s="11">
        <v>0.09</v>
      </c>
      <c r="H201" s="10">
        <v>1</v>
      </c>
      <c r="I201" s="23">
        <f t="shared" si="18"/>
        <v>0.7</v>
      </c>
      <c r="J201" s="23">
        <f t="shared" si="19"/>
        <v>0.09</v>
      </c>
      <c r="K201" s="11">
        <v>0.3</v>
      </c>
      <c r="L201" s="10">
        <f t="shared" si="20"/>
        <v>1.2535482020541665E-3</v>
      </c>
      <c r="M201">
        <f t="shared" si="21"/>
        <v>2</v>
      </c>
      <c r="N201">
        <f t="shared" si="22"/>
        <v>0</v>
      </c>
      <c r="O201">
        <f t="shared" si="23"/>
        <v>0</v>
      </c>
    </row>
    <row r="202" spans="1:15">
      <c r="A202" s="21" t="s">
        <v>68</v>
      </c>
      <c r="B202" s="10">
        <v>4340</v>
      </c>
      <c r="C202" s="12">
        <v>1.4758990000000001E-4</v>
      </c>
      <c r="D202" s="11">
        <v>0.309</v>
      </c>
      <c r="E202" s="11">
        <v>56.5</v>
      </c>
      <c r="F202" s="11">
        <v>0.7</v>
      </c>
      <c r="G202" s="11">
        <v>0.09</v>
      </c>
      <c r="H202" s="10">
        <v>1</v>
      </c>
      <c r="I202" s="23">
        <f t="shared" si="18"/>
        <v>0.7</v>
      </c>
      <c r="J202" s="23">
        <f t="shared" si="19"/>
        <v>0.09</v>
      </c>
      <c r="K202" s="11">
        <v>0.1</v>
      </c>
      <c r="L202" s="10">
        <f t="shared" si="20"/>
        <v>2.1472485576250002E-4</v>
      </c>
      <c r="M202">
        <f t="shared" si="21"/>
        <v>0</v>
      </c>
      <c r="N202">
        <f t="shared" si="22"/>
        <v>0</v>
      </c>
      <c r="O202">
        <f t="shared" si="23"/>
        <v>0</v>
      </c>
    </row>
    <row r="203" spans="1:15">
      <c r="A203" s="21" t="s">
        <v>68</v>
      </c>
      <c r="B203" s="10">
        <v>1200</v>
      </c>
      <c r="C203" s="12">
        <v>9.4462145799999994E-2</v>
      </c>
      <c r="D203" s="11">
        <v>0.30399999999999999</v>
      </c>
      <c r="E203" s="11">
        <v>56.5</v>
      </c>
      <c r="F203" s="11">
        <v>2.23</v>
      </c>
      <c r="G203" s="11">
        <v>0.316</v>
      </c>
      <c r="H203" s="10">
        <v>1</v>
      </c>
      <c r="I203" s="23">
        <f t="shared" si="18"/>
        <v>2.23</v>
      </c>
      <c r="J203" s="23">
        <f t="shared" si="19"/>
        <v>0.316</v>
      </c>
      <c r="K203" s="11">
        <v>31.7</v>
      </c>
      <c r="L203" s="10">
        <f t="shared" si="20"/>
        <v>0.13520681802173332</v>
      </c>
      <c r="M203">
        <f t="shared" si="21"/>
        <v>167</v>
      </c>
      <c r="N203">
        <f t="shared" si="22"/>
        <v>1</v>
      </c>
      <c r="O203">
        <f t="shared" si="23"/>
        <v>0.1</v>
      </c>
    </row>
    <row r="204" spans="1:15">
      <c r="A204" s="21" t="s">
        <v>68</v>
      </c>
      <c r="B204" s="10">
        <v>4130</v>
      </c>
      <c r="C204" s="12">
        <v>0.1205175362</v>
      </c>
      <c r="D204" s="11">
        <v>0.309</v>
      </c>
      <c r="E204" s="11">
        <v>56.5</v>
      </c>
      <c r="F204" s="11">
        <v>0.7</v>
      </c>
      <c r="G204" s="11">
        <v>0.09</v>
      </c>
      <c r="H204" s="10">
        <v>1</v>
      </c>
      <c r="I204" s="23">
        <f t="shared" si="18"/>
        <v>0.7</v>
      </c>
      <c r="J204" s="23">
        <f t="shared" si="19"/>
        <v>0.09</v>
      </c>
      <c r="K204" s="11">
        <v>41.1</v>
      </c>
      <c r="L204" s="10">
        <f t="shared" si="20"/>
        <v>0.17533795047897502</v>
      </c>
      <c r="M204">
        <f t="shared" si="21"/>
        <v>216</v>
      </c>
      <c r="N204">
        <f t="shared" si="22"/>
        <v>0</v>
      </c>
      <c r="O204">
        <f t="shared" si="23"/>
        <v>0</v>
      </c>
    </row>
    <row r="205" spans="1:15">
      <c r="A205" s="21" t="s">
        <v>68</v>
      </c>
      <c r="B205" s="10">
        <v>4130</v>
      </c>
      <c r="C205" s="12">
        <v>8.6961764499999997E-2</v>
      </c>
      <c r="D205" s="11">
        <v>0.10199999999999999</v>
      </c>
      <c r="E205" s="11">
        <v>56.5</v>
      </c>
      <c r="F205" s="11">
        <v>0.7</v>
      </c>
      <c r="G205" s="11">
        <v>0.09</v>
      </c>
      <c r="H205" s="10">
        <v>1</v>
      </c>
      <c r="I205" s="23">
        <f t="shared" si="18"/>
        <v>0.7</v>
      </c>
      <c r="J205" s="23">
        <f t="shared" si="19"/>
        <v>0.09</v>
      </c>
      <c r="K205" s="11">
        <v>9.8000000000000007</v>
      </c>
      <c r="L205" s="10">
        <f t="shared" si="20"/>
        <v>4.1763387401125E-2</v>
      </c>
      <c r="M205">
        <f t="shared" si="21"/>
        <v>52</v>
      </c>
      <c r="N205">
        <f t="shared" si="22"/>
        <v>0</v>
      </c>
      <c r="O205">
        <f t="shared" si="23"/>
        <v>0</v>
      </c>
    </row>
    <row r="206" spans="1:15">
      <c r="A206" s="21" t="s">
        <v>68</v>
      </c>
      <c r="B206" s="10">
        <v>4130</v>
      </c>
      <c r="C206" s="12">
        <v>0.36406211360000001</v>
      </c>
      <c r="D206" s="11">
        <v>0.10199999999999999</v>
      </c>
      <c r="E206" s="11">
        <v>56.5</v>
      </c>
      <c r="F206" s="11">
        <v>0.7</v>
      </c>
      <c r="G206" s="11">
        <v>0.09</v>
      </c>
      <c r="H206" s="10">
        <v>1</v>
      </c>
      <c r="I206" s="23">
        <f t="shared" si="18"/>
        <v>0.7</v>
      </c>
      <c r="J206" s="23">
        <f t="shared" si="19"/>
        <v>0.09</v>
      </c>
      <c r="K206" s="11">
        <v>41</v>
      </c>
      <c r="L206" s="10">
        <f t="shared" si="20"/>
        <v>0.17484083005640003</v>
      </c>
      <c r="M206">
        <f t="shared" si="21"/>
        <v>216</v>
      </c>
      <c r="N206">
        <f t="shared" si="22"/>
        <v>0</v>
      </c>
      <c r="O206">
        <f t="shared" si="23"/>
        <v>0</v>
      </c>
    </row>
    <row r="207" spans="1:15">
      <c r="A207" s="21" t="s">
        <v>68</v>
      </c>
      <c r="B207" s="10">
        <v>1200</v>
      </c>
      <c r="C207" s="12">
        <v>0.85667950500000001</v>
      </c>
      <c r="D207" s="11">
        <v>0.22</v>
      </c>
      <c r="E207" s="11">
        <v>56.5</v>
      </c>
      <c r="F207" s="11">
        <v>2.23</v>
      </c>
      <c r="G207" s="11">
        <v>0.316</v>
      </c>
      <c r="H207" s="10">
        <v>1</v>
      </c>
      <c r="I207" s="23">
        <f t="shared" si="18"/>
        <v>2.23</v>
      </c>
      <c r="J207" s="23">
        <f t="shared" si="19"/>
        <v>0.316</v>
      </c>
      <c r="K207" s="11">
        <v>207.8</v>
      </c>
      <c r="L207" s="10">
        <f t="shared" si="20"/>
        <v>0.88737718726250003</v>
      </c>
      <c r="M207">
        <f t="shared" si="21"/>
        <v>1095</v>
      </c>
      <c r="N207">
        <f t="shared" si="22"/>
        <v>5</v>
      </c>
      <c r="O207">
        <f t="shared" si="23"/>
        <v>0.8</v>
      </c>
    </row>
    <row r="208" spans="1:15">
      <c r="A208" s="21" t="s">
        <v>68</v>
      </c>
      <c r="B208" s="10">
        <v>4130</v>
      </c>
      <c r="C208" s="12">
        <v>0.48307848799999997</v>
      </c>
      <c r="D208" s="11">
        <v>0.309</v>
      </c>
      <c r="E208" s="11">
        <v>56.5</v>
      </c>
      <c r="F208" s="11">
        <v>0.7</v>
      </c>
      <c r="G208" s="11">
        <v>0.09</v>
      </c>
      <c r="H208" s="10">
        <v>1</v>
      </c>
      <c r="I208" s="23">
        <f t="shared" si="18"/>
        <v>0.7</v>
      </c>
      <c r="J208" s="23">
        <f t="shared" si="19"/>
        <v>0.09</v>
      </c>
      <c r="K208" s="11">
        <v>411.8</v>
      </c>
      <c r="L208" s="10">
        <f t="shared" si="20"/>
        <v>0.70281881522900003</v>
      </c>
      <c r="M208">
        <f t="shared" si="21"/>
        <v>867</v>
      </c>
      <c r="N208">
        <f t="shared" si="22"/>
        <v>1</v>
      </c>
      <c r="O208">
        <f t="shared" si="23"/>
        <v>0.2</v>
      </c>
    </row>
    <row r="209" spans="1:15">
      <c r="A209" s="21" t="s">
        <v>68</v>
      </c>
      <c r="B209" s="10">
        <v>4130</v>
      </c>
      <c r="C209" s="12">
        <v>2.9074722000000001E-2</v>
      </c>
      <c r="D209" s="11">
        <v>0.309</v>
      </c>
      <c r="E209" s="11">
        <v>56.5</v>
      </c>
      <c r="F209" s="11">
        <v>0.7</v>
      </c>
      <c r="G209" s="11">
        <v>0.09</v>
      </c>
      <c r="H209" s="10">
        <v>1</v>
      </c>
      <c r="I209" s="23">
        <f t="shared" si="18"/>
        <v>0.7</v>
      </c>
      <c r="J209" s="23">
        <f t="shared" si="19"/>
        <v>0.09</v>
      </c>
      <c r="K209" s="11">
        <v>20</v>
      </c>
      <c r="L209" s="10">
        <f t="shared" si="20"/>
        <v>4.2300086169750006E-2</v>
      </c>
      <c r="M209">
        <f t="shared" si="21"/>
        <v>52</v>
      </c>
      <c r="N209">
        <f t="shared" si="22"/>
        <v>0</v>
      </c>
      <c r="O209">
        <f t="shared" si="23"/>
        <v>0</v>
      </c>
    </row>
    <row r="210" spans="1:15">
      <c r="A210" s="21" t="s">
        <v>68</v>
      </c>
      <c r="B210" s="10">
        <v>4130</v>
      </c>
      <c r="C210" s="12">
        <v>1.09317119E-2</v>
      </c>
      <c r="D210" s="11">
        <v>0.309</v>
      </c>
      <c r="E210" s="11">
        <v>56.5</v>
      </c>
      <c r="F210" s="11">
        <v>0.7</v>
      </c>
      <c r="G210" s="11">
        <v>0.09</v>
      </c>
      <c r="H210" s="10">
        <v>1</v>
      </c>
      <c r="I210" s="23">
        <f t="shared" si="18"/>
        <v>0.7</v>
      </c>
      <c r="J210" s="23">
        <f t="shared" si="19"/>
        <v>0.09</v>
      </c>
      <c r="K210" s="11">
        <v>3.7</v>
      </c>
      <c r="L210" s="10">
        <f t="shared" si="20"/>
        <v>1.59042743505125E-2</v>
      </c>
      <c r="M210">
        <f t="shared" si="21"/>
        <v>20</v>
      </c>
      <c r="N210">
        <f t="shared" si="22"/>
        <v>0</v>
      </c>
      <c r="O210">
        <f t="shared" si="23"/>
        <v>0</v>
      </c>
    </row>
    <row r="211" spans="1:15">
      <c r="A211" s="21" t="s">
        <v>68</v>
      </c>
      <c r="B211" s="10">
        <v>4130</v>
      </c>
      <c r="C211" s="12">
        <v>1.3597923099999999E-2</v>
      </c>
      <c r="D211" s="11">
        <v>0.10199999999999999</v>
      </c>
      <c r="E211" s="11">
        <v>56.5</v>
      </c>
      <c r="F211" s="11">
        <v>0.7</v>
      </c>
      <c r="G211" s="11">
        <v>0.09</v>
      </c>
      <c r="H211" s="10">
        <v>1</v>
      </c>
      <c r="I211" s="23">
        <f t="shared" si="18"/>
        <v>0.7</v>
      </c>
      <c r="J211" s="23">
        <f t="shared" si="19"/>
        <v>0.09</v>
      </c>
      <c r="K211" s="11">
        <v>3.1</v>
      </c>
      <c r="L211" s="10">
        <f t="shared" si="20"/>
        <v>6.5304025687749996E-3</v>
      </c>
      <c r="M211">
        <f t="shared" si="21"/>
        <v>8</v>
      </c>
      <c r="N211">
        <f t="shared" si="22"/>
        <v>0</v>
      </c>
      <c r="O211">
        <f t="shared" si="23"/>
        <v>0</v>
      </c>
    </row>
    <row r="212" spans="1:15">
      <c r="A212" s="21" t="s">
        <v>68</v>
      </c>
      <c r="B212" s="10">
        <v>4130</v>
      </c>
      <c r="C212" s="12">
        <v>2.8528626028000001</v>
      </c>
      <c r="D212" s="11">
        <v>0.10199999999999999</v>
      </c>
      <c r="E212" s="11">
        <v>56.5</v>
      </c>
      <c r="F212" s="11">
        <v>0.7</v>
      </c>
      <c r="G212" s="11">
        <v>0.09</v>
      </c>
      <c r="H212" s="10">
        <v>1</v>
      </c>
      <c r="I212" s="23">
        <f t="shared" si="18"/>
        <v>0.7</v>
      </c>
      <c r="J212" s="23">
        <f t="shared" si="19"/>
        <v>0.09</v>
      </c>
      <c r="K212" s="11">
        <v>648</v>
      </c>
      <c r="L212" s="10">
        <f t="shared" si="20"/>
        <v>1.3700872649947</v>
      </c>
      <c r="M212">
        <f t="shared" si="21"/>
        <v>1690</v>
      </c>
      <c r="N212">
        <f t="shared" si="22"/>
        <v>3</v>
      </c>
      <c r="O212">
        <f t="shared" si="23"/>
        <v>0.3</v>
      </c>
    </row>
    <row r="213" spans="1:15">
      <c r="A213" s="21" t="s">
        <v>68</v>
      </c>
      <c r="B213" s="10">
        <v>4130</v>
      </c>
      <c r="C213" s="12">
        <v>2.7895250712999999</v>
      </c>
      <c r="D213" s="11">
        <v>0.309</v>
      </c>
      <c r="E213" s="11">
        <v>56.5</v>
      </c>
      <c r="F213" s="11">
        <v>0.7</v>
      </c>
      <c r="G213" s="11">
        <v>0.09</v>
      </c>
      <c r="H213" s="10">
        <v>1</v>
      </c>
      <c r="I213" s="23">
        <f t="shared" si="18"/>
        <v>0.7</v>
      </c>
      <c r="J213" s="23">
        <f t="shared" si="19"/>
        <v>0.09</v>
      </c>
      <c r="K213" s="11">
        <v>2090.8000000000002</v>
      </c>
      <c r="L213" s="10">
        <f t="shared" si="20"/>
        <v>4.0584102881075879</v>
      </c>
      <c r="M213">
        <f t="shared" si="21"/>
        <v>5006</v>
      </c>
      <c r="N213">
        <f t="shared" si="22"/>
        <v>8</v>
      </c>
      <c r="O213">
        <f t="shared" si="23"/>
        <v>1</v>
      </c>
    </row>
    <row r="214" spans="1:15">
      <c r="A214" s="21" t="s">
        <v>68</v>
      </c>
      <c r="B214" s="10">
        <v>4130</v>
      </c>
      <c r="C214" s="12">
        <v>5.9690005000000001E-3</v>
      </c>
      <c r="D214" s="11">
        <v>0.309</v>
      </c>
      <c r="E214" s="11">
        <v>56.5</v>
      </c>
      <c r="F214" s="11">
        <v>0.7</v>
      </c>
      <c r="G214" s="11">
        <v>0.09</v>
      </c>
      <c r="H214" s="10">
        <v>1</v>
      </c>
      <c r="I214" s="23">
        <f t="shared" si="18"/>
        <v>0.7</v>
      </c>
      <c r="J214" s="23">
        <f t="shared" si="19"/>
        <v>0.09</v>
      </c>
      <c r="K214" s="11">
        <v>2</v>
      </c>
      <c r="L214" s="10">
        <f t="shared" si="20"/>
        <v>8.6841496024374996E-3</v>
      </c>
      <c r="M214">
        <f t="shared" si="21"/>
        <v>11</v>
      </c>
      <c r="N214">
        <f t="shared" si="22"/>
        <v>0</v>
      </c>
      <c r="O214">
        <f t="shared" si="23"/>
        <v>0</v>
      </c>
    </row>
    <row r="215" spans="1:15">
      <c r="A215" s="21" t="s">
        <v>68</v>
      </c>
      <c r="B215" s="10">
        <v>1200</v>
      </c>
      <c r="C215" s="12">
        <v>0.29491417060000003</v>
      </c>
      <c r="D215" s="11">
        <v>0.38900000000000001</v>
      </c>
      <c r="E215" s="11">
        <v>56.5</v>
      </c>
      <c r="F215" s="11">
        <v>2.23</v>
      </c>
      <c r="G215" s="11">
        <v>0.316</v>
      </c>
      <c r="H215" s="10">
        <v>1</v>
      </c>
      <c r="I215" s="23">
        <f t="shared" si="18"/>
        <v>2.23</v>
      </c>
      <c r="J215" s="23">
        <f t="shared" si="19"/>
        <v>0.316</v>
      </c>
      <c r="K215" s="11">
        <v>255.5</v>
      </c>
      <c r="L215" s="10">
        <f t="shared" si="20"/>
        <v>0.54014759154434178</v>
      </c>
      <c r="M215">
        <f t="shared" si="21"/>
        <v>666</v>
      </c>
      <c r="N215">
        <f t="shared" si="22"/>
        <v>3</v>
      </c>
      <c r="O215">
        <f t="shared" si="23"/>
        <v>0.5</v>
      </c>
    </row>
    <row r="216" spans="1:15">
      <c r="A216" s="21" t="s">
        <v>68</v>
      </c>
      <c r="B216" s="10">
        <v>4130</v>
      </c>
      <c r="C216" s="12">
        <v>0.16756302849999999</v>
      </c>
      <c r="D216" s="11">
        <v>0.309</v>
      </c>
      <c r="E216" s="11">
        <v>56.5</v>
      </c>
      <c r="F216" s="11">
        <v>0.7</v>
      </c>
      <c r="G216" s="11">
        <v>0.09</v>
      </c>
      <c r="H216" s="10">
        <v>1</v>
      </c>
      <c r="I216" s="23">
        <f t="shared" si="18"/>
        <v>0.7</v>
      </c>
      <c r="J216" s="23">
        <f t="shared" si="19"/>
        <v>0.09</v>
      </c>
      <c r="K216" s="11">
        <v>115.3</v>
      </c>
      <c r="L216" s="10">
        <f t="shared" si="20"/>
        <v>0.24378326108893747</v>
      </c>
      <c r="M216">
        <f t="shared" si="21"/>
        <v>301</v>
      </c>
      <c r="N216">
        <f t="shared" si="22"/>
        <v>0</v>
      </c>
      <c r="O216">
        <f t="shared" si="23"/>
        <v>0.1</v>
      </c>
    </row>
    <row r="217" spans="1:15">
      <c r="A217" s="21" t="s">
        <v>68</v>
      </c>
      <c r="B217" s="10">
        <v>1200</v>
      </c>
      <c r="C217" s="12">
        <v>0.14778309100000001</v>
      </c>
      <c r="D217" s="11">
        <v>0.38900000000000001</v>
      </c>
      <c r="E217" s="11">
        <v>56.5</v>
      </c>
      <c r="F217" s="11">
        <v>2.23</v>
      </c>
      <c r="G217" s="11">
        <v>0.316</v>
      </c>
      <c r="H217" s="10">
        <v>1</v>
      </c>
      <c r="I217" s="23">
        <f t="shared" si="18"/>
        <v>2.23</v>
      </c>
      <c r="J217" s="23">
        <f t="shared" si="19"/>
        <v>0.316</v>
      </c>
      <c r="K217" s="11">
        <v>128</v>
      </c>
      <c r="L217" s="10">
        <f t="shared" si="20"/>
        <v>0.27067088879529166</v>
      </c>
      <c r="M217">
        <f t="shared" si="21"/>
        <v>334</v>
      </c>
      <c r="N217">
        <f t="shared" si="22"/>
        <v>2</v>
      </c>
      <c r="O217">
        <f t="shared" si="23"/>
        <v>0.2</v>
      </c>
    </row>
    <row r="218" spans="1:15">
      <c r="A218" s="21" t="s">
        <v>68</v>
      </c>
      <c r="B218" s="10">
        <v>1200</v>
      </c>
      <c r="C218" s="12">
        <v>1.915802486</v>
      </c>
      <c r="D218" s="11">
        <v>0.22</v>
      </c>
      <c r="E218" s="11">
        <v>56.5</v>
      </c>
      <c r="F218" s="11">
        <v>2.23</v>
      </c>
      <c r="G218" s="11">
        <v>0.316</v>
      </c>
      <c r="H218" s="10">
        <v>1</v>
      </c>
      <c r="I218" s="23">
        <f t="shared" si="18"/>
        <v>2.23</v>
      </c>
      <c r="J218" s="23">
        <f t="shared" si="19"/>
        <v>0.316</v>
      </c>
      <c r="K218" s="11">
        <v>1388.7</v>
      </c>
      <c r="L218" s="10">
        <f t="shared" si="20"/>
        <v>1.9844520750816665</v>
      </c>
      <c r="M218">
        <f t="shared" si="21"/>
        <v>2448</v>
      </c>
      <c r="N218">
        <f t="shared" si="22"/>
        <v>12</v>
      </c>
      <c r="O218">
        <f t="shared" si="23"/>
        <v>1.7</v>
      </c>
    </row>
    <row r="219" spans="1:15">
      <c r="A219" s="21" t="s">
        <v>68</v>
      </c>
      <c r="B219" s="10">
        <v>1200</v>
      </c>
      <c r="C219" s="12">
        <v>1.6198519819999999</v>
      </c>
      <c r="D219" s="11">
        <v>0.30399999999999999</v>
      </c>
      <c r="E219" s="11">
        <v>56.5</v>
      </c>
      <c r="F219" s="11">
        <v>2.23</v>
      </c>
      <c r="G219" s="11">
        <v>0.316</v>
      </c>
      <c r="H219" s="10">
        <v>1</v>
      </c>
      <c r="I219" s="23">
        <f t="shared" si="18"/>
        <v>2.23</v>
      </c>
      <c r="J219" s="23">
        <f t="shared" si="19"/>
        <v>0.316</v>
      </c>
      <c r="K219" s="11">
        <v>1096.7</v>
      </c>
      <c r="L219" s="10">
        <f t="shared" si="20"/>
        <v>2.3185481369026664</v>
      </c>
      <c r="M219">
        <f t="shared" si="21"/>
        <v>2860</v>
      </c>
      <c r="N219">
        <f t="shared" si="22"/>
        <v>14</v>
      </c>
      <c r="O219">
        <f t="shared" si="23"/>
        <v>2</v>
      </c>
    </row>
    <row r="220" spans="1:15">
      <c r="A220" s="21" t="s">
        <v>68</v>
      </c>
      <c r="B220" s="10">
        <v>4130</v>
      </c>
      <c r="C220" s="12">
        <v>1.60494781E-2</v>
      </c>
      <c r="D220" s="11">
        <v>0.309</v>
      </c>
      <c r="E220" s="11">
        <v>56.5</v>
      </c>
      <c r="F220" s="11">
        <v>0.7</v>
      </c>
      <c r="G220" s="11">
        <v>0.09</v>
      </c>
      <c r="H220" s="10">
        <v>1</v>
      </c>
      <c r="I220" s="23">
        <f t="shared" si="18"/>
        <v>0.7</v>
      </c>
      <c r="J220" s="23">
        <f t="shared" si="19"/>
        <v>0.09</v>
      </c>
      <c r="K220" s="11">
        <v>11</v>
      </c>
      <c r="L220" s="10">
        <f t="shared" si="20"/>
        <v>2.3349984450737504E-2</v>
      </c>
      <c r="M220">
        <f t="shared" si="21"/>
        <v>29</v>
      </c>
      <c r="N220">
        <f t="shared" si="22"/>
        <v>0</v>
      </c>
      <c r="O220">
        <f t="shared" si="23"/>
        <v>0</v>
      </c>
    </row>
    <row r="221" spans="1:15">
      <c r="A221" s="21" t="s">
        <v>68</v>
      </c>
      <c r="B221" s="10">
        <v>4130</v>
      </c>
      <c r="C221" s="12">
        <v>1.8634589600000001E-2</v>
      </c>
      <c r="D221" s="11">
        <v>0.41299999999999998</v>
      </c>
      <c r="E221" s="11">
        <v>56.5</v>
      </c>
      <c r="F221" s="11">
        <v>0.7</v>
      </c>
      <c r="G221" s="11">
        <v>0.09</v>
      </c>
      <c r="H221" s="10">
        <v>1</v>
      </c>
      <c r="I221" s="23">
        <f t="shared" si="18"/>
        <v>0.7</v>
      </c>
      <c r="J221" s="23">
        <f t="shared" si="19"/>
        <v>0.09</v>
      </c>
      <c r="K221" s="11">
        <v>17.100000000000001</v>
      </c>
      <c r="L221" s="10">
        <f t="shared" si="20"/>
        <v>3.6235735918433334E-2</v>
      </c>
      <c r="M221">
        <f t="shared" si="21"/>
        <v>45</v>
      </c>
      <c r="N221">
        <f t="shared" si="22"/>
        <v>0</v>
      </c>
      <c r="O221">
        <f t="shared" si="23"/>
        <v>0</v>
      </c>
    </row>
    <row r="222" spans="1:15">
      <c r="A222" s="21" t="s">
        <v>68</v>
      </c>
      <c r="B222" s="10">
        <v>4130</v>
      </c>
      <c r="C222" s="12">
        <v>0.35999577150000001</v>
      </c>
      <c r="D222" s="11">
        <v>0.309</v>
      </c>
      <c r="E222" s="11">
        <v>56.5</v>
      </c>
      <c r="F222" s="11">
        <v>0.7</v>
      </c>
      <c r="G222" s="11">
        <v>0.09</v>
      </c>
      <c r="H222" s="10">
        <v>1</v>
      </c>
      <c r="I222" s="23">
        <f t="shared" si="18"/>
        <v>0.7</v>
      </c>
      <c r="J222" s="23">
        <f t="shared" si="19"/>
        <v>0.09</v>
      </c>
      <c r="K222" s="11">
        <v>607.5</v>
      </c>
      <c r="L222" s="10">
        <f t="shared" si="20"/>
        <v>0.52374884806106248</v>
      </c>
      <c r="M222">
        <f t="shared" si="21"/>
        <v>646</v>
      </c>
      <c r="N222">
        <f t="shared" si="22"/>
        <v>1</v>
      </c>
      <c r="O222">
        <f t="shared" si="23"/>
        <v>0.1</v>
      </c>
    </row>
    <row r="223" spans="1:15">
      <c r="A223" s="21" t="s">
        <v>68</v>
      </c>
      <c r="B223" s="10">
        <v>4130</v>
      </c>
      <c r="C223" s="12">
        <v>2.6479330999999999E-3</v>
      </c>
      <c r="D223" s="11">
        <v>0.309</v>
      </c>
      <c r="E223" s="11">
        <v>56.5</v>
      </c>
      <c r="F223" s="11">
        <v>0.7</v>
      </c>
      <c r="G223" s="11">
        <v>0.09</v>
      </c>
      <c r="H223" s="10">
        <v>1</v>
      </c>
      <c r="I223" s="23">
        <f t="shared" si="18"/>
        <v>0.7</v>
      </c>
      <c r="J223" s="23">
        <f t="shared" si="19"/>
        <v>0.09</v>
      </c>
      <c r="K223" s="11">
        <v>1.8</v>
      </c>
      <c r="L223" s="10">
        <f t="shared" si="20"/>
        <v>3.8524116688625001E-3</v>
      </c>
      <c r="M223">
        <f t="shared" si="21"/>
        <v>5</v>
      </c>
      <c r="N223">
        <f t="shared" si="22"/>
        <v>0</v>
      </c>
      <c r="O223">
        <f t="shared" si="23"/>
        <v>0</v>
      </c>
    </row>
    <row r="224" spans="1:15">
      <c r="A224" s="21" t="s">
        <v>68</v>
      </c>
      <c r="B224" s="10">
        <v>4130</v>
      </c>
      <c r="C224" s="12">
        <v>0.1859124103</v>
      </c>
      <c r="D224" s="11">
        <v>0.41299999999999998</v>
      </c>
      <c r="E224" s="11">
        <v>56.5</v>
      </c>
      <c r="F224" s="11">
        <v>0.7</v>
      </c>
      <c r="G224" s="11">
        <v>0.09</v>
      </c>
      <c r="H224" s="10">
        <v>1</v>
      </c>
      <c r="I224" s="23">
        <f t="shared" si="18"/>
        <v>0.7</v>
      </c>
      <c r="J224" s="23">
        <f t="shared" si="19"/>
        <v>0.09</v>
      </c>
      <c r="K224" s="11">
        <v>171</v>
      </c>
      <c r="L224" s="10">
        <f t="shared" si="20"/>
        <v>0.36151442817877916</v>
      </c>
      <c r="M224">
        <f t="shared" si="21"/>
        <v>446</v>
      </c>
      <c r="N224">
        <f t="shared" si="22"/>
        <v>1</v>
      </c>
      <c r="O224">
        <f t="shared" si="23"/>
        <v>0.1</v>
      </c>
    </row>
    <row r="225" spans="1:15">
      <c r="A225" s="21" t="s">
        <v>68</v>
      </c>
      <c r="B225" s="10">
        <v>4130</v>
      </c>
      <c r="C225" s="12">
        <v>0.94146752440000003</v>
      </c>
      <c r="D225" s="11">
        <v>0.41299999999999998</v>
      </c>
      <c r="E225" s="11">
        <v>56.5</v>
      </c>
      <c r="F225" s="11">
        <v>0.7</v>
      </c>
      <c r="G225" s="11">
        <v>0.09</v>
      </c>
      <c r="H225" s="10">
        <v>1</v>
      </c>
      <c r="I225" s="23">
        <f t="shared" si="18"/>
        <v>0.7</v>
      </c>
      <c r="J225" s="23">
        <f t="shared" si="19"/>
        <v>0.09</v>
      </c>
      <c r="K225" s="11">
        <v>897.6</v>
      </c>
      <c r="L225" s="10">
        <f t="shared" si="20"/>
        <v>1.8307228290093167</v>
      </c>
      <c r="M225">
        <f t="shared" si="21"/>
        <v>2258</v>
      </c>
      <c r="N225">
        <f t="shared" si="22"/>
        <v>3</v>
      </c>
      <c r="O225">
        <f t="shared" si="23"/>
        <v>0.4</v>
      </c>
    </row>
    <row r="226" spans="1:15">
      <c r="A226" s="21" t="s">
        <v>68</v>
      </c>
      <c r="B226" s="10">
        <v>1200</v>
      </c>
      <c r="C226" s="12">
        <v>2.2898129451</v>
      </c>
      <c r="D226" s="11">
        <v>0.22</v>
      </c>
      <c r="E226" s="11">
        <v>56.5</v>
      </c>
      <c r="F226" s="11">
        <v>2.23</v>
      </c>
      <c r="G226" s="11">
        <v>0.316</v>
      </c>
      <c r="H226" s="10">
        <v>1</v>
      </c>
      <c r="I226" s="23">
        <f t="shared" si="18"/>
        <v>2.23</v>
      </c>
      <c r="J226" s="23">
        <f t="shared" si="19"/>
        <v>0.316</v>
      </c>
      <c r="K226" s="11">
        <v>11056</v>
      </c>
      <c r="L226" s="10">
        <f t="shared" si="20"/>
        <v>2.3718645756327499</v>
      </c>
      <c r="M226">
        <f t="shared" si="21"/>
        <v>2926</v>
      </c>
      <c r="N226">
        <f t="shared" si="22"/>
        <v>14</v>
      </c>
      <c r="O226">
        <f t="shared" si="23"/>
        <v>2</v>
      </c>
    </row>
    <row r="227" spans="1:15">
      <c r="A227" s="21" t="s">
        <v>68</v>
      </c>
      <c r="B227" s="10">
        <v>4130</v>
      </c>
      <c r="C227" s="12">
        <v>1.6608733999999999E-3</v>
      </c>
      <c r="D227" s="11">
        <v>0.10199999999999999</v>
      </c>
      <c r="E227" s="11">
        <v>56.5</v>
      </c>
      <c r="F227" s="11">
        <v>0.7</v>
      </c>
      <c r="G227" s="11">
        <v>0.09</v>
      </c>
      <c r="H227" s="10">
        <v>1</v>
      </c>
      <c r="I227" s="23">
        <f t="shared" si="18"/>
        <v>0.7</v>
      </c>
      <c r="J227" s="23">
        <f t="shared" si="19"/>
        <v>0.09</v>
      </c>
      <c r="K227" s="11">
        <v>0.4</v>
      </c>
      <c r="L227" s="10">
        <f t="shared" si="20"/>
        <v>7.9763445035E-4</v>
      </c>
      <c r="M227">
        <f t="shared" si="21"/>
        <v>1</v>
      </c>
      <c r="N227">
        <f t="shared" si="22"/>
        <v>0</v>
      </c>
      <c r="O227">
        <f t="shared" si="23"/>
        <v>0</v>
      </c>
    </row>
    <row r="228" spans="1:15">
      <c r="A228" s="21" t="s">
        <v>68</v>
      </c>
      <c r="B228" s="10">
        <v>4130</v>
      </c>
      <c r="C228" s="12">
        <v>7.6988964999999999E-3</v>
      </c>
      <c r="D228" s="11">
        <v>0.10199999999999999</v>
      </c>
      <c r="E228" s="11">
        <v>56.5</v>
      </c>
      <c r="F228" s="11">
        <v>0.7</v>
      </c>
      <c r="G228" s="11">
        <v>0.09</v>
      </c>
      <c r="H228" s="10">
        <v>1</v>
      </c>
      <c r="I228" s="23">
        <f t="shared" si="18"/>
        <v>0.7</v>
      </c>
      <c r="J228" s="23">
        <f t="shared" si="19"/>
        <v>0.09</v>
      </c>
      <c r="K228" s="11">
        <v>1.7</v>
      </c>
      <c r="L228" s="10">
        <f t="shared" si="20"/>
        <v>3.6973950441249997E-3</v>
      </c>
      <c r="M228">
        <f t="shared" si="21"/>
        <v>5</v>
      </c>
      <c r="N228">
        <f t="shared" si="22"/>
        <v>0</v>
      </c>
      <c r="O228">
        <f t="shared" si="23"/>
        <v>0</v>
      </c>
    </row>
    <row r="229" spans="1:15">
      <c r="A229" s="21" t="s">
        <v>68</v>
      </c>
      <c r="B229" s="10">
        <v>4340</v>
      </c>
      <c r="C229" s="12">
        <v>0.60011613539999997</v>
      </c>
      <c r="D229" s="11">
        <v>0.309</v>
      </c>
      <c r="E229" s="11">
        <v>56.5</v>
      </c>
      <c r="F229" s="11">
        <v>0.7</v>
      </c>
      <c r="G229" s="11">
        <v>0.09</v>
      </c>
      <c r="H229" s="10">
        <v>1</v>
      </c>
      <c r="I229" s="23">
        <f t="shared" si="18"/>
        <v>0.7</v>
      </c>
      <c r="J229" s="23">
        <f t="shared" si="19"/>
        <v>0.09</v>
      </c>
      <c r="K229" s="11">
        <v>472</v>
      </c>
      <c r="L229" s="10">
        <f t="shared" si="20"/>
        <v>0.87309396249007498</v>
      </c>
      <c r="M229">
        <f t="shared" si="21"/>
        <v>1077</v>
      </c>
      <c r="N229">
        <f t="shared" si="22"/>
        <v>2</v>
      </c>
      <c r="O229">
        <f t="shared" si="23"/>
        <v>0.2</v>
      </c>
    </row>
    <row r="230" spans="1:15">
      <c r="A230" s="21" t="s">
        <v>68</v>
      </c>
      <c r="B230" s="10">
        <v>4130</v>
      </c>
      <c r="C230" s="12">
        <v>0.90694123309999997</v>
      </c>
      <c r="D230" s="11">
        <v>0.309</v>
      </c>
      <c r="E230" s="11">
        <v>56.5</v>
      </c>
      <c r="F230" s="11">
        <v>0.7</v>
      </c>
      <c r="G230" s="11">
        <v>0.09</v>
      </c>
      <c r="H230" s="10">
        <v>1</v>
      </c>
      <c r="I230" s="23">
        <f t="shared" si="18"/>
        <v>0.7</v>
      </c>
      <c r="J230" s="23">
        <f t="shared" si="19"/>
        <v>0.09</v>
      </c>
      <c r="K230" s="11">
        <v>783.2</v>
      </c>
      <c r="L230" s="10">
        <f t="shared" si="20"/>
        <v>1.3194861265063624</v>
      </c>
      <c r="M230">
        <f t="shared" si="21"/>
        <v>1628</v>
      </c>
      <c r="N230">
        <f t="shared" si="22"/>
        <v>3</v>
      </c>
      <c r="O230">
        <f t="shared" si="23"/>
        <v>0.3</v>
      </c>
    </row>
    <row r="231" spans="1:15">
      <c r="A231" s="21" t="s">
        <v>68</v>
      </c>
      <c r="B231" s="10">
        <v>1200</v>
      </c>
      <c r="C231" s="12">
        <v>0.56381766580000003</v>
      </c>
      <c r="D231" s="11">
        <v>0.38900000000000001</v>
      </c>
      <c r="E231" s="11">
        <v>56.5</v>
      </c>
      <c r="F231" s="11">
        <v>2.23</v>
      </c>
      <c r="G231" s="11">
        <v>0.316</v>
      </c>
      <c r="H231" s="10">
        <v>1</v>
      </c>
      <c r="I231" s="23">
        <f t="shared" si="18"/>
        <v>2.23</v>
      </c>
      <c r="J231" s="23">
        <f t="shared" si="19"/>
        <v>0.316</v>
      </c>
      <c r="K231" s="11">
        <v>9710</v>
      </c>
      <c r="L231" s="10">
        <f t="shared" si="20"/>
        <v>1.0326555473154417</v>
      </c>
      <c r="M231">
        <f t="shared" si="21"/>
        <v>1274</v>
      </c>
      <c r="N231">
        <f t="shared" si="22"/>
        <v>6</v>
      </c>
      <c r="O231">
        <f t="shared" si="23"/>
        <v>0.9</v>
      </c>
    </row>
    <row r="232" spans="1:15">
      <c r="A232" s="21" t="s">
        <v>68</v>
      </c>
      <c r="B232" s="10">
        <v>4340</v>
      </c>
      <c r="C232" s="12">
        <v>4.1034786699999999E-2</v>
      </c>
      <c r="D232" s="11">
        <v>0.41299999999999998</v>
      </c>
      <c r="E232" s="11">
        <v>56.5</v>
      </c>
      <c r="F232" s="11">
        <v>0.7</v>
      </c>
      <c r="G232" s="11">
        <v>0.09</v>
      </c>
      <c r="H232" s="10">
        <v>1</v>
      </c>
      <c r="I232" s="23">
        <f t="shared" si="18"/>
        <v>0.7</v>
      </c>
      <c r="J232" s="23">
        <f t="shared" si="19"/>
        <v>0.09</v>
      </c>
      <c r="K232" s="11">
        <v>98</v>
      </c>
      <c r="L232" s="10">
        <f t="shared" si="20"/>
        <v>7.9793852520929159E-2</v>
      </c>
      <c r="M232">
        <f t="shared" si="21"/>
        <v>98</v>
      </c>
      <c r="N232">
        <f t="shared" si="22"/>
        <v>0</v>
      </c>
      <c r="O232">
        <f t="shared" si="23"/>
        <v>0</v>
      </c>
    </row>
    <row r="233" spans="1:15">
      <c r="A233" s="21" t="s">
        <v>68</v>
      </c>
      <c r="B233" s="10">
        <v>4340</v>
      </c>
      <c r="C233" s="12">
        <v>1.7066099999999999E-5</v>
      </c>
      <c r="D233" s="11">
        <v>0.41299999999999998</v>
      </c>
      <c r="E233" s="11">
        <v>56.5</v>
      </c>
      <c r="F233" s="11">
        <v>0.7</v>
      </c>
      <c r="G233" s="11">
        <v>0.09</v>
      </c>
      <c r="H233" s="10">
        <v>1</v>
      </c>
      <c r="I233" s="23">
        <f t="shared" si="18"/>
        <v>0.7</v>
      </c>
      <c r="J233" s="23">
        <f t="shared" si="19"/>
        <v>0.09</v>
      </c>
      <c r="K233" s="11">
        <v>2949.6</v>
      </c>
      <c r="L233" s="10">
        <f t="shared" si="20"/>
        <v>3.3185742537499994E-5</v>
      </c>
      <c r="M233">
        <f t="shared" si="21"/>
        <v>0</v>
      </c>
      <c r="N233">
        <f t="shared" si="22"/>
        <v>0</v>
      </c>
      <c r="O233">
        <f t="shared" si="23"/>
        <v>0</v>
      </c>
    </row>
    <row r="234" spans="1:15">
      <c r="A234" s="21" t="s">
        <v>68</v>
      </c>
      <c r="B234" s="10">
        <v>4130</v>
      </c>
      <c r="C234" s="12">
        <v>8.8132675499999993E-2</v>
      </c>
      <c r="D234" s="11">
        <v>0.309</v>
      </c>
      <c r="E234" s="11">
        <v>56.5</v>
      </c>
      <c r="F234" s="11">
        <v>0.7</v>
      </c>
      <c r="G234" s="11">
        <v>0.09</v>
      </c>
      <c r="H234" s="10">
        <v>1</v>
      </c>
      <c r="I234" s="23">
        <f t="shared" si="18"/>
        <v>0.7</v>
      </c>
      <c r="J234" s="23">
        <f t="shared" si="19"/>
        <v>0.09</v>
      </c>
      <c r="K234" s="11">
        <v>86.4</v>
      </c>
      <c r="L234" s="10">
        <f t="shared" si="20"/>
        <v>0.12822202626806248</v>
      </c>
      <c r="M234">
        <f t="shared" si="21"/>
        <v>158</v>
      </c>
      <c r="N234">
        <f t="shared" si="22"/>
        <v>0</v>
      </c>
      <c r="O234">
        <f t="shared" si="23"/>
        <v>0</v>
      </c>
    </row>
    <row r="235" spans="1:15">
      <c r="A235" s="21" t="s">
        <v>68</v>
      </c>
      <c r="B235" s="10">
        <v>4340</v>
      </c>
      <c r="C235" s="12">
        <v>7.8482465799999998E-2</v>
      </c>
      <c r="D235" s="11">
        <v>0.41299999999999998</v>
      </c>
      <c r="E235" s="11">
        <v>56.5</v>
      </c>
      <c r="F235" s="11">
        <v>0.7</v>
      </c>
      <c r="G235" s="11">
        <v>0.09</v>
      </c>
      <c r="H235" s="10">
        <v>1</v>
      </c>
      <c r="I235" s="23">
        <f t="shared" si="18"/>
        <v>0.7</v>
      </c>
      <c r="J235" s="23">
        <f t="shared" si="19"/>
        <v>0.09</v>
      </c>
      <c r="K235" s="11">
        <v>72.2</v>
      </c>
      <c r="L235" s="10">
        <f t="shared" si="20"/>
        <v>0.15261242485084164</v>
      </c>
      <c r="M235">
        <f t="shared" si="21"/>
        <v>188</v>
      </c>
      <c r="N235">
        <f t="shared" si="22"/>
        <v>0</v>
      </c>
      <c r="O235">
        <f t="shared" si="23"/>
        <v>0</v>
      </c>
    </row>
    <row r="236" spans="1:15">
      <c r="A236" s="21" t="s">
        <v>68</v>
      </c>
      <c r="B236" s="10">
        <v>4340</v>
      </c>
      <c r="C236" s="12">
        <v>2.0663303000000001E-2</v>
      </c>
      <c r="D236" s="11">
        <v>0.10199999999999999</v>
      </c>
      <c r="E236" s="11">
        <v>56.5</v>
      </c>
      <c r="F236" s="11">
        <v>0.7</v>
      </c>
      <c r="G236" s="11">
        <v>0.09</v>
      </c>
      <c r="H236" s="10">
        <v>1</v>
      </c>
      <c r="I236" s="23">
        <f t="shared" si="18"/>
        <v>0.7</v>
      </c>
      <c r="J236" s="23">
        <f t="shared" si="19"/>
        <v>0.09</v>
      </c>
      <c r="K236" s="11">
        <v>10</v>
      </c>
      <c r="L236" s="10">
        <f t="shared" si="20"/>
        <v>9.9235512657499993E-3</v>
      </c>
      <c r="M236">
        <f t="shared" si="21"/>
        <v>12</v>
      </c>
      <c r="N236">
        <f t="shared" si="22"/>
        <v>0</v>
      </c>
      <c r="O236">
        <f t="shared" si="23"/>
        <v>0</v>
      </c>
    </row>
    <row r="237" spans="1:15">
      <c r="A237" s="21" t="s">
        <v>68</v>
      </c>
      <c r="B237" s="10">
        <v>4340</v>
      </c>
      <c r="C237" s="12">
        <v>0.40210215560000001</v>
      </c>
      <c r="D237" s="11">
        <v>0.41299999999999998</v>
      </c>
      <c r="E237" s="11">
        <v>56.5</v>
      </c>
      <c r="F237" s="11">
        <v>0.7</v>
      </c>
      <c r="G237" s="11">
        <v>0.09</v>
      </c>
      <c r="H237" s="10">
        <v>1</v>
      </c>
      <c r="I237" s="23">
        <f t="shared" si="18"/>
        <v>0.7</v>
      </c>
      <c r="J237" s="23">
        <f t="shared" si="19"/>
        <v>0.09</v>
      </c>
      <c r="K237" s="11">
        <v>960.8</v>
      </c>
      <c r="L237" s="10">
        <f t="shared" si="20"/>
        <v>0.78190439582068327</v>
      </c>
      <c r="M237">
        <f t="shared" si="21"/>
        <v>964</v>
      </c>
      <c r="N237">
        <f t="shared" si="22"/>
        <v>1</v>
      </c>
      <c r="O237">
        <f t="shared" si="23"/>
        <v>0.2</v>
      </c>
    </row>
    <row r="238" spans="1:15">
      <c r="A238" s="21" t="s">
        <v>68</v>
      </c>
      <c r="B238" s="10">
        <v>4340</v>
      </c>
      <c r="C238" s="12">
        <v>3.5928206599999998E-2</v>
      </c>
      <c r="D238" s="11">
        <v>0.10199999999999999</v>
      </c>
      <c r="E238" s="11">
        <v>56.5</v>
      </c>
      <c r="F238" s="11">
        <v>0.7</v>
      </c>
      <c r="G238" s="11">
        <v>0.09</v>
      </c>
      <c r="H238" s="10">
        <v>1</v>
      </c>
      <c r="I238" s="23">
        <f t="shared" si="18"/>
        <v>0.7</v>
      </c>
      <c r="J238" s="23">
        <f t="shared" si="19"/>
        <v>0.09</v>
      </c>
      <c r="K238" s="11">
        <v>18.600000000000001</v>
      </c>
      <c r="L238" s="10">
        <f t="shared" si="20"/>
        <v>1.7254521219649998E-2</v>
      </c>
      <c r="M238">
        <f t="shared" si="21"/>
        <v>21</v>
      </c>
      <c r="N238">
        <f t="shared" si="22"/>
        <v>0</v>
      </c>
      <c r="O238">
        <f t="shared" si="23"/>
        <v>0</v>
      </c>
    </row>
    <row r="239" spans="1:15">
      <c r="A239" s="21" t="s">
        <v>68</v>
      </c>
      <c r="B239" s="10">
        <v>1300</v>
      </c>
      <c r="C239" s="12">
        <v>0.23636793219999999</v>
      </c>
      <c r="D239" s="11">
        <v>0.63100000000000001</v>
      </c>
      <c r="E239" s="11">
        <v>56.5</v>
      </c>
      <c r="F239" s="11">
        <v>2.1</v>
      </c>
      <c r="G239" s="11">
        <v>0.51600000000000001</v>
      </c>
      <c r="H239" s="10">
        <v>0</v>
      </c>
      <c r="I239" s="23">
        <f>F239*0.7</f>
        <v>1.47</v>
      </c>
      <c r="J239" s="23">
        <f>G239*0.5</f>
        <v>0.25800000000000001</v>
      </c>
      <c r="K239" s="11">
        <v>229.3</v>
      </c>
      <c r="L239" s="10">
        <f t="shared" si="20"/>
        <v>0.70223927790235818</v>
      </c>
      <c r="M239">
        <f t="shared" si="21"/>
        <v>866</v>
      </c>
      <c r="N239">
        <f t="shared" si="22"/>
        <v>3</v>
      </c>
      <c r="O239">
        <f t="shared" si="23"/>
        <v>0.5</v>
      </c>
    </row>
    <row r="240" spans="1:15">
      <c r="A240" s="21" t="s">
        <v>68</v>
      </c>
      <c r="B240" s="10">
        <v>1920</v>
      </c>
      <c r="C240" s="12">
        <v>0.17470617629999999</v>
      </c>
      <c r="D240" s="11">
        <v>0.23400000000000001</v>
      </c>
      <c r="E240" s="11">
        <v>56.5</v>
      </c>
      <c r="F240" s="11">
        <v>1.2</v>
      </c>
      <c r="G240" s="11">
        <v>7.5999999999999998E-2</v>
      </c>
      <c r="H240" s="10">
        <v>0</v>
      </c>
      <c r="I240" s="23">
        <f t="shared" ref="I240:I303" si="24">F240*0.7</f>
        <v>0.84</v>
      </c>
      <c r="J240" s="23">
        <f t="shared" ref="J240:J303" si="25">G240*0.5</f>
        <v>3.7999999999999999E-2</v>
      </c>
      <c r="K240" s="11">
        <v>130.4</v>
      </c>
      <c r="L240" s="10">
        <f t="shared" si="20"/>
        <v>0.19248252973852498</v>
      </c>
      <c r="M240">
        <f t="shared" si="21"/>
        <v>237</v>
      </c>
      <c r="N240">
        <f t="shared" si="22"/>
        <v>0</v>
      </c>
      <c r="O240">
        <f t="shared" si="23"/>
        <v>0</v>
      </c>
    </row>
    <row r="241" spans="1:15">
      <c r="A241" s="21" t="s">
        <v>68</v>
      </c>
      <c r="B241" s="10">
        <v>1920</v>
      </c>
      <c r="C241" s="12">
        <v>0.27795921060000001</v>
      </c>
      <c r="D241" s="11">
        <v>0.23400000000000001</v>
      </c>
      <c r="E241" s="11">
        <v>56.5</v>
      </c>
      <c r="F241" s="11">
        <v>1.2</v>
      </c>
      <c r="G241" s="11">
        <v>7.5999999999999998E-2</v>
      </c>
      <c r="H241" s="10">
        <v>0</v>
      </c>
      <c r="I241" s="23">
        <f t="shared" si="24"/>
        <v>0.84</v>
      </c>
      <c r="J241" s="23">
        <f t="shared" si="25"/>
        <v>3.7999999999999999E-2</v>
      </c>
      <c r="K241" s="11">
        <v>71.7</v>
      </c>
      <c r="L241" s="10">
        <f t="shared" si="20"/>
        <v>0.30624156027855004</v>
      </c>
      <c r="M241">
        <f t="shared" si="21"/>
        <v>378</v>
      </c>
      <c r="N241">
        <f t="shared" si="22"/>
        <v>1</v>
      </c>
      <c r="O241">
        <f t="shared" si="23"/>
        <v>0</v>
      </c>
    </row>
    <row r="242" spans="1:15">
      <c r="A242" s="21" t="s">
        <v>68</v>
      </c>
      <c r="B242" s="10">
        <v>1300</v>
      </c>
      <c r="C242" s="12">
        <v>0.1291237214</v>
      </c>
      <c r="D242" s="11">
        <v>0.63100000000000001</v>
      </c>
      <c r="E242" s="11">
        <v>56.5</v>
      </c>
      <c r="F242" s="11">
        <v>2.1</v>
      </c>
      <c r="G242" s="11">
        <v>0.51600000000000001</v>
      </c>
      <c r="H242" s="10">
        <v>0</v>
      </c>
      <c r="I242" s="23">
        <f t="shared" si="24"/>
        <v>1.47</v>
      </c>
      <c r="J242" s="23">
        <f t="shared" si="25"/>
        <v>0.25800000000000001</v>
      </c>
      <c r="K242" s="11">
        <v>89.9</v>
      </c>
      <c r="L242" s="10">
        <f t="shared" si="20"/>
        <v>0.38362119612434165</v>
      </c>
      <c r="M242">
        <f t="shared" si="21"/>
        <v>473</v>
      </c>
      <c r="N242">
        <f t="shared" si="22"/>
        <v>2</v>
      </c>
      <c r="O242">
        <f t="shared" si="23"/>
        <v>0.3</v>
      </c>
    </row>
    <row r="243" spans="1:15">
      <c r="A243" s="21" t="s">
        <v>68</v>
      </c>
      <c r="B243" s="10">
        <v>1300</v>
      </c>
      <c r="C243" s="12">
        <v>8.4663866000000004E-3</v>
      </c>
      <c r="D243" s="11">
        <v>0.69199999999999995</v>
      </c>
      <c r="E243" s="11">
        <v>56.5</v>
      </c>
      <c r="F243" s="11">
        <v>2.1</v>
      </c>
      <c r="G243" s="11">
        <v>0.51600000000000001</v>
      </c>
      <c r="H243" s="10">
        <v>0</v>
      </c>
      <c r="I243" s="23">
        <f t="shared" si="24"/>
        <v>1.47</v>
      </c>
      <c r="J243" s="23">
        <f t="shared" si="25"/>
        <v>0.25800000000000001</v>
      </c>
      <c r="K243" s="11">
        <v>14.6</v>
      </c>
      <c r="L243" s="10">
        <f t="shared" si="20"/>
        <v>2.7584898607233333E-2</v>
      </c>
      <c r="M243">
        <f t="shared" si="21"/>
        <v>34</v>
      </c>
      <c r="N243">
        <f t="shared" si="22"/>
        <v>0</v>
      </c>
      <c r="O243">
        <f t="shared" si="23"/>
        <v>0</v>
      </c>
    </row>
    <row r="244" spans="1:15">
      <c r="A244" s="21" t="s">
        <v>68</v>
      </c>
      <c r="B244" s="10">
        <v>1300</v>
      </c>
      <c r="C244" s="12">
        <v>1.0771662499999999E-2</v>
      </c>
      <c r="D244" s="11">
        <v>0.69199999999999995</v>
      </c>
      <c r="E244" s="11">
        <v>56.5</v>
      </c>
      <c r="F244" s="11">
        <v>2.1</v>
      </c>
      <c r="G244" s="11">
        <v>0.51600000000000001</v>
      </c>
      <c r="H244" s="10">
        <v>0</v>
      </c>
      <c r="I244" s="23">
        <f t="shared" si="24"/>
        <v>1.47</v>
      </c>
      <c r="J244" s="23">
        <f t="shared" si="25"/>
        <v>0.25800000000000001</v>
      </c>
      <c r="K244" s="11">
        <v>8.1999999999999993</v>
      </c>
      <c r="L244" s="10">
        <f t="shared" si="20"/>
        <v>3.509587170208333E-2</v>
      </c>
      <c r="M244">
        <f t="shared" si="21"/>
        <v>43</v>
      </c>
      <c r="N244">
        <f t="shared" si="22"/>
        <v>0</v>
      </c>
      <c r="O244">
        <f t="shared" si="23"/>
        <v>0</v>
      </c>
    </row>
    <row r="245" spans="1:15">
      <c r="A245" s="21" t="s">
        <v>68</v>
      </c>
      <c r="B245" s="10">
        <v>1920</v>
      </c>
      <c r="C245" s="12">
        <v>0.25271915439999998</v>
      </c>
      <c r="D245" s="11">
        <v>0.193</v>
      </c>
      <c r="E245" s="11">
        <v>56.5</v>
      </c>
      <c r="F245" s="11">
        <v>1.2</v>
      </c>
      <c r="G245" s="11">
        <v>7.5999999999999998E-2</v>
      </c>
      <c r="H245" s="10">
        <v>0</v>
      </c>
      <c r="I245" s="23">
        <f t="shared" si="24"/>
        <v>0.84</v>
      </c>
      <c r="J245" s="23">
        <f t="shared" si="25"/>
        <v>3.7999999999999999E-2</v>
      </c>
      <c r="K245" s="11">
        <v>53.8</v>
      </c>
      <c r="L245" s="10">
        <f t="shared" si="20"/>
        <v>0.22964800159623333</v>
      </c>
      <c r="M245">
        <f t="shared" si="21"/>
        <v>283</v>
      </c>
      <c r="N245">
        <f t="shared" si="22"/>
        <v>1</v>
      </c>
      <c r="O245">
        <f t="shared" si="23"/>
        <v>0</v>
      </c>
    </row>
    <row r="246" spans="1:15">
      <c r="A246" s="21" t="s">
        <v>68</v>
      </c>
      <c r="B246" s="10">
        <v>5300</v>
      </c>
      <c r="C246" s="12">
        <v>0.90528632090000005</v>
      </c>
      <c r="D246" s="11">
        <v>0.5</v>
      </c>
      <c r="E246" s="11">
        <v>56.5</v>
      </c>
      <c r="F246" s="11">
        <v>0.6</v>
      </c>
      <c r="G246" s="11">
        <v>0.13500000000000001</v>
      </c>
      <c r="H246" s="10">
        <v>0</v>
      </c>
      <c r="I246" s="23">
        <f t="shared" si="24"/>
        <v>0.42</v>
      </c>
      <c r="J246" s="23">
        <f t="shared" si="25"/>
        <v>6.7500000000000004E-2</v>
      </c>
      <c r="K246" s="11">
        <v>499.2</v>
      </c>
      <c r="L246" s="10">
        <f t="shared" si="20"/>
        <v>2.1311948804520835</v>
      </c>
      <c r="M246">
        <f t="shared" si="21"/>
        <v>2629</v>
      </c>
      <c r="N246">
        <f t="shared" si="22"/>
        <v>2</v>
      </c>
      <c r="O246">
        <f t="shared" si="23"/>
        <v>0.4</v>
      </c>
    </row>
    <row r="247" spans="1:15">
      <c r="A247" s="21" t="s">
        <v>68</v>
      </c>
      <c r="B247" s="10">
        <v>1920</v>
      </c>
      <c r="C247" s="12">
        <v>1.2591709254000001</v>
      </c>
      <c r="D247" s="11">
        <v>0.23400000000000001</v>
      </c>
      <c r="E247" s="11">
        <v>56.5</v>
      </c>
      <c r="F247" s="11">
        <v>1.2</v>
      </c>
      <c r="G247" s="11">
        <v>7.5999999999999998E-2</v>
      </c>
      <c r="H247" s="10">
        <v>0</v>
      </c>
      <c r="I247" s="23">
        <f t="shared" si="24"/>
        <v>0.84</v>
      </c>
      <c r="J247" s="23">
        <f t="shared" si="25"/>
        <v>3.7999999999999999E-2</v>
      </c>
      <c r="K247" s="11">
        <v>325</v>
      </c>
      <c r="L247" s="10">
        <f t="shared" si="20"/>
        <v>1.3872915670594501</v>
      </c>
      <c r="M247">
        <f t="shared" si="21"/>
        <v>1711</v>
      </c>
      <c r="N247">
        <f t="shared" si="22"/>
        <v>3</v>
      </c>
      <c r="O247">
        <f t="shared" si="23"/>
        <v>0.1</v>
      </c>
    </row>
    <row r="248" spans="1:15">
      <c r="A248" s="21" t="s">
        <v>68</v>
      </c>
      <c r="B248" s="10">
        <v>1920</v>
      </c>
      <c r="C248" s="12">
        <v>5.2287530300000003E-2</v>
      </c>
      <c r="D248" s="11">
        <v>0.193</v>
      </c>
      <c r="E248" s="11">
        <v>56.5</v>
      </c>
      <c r="F248" s="11">
        <v>1.2</v>
      </c>
      <c r="G248" s="11">
        <v>7.5999999999999998E-2</v>
      </c>
      <c r="H248" s="10">
        <v>0</v>
      </c>
      <c r="I248" s="23">
        <f t="shared" si="24"/>
        <v>0.84</v>
      </c>
      <c r="J248" s="23">
        <f t="shared" si="25"/>
        <v>3.7999999999999999E-2</v>
      </c>
      <c r="K248" s="11">
        <v>11.1</v>
      </c>
      <c r="L248" s="10">
        <f t="shared" si="20"/>
        <v>4.7514114513029171E-2</v>
      </c>
      <c r="M248">
        <f t="shared" si="21"/>
        <v>59</v>
      </c>
      <c r="N248">
        <f t="shared" si="22"/>
        <v>0</v>
      </c>
      <c r="O248">
        <f t="shared" si="23"/>
        <v>0</v>
      </c>
    </row>
    <row r="249" spans="1:15">
      <c r="A249" s="21" t="s">
        <v>68</v>
      </c>
      <c r="B249" s="10">
        <v>1920</v>
      </c>
      <c r="C249" s="12">
        <v>4.9850549999999995E-4</v>
      </c>
      <c r="D249" s="11">
        <v>0.23400000000000001</v>
      </c>
      <c r="E249" s="11">
        <v>56.5</v>
      </c>
      <c r="F249" s="11">
        <v>1.2</v>
      </c>
      <c r="G249" s="11">
        <v>7.5999999999999998E-2</v>
      </c>
      <c r="H249" s="10">
        <v>0</v>
      </c>
      <c r="I249" s="23">
        <f t="shared" si="24"/>
        <v>0.84</v>
      </c>
      <c r="J249" s="23">
        <f t="shared" si="25"/>
        <v>3.7999999999999999E-2</v>
      </c>
      <c r="K249" s="11">
        <v>0.1</v>
      </c>
      <c r="L249" s="10">
        <f t="shared" si="20"/>
        <v>5.4922843462499996E-4</v>
      </c>
      <c r="M249">
        <f t="shared" si="21"/>
        <v>1</v>
      </c>
      <c r="N249">
        <f t="shared" si="22"/>
        <v>0</v>
      </c>
      <c r="O249">
        <f t="shared" si="23"/>
        <v>0</v>
      </c>
    </row>
    <row r="250" spans="1:15">
      <c r="A250" s="21" t="s">
        <v>68</v>
      </c>
      <c r="B250" s="10">
        <v>1920</v>
      </c>
      <c r="C250" s="12">
        <v>5.0957258E-3</v>
      </c>
      <c r="D250" s="11">
        <v>0.193</v>
      </c>
      <c r="E250" s="11">
        <v>56.5</v>
      </c>
      <c r="F250" s="11">
        <v>1.2</v>
      </c>
      <c r="G250" s="11">
        <v>7.5999999999999998E-2</v>
      </c>
      <c r="H250" s="10">
        <v>0</v>
      </c>
      <c r="I250" s="23">
        <f t="shared" si="24"/>
        <v>0.84</v>
      </c>
      <c r="J250" s="23">
        <f t="shared" si="25"/>
        <v>3.7999999999999999E-2</v>
      </c>
      <c r="K250" s="11">
        <v>11</v>
      </c>
      <c r="L250" s="10">
        <f t="shared" si="20"/>
        <v>4.6305284988416668E-3</v>
      </c>
      <c r="M250">
        <f t="shared" si="21"/>
        <v>6</v>
      </c>
      <c r="N250">
        <f t="shared" si="22"/>
        <v>0</v>
      </c>
      <c r="O250">
        <f t="shared" si="23"/>
        <v>0</v>
      </c>
    </row>
    <row r="251" spans="1:15">
      <c r="A251" s="21" t="s">
        <v>68</v>
      </c>
      <c r="B251" s="10">
        <v>1920</v>
      </c>
      <c r="C251" s="12">
        <v>1.0847673E-3</v>
      </c>
      <c r="D251" s="11">
        <v>0.193</v>
      </c>
      <c r="E251" s="11">
        <v>56.5</v>
      </c>
      <c r="F251" s="11">
        <v>1.2</v>
      </c>
      <c r="G251" s="11">
        <v>7.5999999999999998E-2</v>
      </c>
      <c r="H251" s="10">
        <v>0</v>
      </c>
      <c r="I251" s="23">
        <f t="shared" si="24"/>
        <v>0.84</v>
      </c>
      <c r="J251" s="23">
        <f t="shared" si="25"/>
        <v>3.7999999999999999E-2</v>
      </c>
      <c r="K251" s="11">
        <v>0.2</v>
      </c>
      <c r="L251" s="10">
        <f t="shared" si="20"/>
        <v>9.8573708523749999E-4</v>
      </c>
      <c r="M251">
        <f t="shared" si="21"/>
        <v>1</v>
      </c>
      <c r="N251">
        <f t="shared" si="22"/>
        <v>0</v>
      </c>
      <c r="O251">
        <f t="shared" si="23"/>
        <v>0</v>
      </c>
    </row>
    <row r="252" spans="1:15">
      <c r="A252" s="21" t="s">
        <v>68</v>
      </c>
      <c r="B252" s="10">
        <v>1400</v>
      </c>
      <c r="C252" s="12">
        <v>5.797838E-4</v>
      </c>
      <c r="D252" s="11">
        <v>0.88700000000000001</v>
      </c>
      <c r="E252" s="11">
        <v>56.5</v>
      </c>
      <c r="F252" s="11">
        <v>1.93</v>
      </c>
      <c r="G252" s="11">
        <v>0.497</v>
      </c>
      <c r="H252" s="10">
        <v>0</v>
      </c>
      <c r="I252" s="23">
        <f t="shared" si="24"/>
        <v>1.351</v>
      </c>
      <c r="J252" s="23">
        <f t="shared" si="25"/>
        <v>0.2485</v>
      </c>
      <c r="K252" s="11">
        <v>118.1</v>
      </c>
      <c r="L252" s="10">
        <f t="shared" si="20"/>
        <v>2.421346252408333E-3</v>
      </c>
      <c r="M252">
        <f t="shared" si="21"/>
        <v>3</v>
      </c>
      <c r="N252">
        <f t="shared" si="22"/>
        <v>0</v>
      </c>
      <c r="O252">
        <f t="shared" si="23"/>
        <v>0</v>
      </c>
    </row>
    <row r="253" spans="1:15">
      <c r="A253" s="21" t="s">
        <v>68</v>
      </c>
      <c r="B253" s="10">
        <v>1400</v>
      </c>
      <c r="C253" s="12">
        <v>8.0942329800000004E-2</v>
      </c>
      <c r="D253" s="11">
        <v>0.88700000000000001</v>
      </c>
      <c r="E253" s="11">
        <v>56.5</v>
      </c>
      <c r="F253" s="11">
        <v>1.93</v>
      </c>
      <c r="G253" s="11">
        <v>0.497</v>
      </c>
      <c r="H253" s="10">
        <v>0</v>
      </c>
      <c r="I253" s="23">
        <f t="shared" si="24"/>
        <v>1.351</v>
      </c>
      <c r="J253" s="23">
        <f t="shared" si="25"/>
        <v>0.2485</v>
      </c>
      <c r="K253" s="11">
        <v>79.2</v>
      </c>
      <c r="L253" s="10">
        <f t="shared" si="20"/>
        <v>0.33803877742432498</v>
      </c>
      <c r="M253">
        <f t="shared" si="21"/>
        <v>417</v>
      </c>
      <c r="N253">
        <f t="shared" si="22"/>
        <v>1</v>
      </c>
      <c r="O253">
        <f t="shared" si="23"/>
        <v>0.2</v>
      </c>
    </row>
    <row r="254" spans="1:15">
      <c r="A254" s="21" t="s">
        <v>68</v>
      </c>
      <c r="B254" s="10">
        <v>1400</v>
      </c>
      <c r="C254" s="12">
        <v>0.30521860950000002</v>
      </c>
      <c r="D254" s="11">
        <v>0.88800000000000001</v>
      </c>
      <c r="E254" s="11">
        <v>56.5</v>
      </c>
      <c r="F254" s="11">
        <v>1.93</v>
      </c>
      <c r="G254" s="11">
        <v>0.497</v>
      </c>
      <c r="H254" s="10">
        <v>0</v>
      </c>
      <c r="I254" s="23">
        <f t="shared" si="24"/>
        <v>1.351</v>
      </c>
      <c r="J254" s="23">
        <f t="shared" si="25"/>
        <v>0.2485</v>
      </c>
      <c r="K254" s="11">
        <v>298.89999999999998</v>
      </c>
      <c r="L254" s="10">
        <f t="shared" si="20"/>
        <v>1.2761190063195003</v>
      </c>
      <c r="M254">
        <f t="shared" si="21"/>
        <v>1574</v>
      </c>
      <c r="N254">
        <f t="shared" si="22"/>
        <v>5</v>
      </c>
      <c r="O254">
        <f t="shared" si="23"/>
        <v>0.9</v>
      </c>
    </row>
    <row r="255" spans="1:15">
      <c r="A255" s="21" t="s">
        <v>68</v>
      </c>
      <c r="B255" s="10">
        <v>1200</v>
      </c>
      <c r="C255" s="12">
        <v>5.30745361E-2</v>
      </c>
      <c r="D255" s="11">
        <v>0.22</v>
      </c>
      <c r="E255" s="11">
        <v>56.5</v>
      </c>
      <c r="F255" s="11">
        <v>2.23</v>
      </c>
      <c r="G255" s="11">
        <v>0.316</v>
      </c>
      <c r="H255" s="10">
        <v>0</v>
      </c>
      <c r="I255" s="23">
        <f t="shared" si="24"/>
        <v>1.5609999999999999</v>
      </c>
      <c r="J255" s="23">
        <f t="shared" si="25"/>
        <v>0.158</v>
      </c>
      <c r="K255" s="11">
        <v>78.599999999999994</v>
      </c>
      <c r="L255" s="10">
        <f t="shared" si="20"/>
        <v>5.4976373643583328E-2</v>
      </c>
      <c r="M255">
        <f t="shared" si="21"/>
        <v>68</v>
      </c>
      <c r="N255">
        <f t="shared" si="22"/>
        <v>0</v>
      </c>
      <c r="O255">
        <f t="shared" si="23"/>
        <v>0</v>
      </c>
    </row>
    <row r="256" spans="1:15">
      <c r="A256" s="21" t="s">
        <v>68</v>
      </c>
      <c r="B256" s="10">
        <v>1920</v>
      </c>
      <c r="C256" s="12">
        <v>3.2446306500000001E-2</v>
      </c>
      <c r="D256" s="11">
        <v>0.193</v>
      </c>
      <c r="E256" s="11">
        <v>56.5</v>
      </c>
      <c r="F256" s="11">
        <v>1.2</v>
      </c>
      <c r="G256" s="11">
        <v>7.5999999999999998E-2</v>
      </c>
      <c r="H256" s="10">
        <v>0</v>
      </c>
      <c r="I256" s="23">
        <f t="shared" si="24"/>
        <v>0.84</v>
      </c>
      <c r="J256" s="23">
        <f t="shared" si="25"/>
        <v>3.7999999999999999E-2</v>
      </c>
      <c r="K256" s="11">
        <v>6.9</v>
      </c>
      <c r="L256" s="10">
        <f t="shared" si="20"/>
        <v>2.9484229102437504E-2</v>
      </c>
      <c r="M256">
        <f t="shared" si="21"/>
        <v>36</v>
      </c>
      <c r="N256">
        <f t="shared" si="22"/>
        <v>0</v>
      </c>
      <c r="O256">
        <f t="shared" si="23"/>
        <v>0</v>
      </c>
    </row>
    <row r="257" spans="1:15">
      <c r="A257" s="21" t="s">
        <v>68</v>
      </c>
      <c r="B257" s="10">
        <v>1200</v>
      </c>
      <c r="C257" s="12">
        <v>0.13016248120000001</v>
      </c>
      <c r="D257" s="11">
        <v>0.38900000000000001</v>
      </c>
      <c r="E257" s="11">
        <v>56.5</v>
      </c>
      <c r="F257" s="11">
        <v>2.23</v>
      </c>
      <c r="G257" s="11">
        <v>0.316</v>
      </c>
      <c r="H257" s="10">
        <v>0</v>
      </c>
      <c r="I257" s="23">
        <f t="shared" si="24"/>
        <v>1.5609999999999999</v>
      </c>
      <c r="J257" s="23">
        <f t="shared" si="25"/>
        <v>0.158</v>
      </c>
      <c r="K257" s="11">
        <v>112.8</v>
      </c>
      <c r="L257" s="10">
        <f t="shared" si="20"/>
        <v>0.23839800775451669</v>
      </c>
      <c r="M257">
        <f t="shared" si="21"/>
        <v>294</v>
      </c>
      <c r="N257">
        <f t="shared" si="22"/>
        <v>1</v>
      </c>
      <c r="O257">
        <f t="shared" si="23"/>
        <v>0.1</v>
      </c>
    </row>
    <row r="258" spans="1:15">
      <c r="A258" s="21" t="s">
        <v>68</v>
      </c>
      <c r="B258" s="10">
        <v>1400</v>
      </c>
      <c r="C258" s="12">
        <v>0.2000042584</v>
      </c>
      <c r="D258" s="11">
        <v>0.88700000000000001</v>
      </c>
      <c r="E258" s="11">
        <v>56.5</v>
      </c>
      <c r="F258" s="11">
        <v>1.93</v>
      </c>
      <c r="G258" s="11">
        <v>0.497</v>
      </c>
      <c r="H258" s="10">
        <v>0</v>
      </c>
      <c r="I258" s="23">
        <f t="shared" si="24"/>
        <v>1.351</v>
      </c>
      <c r="J258" s="23">
        <f t="shared" si="25"/>
        <v>0.2485</v>
      </c>
      <c r="K258" s="11">
        <v>195.6</v>
      </c>
      <c r="L258" s="10">
        <f t="shared" si="20"/>
        <v>0.83527611765376664</v>
      </c>
      <c r="M258">
        <f t="shared" si="21"/>
        <v>1030</v>
      </c>
      <c r="N258">
        <f t="shared" si="22"/>
        <v>3</v>
      </c>
      <c r="O258">
        <f t="shared" si="23"/>
        <v>0.6</v>
      </c>
    </row>
    <row r="259" spans="1:15">
      <c r="A259" s="21" t="s">
        <v>68</v>
      </c>
      <c r="B259" s="10">
        <v>1200</v>
      </c>
      <c r="C259" s="12">
        <v>5.81322113E-2</v>
      </c>
      <c r="D259" s="11">
        <v>0.30399999999999999</v>
      </c>
      <c r="E259" s="11">
        <v>56.5</v>
      </c>
      <c r="F259" s="11">
        <v>2.23</v>
      </c>
      <c r="G259" s="11">
        <v>0.316</v>
      </c>
      <c r="H259" s="10">
        <v>0</v>
      </c>
      <c r="I259" s="23">
        <f t="shared" si="24"/>
        <v>1.5609999999999999</v>
      </c>
      <c r="J259" s="23">
        <f t="shared" si="25"/>
        <v>0.158</v>
      </c>
      <c r="K259" s="11">
        <v>19.5</v>
      </c>
      <c r="L259" s="10">
        <f t="shared" ref="L259:L309" si="26">E259*D259*C259/12</f>
        <v>8.3206571774066665E-2</v>
      </c>
      <c r="M259">
        <f t="shared" ref="M259:M309" si="27">ROUND(E259*D259*C259*102.79,0)</f>
        <v>103</v>
      </c>
      <c r="N259">
        <f t="shared" ref="N259:N309" si="28">ROUND(I259*M259*0.002205,0)</f>
        <v>0</v>
      </c>
      <c r="O259">
        <f t="shared" ref="O259:O309" si="29">ROUND(J259*M259*0.002205,1)</f>
        <v>0</v>
      </c>
    </row>
    <row r="260" spans="1:15">
      <c r="A260" s="21" t="s">
        <v>68</v>
      </c>
      <c r="B260" s="10">
        <v>1200</v>
      </c>
      <c r="C260" s="12">
        <v>7.4650422699999996E-2</v>
      </c>
      <c r="D260" s="11">
        <v>0.38900000000000001</v>
      </c>
      <c r="E260" s="11">
        <v>56.5</v>
      </c>
      <c r="F260" s="11">
        <v>2.23</v>
      </c>
      <c r="G260" s="11">
        <v>0.316</v>
      </c>
      <c r="H260" s="10">
        <v>0</v>
      </c>
      <c r="I260" s="23">
        <f t="shared" si="24"/>
        <v>1.5609999999999999</v>
      </c>
      <c r="J260" s="23">
        <f t="shared" si="25"/>
        <v>0.158</v>
      </c>
      <c r="K260" s="11">
        <v>32</v>
      </c>
      <c r="L260" s="10">
        <f t="shared" si="26"/>
        <v>0.13672535960932916</v>
      </c>
      <c r="M260">
        <f t="shared" si="27"/>
        <v>169</v>
      </c>
      <c r="N260">
        <f t="shared" si="28"/>
        <v>1</v>
      </c>
      <c r="O260">
        <f t="shared" si="29"/>
        <v>0.1</v>
      </c>
    </row>
    <row r="261" spans="1:15">
      <c r="A261" s="21" t="s">
        <v>68</v>
      </c>
      <c r="B261" s="10">
        <v>1200</v>
      </c>
      <c r="C261" s="12">
        <v>5.1869994000000004E-3</v>
      </c>
      <c r="D261" s="11">
        <v>0.22</v>
      </c>
      <c r="E261" s="11">
        <v>56.5</v>
      </c>
      <c r="F261" s="11">
        <v>2.23</v>
      </c>
      <c r="G261" s="11">
        <v>0.316</v>
      </c>
      <c r="H261" s="10">
        <v>0</v>
      </c>
      <c r="I261" s="23">
        <f t="shared" si="24"/>
        <v>1.5609999999999999</v>
      </c>
      <c r="J261" s="23">
        <f t="shared" si="25"/>
        <v>0.158</v>
      </c>
      <c r="K261" s="11">
        <v>24.4</v>
      </c>
      <c r="L261" s="10">
        <f t="shared" si="26"/>
        <v>5.3728668784999998E-3</v>
      </c>
      <c r="M261">
        <f t="shared" si="27"/>
        <v>7</v>
      </c>
      <c r="N261">
        <f t="shared" si="28"/>
        <v>0</v>
      </c>
      <c r="O261">
        <f t="shared" si="29"/>
        <v>0</v>
      </c>
    </row>
    <row r="262" spans="1:15">
      <c r="A262" s="21" t="s">
        <v>68</v>
      </c>
      <c r="B262" s="10">
        <v>1920</v>
      </c>
      <c r="C262" s="12">
        <v>7.5890090199999996E-2</v>
      </c>
      <c r="D262" s="11">
        <v>0.193</v>
      </c>
      <c r="E262" s="11">
        <v>56.5</v>
      </c>
      <c r="F262" s="11">
        <v>1.2</v>
      </c>
      <c r="G262" s="11">
        <v>7.5999999999999998E-2</v>
      </c>
      <c r="H262" s="10">
        <v>0</v>
      </c>
      <c r="I262" s="23">
        <f t="shared" si="24"/>
        <v>0.84</v>
      </c>
      <c r="J262" s="23">
        <f t="shared" si="25"/>
        <v>3.7999999999999999E-2</v>
      </c>
      <c r="K262" s="11">
        <v>16.2</v>
      </c>
      <c r="L262" s="10">
        <f t="shared" si="26"/>
        <v>6.8961957382158337E-2</v>
      </c>
      <c r="M262">
        <f t="shared" si="27"/>
        <v>85</v>
      </c>
      <c r="N262">
        <f t="shared" si="28"/>
        <v>0</v>
      </c>
      <c r="O262">
        <f t="shared" si="29"/>
        <v>0</v>
      </c>
    </row>
    <row r="263" spans="1:15">
      <c r="A263" s="21" t="s">
        <v>68</v>
      </c>
      <c r="B263" s="10">
        <v>1920</v>
      </c>
      <c r="C263" s="12">
        <v>0.37045560090000001</v>
      </c>
      <c r="D263" s="11">
        <v>0.23400000000000001</v>
      </c>
      <c r="E263" s="11">
        <v>56.5</v>
      </c>
      <c r="F263" s="11">
        <v>1.2</v>
      </c>
      <c r="G263" s="11">
        <v>7.5999999999999998E-2</v>
      </c>
      <c r="H263" s="10">
        <v>0</v>
      </c>
      <c r="I263" s="23">
        <f t="shared" si="24"/>
        <v>0.84</v>
      </c>
      <c r="J263" s="23">
        <f t="shared" si="25"/>
        <v>3.7999999999999999E-2</v>
      </c>
      <c r="K263" s="11">
        <v>95.6</v>
      </c>
      <c r="L263" s="10">
        <f t="shared" si="26"/>
        <v>0.40814945829157501</v>
      </c>
      <c r="M263">
        <f t="shared" si="27"/>
        <v>503</v>
      </c>
      <c r="N263">
        <f t="shared" si="28"/>
        <v>1</v>
      </c>
      <c r="O263">
        <f t="shared" si="29"/>
        <v>0</v>
      </c>
    </row>
    <row r="264" spans="1:15">
      <c r="A264" s="21" t="s">
        <v>68</v>
      </c>
      <c r="B264" s="10">
        <v>1200</v>
      </c>
      <c r="C264" s="12">
        <v>0.23778170439999999</v>
      </c>
      <c r="D264" s="11">
        <v>0.38900000000000001</v>
      </c>
      <c r="E264" s="11">
        <v>56.5</v>
      </c>
      <c r="F264" s="11">
        <v>2.23</v>
      </c>
      <c r="G264" s="11">
        <v>0.316</v>
      </c>
      <c r="H264" s="10">
        <v>0</v>
      </c>
      <c r="I264" s="23">
        <f t="shared" si="24"/>
        <v>1.5609999999999999</v>
      </c>
      <c r="J264" s="23">
        <f t="shared" si="25"/>
        <v>0.158</v>
      </c>
      <c r="K264" s="11">
        <v>102</v>
      </c>
      <c r="L264" s="10">
        <f t="shared" si="26"/>
        <v>0.43550709917961666</v>
      </c>
      <c r="M264">
        <f t="shared" si="27"/>
        <v>537</v>
      </c>
      <c r="N264">
        <f t="shared" si="28"/>
        <v>2</v>
      </c>
      <c r="O264">
        <f t="shared" si="29"/>
        <v>0.2</v>
      </c>
    </row>
    <row r="265" spans="1:15">
      <c r="A265" s="21" t="s">
        <v>68</v>
      </c>
      <c r="B265" s="10">
        <v>1920</v>
      </c>
      <c r="C265" s="12">
        <v>0.17526199140000001</v>
      </c>
      <c r="D265" s="11">
        <v>0.27600000000000002</v>
      </c>
      <c r="E265" s="11">
        <v>56.5</v>
      </c>
      <c r="F265" s="11">
        <v>1.2</v>
      </c>
      <c r="G265" s="11">
        <v>7.5999999999999998E-2</v>
      </c>
      <c r="H265" s="10">
        <v>0</v>
      </c>
      <c r="I265" s="23">
        <f t="shared" si="24"/>
        <v>0.84</v>
      </c>
      <c r="J265" s="23">
        <f t="shared" si="25"/>
        <v>3.7999999999999999E-2</v>
      </c>
      <c r="K265" s="11">
        <v>53.3</v>
      </c>
      <c r="L265" s="10">
        <f t="shared" si="26"/>
        <v>0.22775295782430002</v>
      </c>
      <c r="M265">
        <f t="shared" si="27"/>
        <v>281</v>
      </c>
      <c r="N265">
        <f t="shared" si="28"/>
        <v>1</v>
      </c>
      <c r="O265">
        <f t="shared" si="29"/>
        <v>0</v>
      </c>
    </row>
    <row r="266" spans="1:15">
      <c r="A266" s="21" t="s">
        <v>68</v>
      </c>
      <c r="B266" s="10">
        <v>1920</v>
      </c>
      <c r="C266" s="12">
        <v>2.1196747200000001E-2</v>
      </c>
      <c r="D266" s="11">
        <v>0.27600000000000002</v>
      </c>
      <c r="E266" s="11">
        <v>56.5</v>
      </c>
      <c r="F266" s="11">
        <v>1.2</v>
      </c>
      <c r="G266" s="11">
        <v>7.5999999999999998E-2</v>
      </c>
      <c r="H266" s="10">
        <v>0</v>
      </c>
      <c r="I266" s="23">
        <f t="shared" si="24"/>
        <v>0.84</v>
      </c>
      <c r="J266" s="23">
        <f t="shared" si="25"/>
        <v>3.7999999999999999E-2</v>
      </c>
      <c r="K266" s="11">
        <v>6.5</v>
      </c>
      <c r="L266" s="10">
        <f t="shared" si="26"/>
        <v>2.7545172986400007E-2</v>
      </c>
      <c r="M266">
        <f t="shared" si="27"/>
        <v>34</v>
      </c>
      <c r="N266">
        <f t="shared" si="28"/>
        <v>0</v>
      </c>
      <c r="O266">
        <f t="shared" si="29"/>
        <v>0</v>
      </c>
    </row>
    <row r="267" spans="1:15">
      <c r="A267" s="21" t="s">
        <v>68</v>
      </c>
      <c r="B267" s="10">
        <v>1200</v>
      </c>
      <c r="C267" s="12">
        <v>3.6274414400000003E-2</v>
      </c>
      <c r="D267" s="11">
        <v>0.38900000000000001</v>
      </c>
      <c r="E267" s="11">
        <v>56.5</v>
      </c>
      <c r="F267" s="11">
        <v>2.23</v>
      </c>
      <c r="G267" s="11">
        <v>0.316</v>
      </c>
      <c r="H267" s="10">
        <v>0</v>
      </c>
      <c r="I267" s="23">
        <f t="shared" si="24"/>
        <v>1.5609999999999999</v>
      </c>
      <c r="J267" s="23">
        <f t="shared" si="25"/>
        <v>0.158</v>
      </c>
      <c r="K267" s="11">
        <v>15.6</v>
      </c>
      <c r="L267" s="10">
        <f t="shared" si="26"/>
        <v>6.643810140753334E-2</v>
      </c>
      <c r="M267">
        <f t="shared" si="27"/>
        <v>82</v>
      </c>
      <c r="N267">
        <f t="shared" si="28"/>
        <v>0</v>
      </c>
      <c r="O267">
        <f t="shared" si="29"/>
        <v>0</v>
      </c>
    </row>
    <row r="268" spans="1:15">
      <c r="A268" s="21" t="s">
        <v>68</v>
      </c>
      <c r="B268" s="10">
        <v>1200</v>
      </c>
      <c r="C268" s="12">
        <v>7.8388126799999999E-2</v>
      </c>
      <c r="D268" s="11">
        <v>0.22</v>
      </c>
      <c r="E268" s="11">
        <v>56.5</v>
      </c>
      <c r="F268" s="11">
        <v>2.23</v>
      </c>
      <c r="G268" s="11">
        <v>0.316</v>
      </c>
      <c r="H268" s="10">
        <v>0</v>
      </c>
      <c r="I268" s="23">
        <f t="shared" si="24"/>
        <v>1.5609999999999999</v>
      </c>
      <c r="J268" s="23">
        <f t="shared" si="25"/>
        <v>0.158</v>
      </c>
      <c r="K268" s="11">
        <v>19</v>
      </c>
      <c r="L268" s="10">
        <f t="shared" si="26"/>
        <v>8.1197034676999999E-2</v>
      </c>
      <c r="M268">
        <f t="shared" si="27"/>
        <v>100</v>
      </c>
      <c r="N268">
        <f t="shared" si="28"/>
        <v>0</v>
      </c>
      <c r="O268">
        <f t="shared" si="29"/>
        <v>0</v>
      </c>
    </row>
    <row r="269" spans="1:15">
      <c r="A269" s="21" t="s">
        <v>68</v>
      </c>
      <c r="B269" s="10">
        <v>1200</v>
      </c>
      <c r="C269" s="12">
        <v>0.49683357779999998</v>
      </c>
      <c r="D269" s="11">
        <v>0.47299999999999998</v>
      </c>
      <c r="E269" s="11">
        <v>56.5</v>
      </c>
      <c r="F269" s="11">
        <v>2.23</v>
      </c>
      <c r="G269" s="11">
        <v>0.316</v>
      </c>
      <c r="H269" s="10">
        <v>0</v>
      </c>
      <c r="I269" s="23">
        <f t="shared" si="24"/>
        <v>1.5609999999999999</v>
      </c>
      <c r="J269" s="23">
        <f t="shared" si="25"/>
        <v>0.158</v>
      </c>
      <c r="K269" s="11">
        <v>259.2</v>
      </c>
      <c r="L269" s="10">
        <f t="shared" si="26"/>
        <v>1.106469079159675</v>
      </c>
      <c r="M269">
        <f t="shared" si="27"/>
        <v>1365</v>
      </c>
      <c r="N269">
        <f t="shared" si="28"/>
        <v>5</v>
      </c>
      <c r="O269">
        <f t="shared" si="29"/>
        <v>0.5</v>
      </c>
    </row>
    <row r="270" spans="1:15">
      <c r="A270" s="21" t="s">
        <v>68</v>
      </c>
      <c r="B270" s="10">
        <v>1200</v>
      </c>
      <c r="C270" s="12">
        <v>0.62369829880000005</v>
      </c>
      <c r="D270" s="11">
        <v>0.38900000000000001</v>
      </c>
      <c r="E270" s="11">
        <v>56.5</v>
      </c>
      <c r="F270" s="11">
        <v>2.23</v>
      </c>
      <c r="G270" s="11">
        <v>0.316</v>
      </c>
      <c r="H270" s="10">
        <v>0</v>
      </c>
      <c r="I270" s="23">
        <f t="shared" si="24"/>
        <v>1.5609999999999999</v>
      </c>
      <c r="J270" s="23">
        <f t="shared" si="25"/>
        <v>0.158</v>
      </c>
      <c r="K270" s="11">
        <v>267.60000000000002</v>
      </c>
      <c r="L270" s="10">
        <f t="shared" si="26"/>
        <v>1.1423294216813169</v>
      </c>
      <c r="M270">
        <f t="shared" si="27"/>
        <v>1409</v>
      </c>
      <c r="N270">
        <f t="shared" si="28"/>
        <v>5</v>
      </c>
      <c r="O270">
        <f t="shared" si="29"/>
        <v>0.5</v>
      </c>
    </row>
    <row r="271" spans="1:15">
      <c r="A271" s="21" t="s">
        <v>68</v>
      </c>
      <c r="B271" s="10">
        <v>1200</v>
      </c>
      <c r="C271" s="12">
        <v>0.82440023330000001</v>
      </c>
      <c r="D271" s="11">
        <v>0.22</v>
      </c>
      <c r="E271" s="11">
        <v>56.5</v>
      </c>
      <c r="F271" s="11">
        <v>2.23</v>
      </c>
      <c r="G271" s="11">
        <v>0.316</v>
      </c>
      <c r="H271" s="10">
        <v>0</v>
      </c>
      <c r="I271" s="23">
        <f t="shared" si="24"/>
        <v>1.5609999999999999</v>
      </c>
      <c r="J271" s="23">
        <f t="shared" si="25"/>
        <v>0.158</v>
      </c>
      <c r="K271" s="11">
        <v>200</v>
      </c>
      <c r="L271" s="10">
        <f t="shared" si="26"/>
        <v>0.85394124165991669</v>
      </c>
      <c r="M271">
        <f t="shared" si="27"/>
        <v>1053</v>
      </c>
      <c r="N271">
        <f t="shared" si="28"/>
        <v>4</v>
      </c>
      <c r="O271">
        <f t="shared" si="29"/>
        <v>0.4</v>
      </c>
    </row>
    <row r="272" spans="1:15">
      <c r="A272" s="21" t="s">
        <v>68</v>
      </c>
      <c r="B272" s="10">
        <v>1200</v>
      </c>
      <c r="C272" s="12">
        <v>0.1271632399</v>
      </c>
      <c r="D272" s="11">
        <v>0.30399999999999999</v>
      </c>
      <c r="E272" s="11">
        <v>56.5</v>
      </c>
      <c r="F272" s="11">
        <v>2.23</v>
      </c>
      <c r="G272" s="11">
        <v>0.316</v>
      </c>
      <c r="H272" s="10">
        <v>0</v>
      </c>
      <c r="I272" s="23">
        <f t="shared" si="24"/>
        <v>1.5609999999999999</v>
      </c>
      <c r="J272" s="23">
        <f t="shared" si="25"/>
        <v>0.158</v>
      </c>
      <c r="K272" s="11">
        <v>42.6</v>
      </c>
      <c r="L272" s="10">
        <f t="shared" si="26"/>
        <v>0.1820129840435333</v>
      </c>
      <c r="M272">
        <f t="shared" si="27"/>
        <v>225</v>
      </c>
      <c r="N272">
        <f t="shared" si="28"/>
        <v>1</v>
      </c>
      <c r="O272">
        <f t="shared" si="29"/>
        <v>0.1</v>
      </c>
    </row>
    <row r="273" spans="1:15">
      <c r="A273" s="21" t="s">
        <v>68</v>
      </c>
      <c r="B273" s="10">
        <v>1200</v>
      </c>
      <c r="C273" s="12">
        <v>5.4398930999999999E-3</v>
      </c>
      <c r="D273" s="11">
        <v>0.22</v>
      </c>
      <c r="E273" s="11">
        <v>56.5</v>
      </c>
      <c r="F273" s="11">
        <v>2.23</v>
      </c>
      <c r="G273" s="11">
        <v>0.316</v>
      </c>
      <c r="H273" s="10">
        <v>0</v>
      </c>
      <c r="I273" s="23">
        <f t="shared" si="24"/>
        <v>1.5609999999999999</v>
      </c>
      <c r="J273" s="23">
        <f t="shared" si="25"/>
        <v>0.158</v>
      </c>
      <c r="K273" s="11">
        <v>2.8</v>
      </c>
      <c r="L273" s="10">
        <f t="shared" si="26"/>
        <v>5.6348226027500004E-3</v>
      </c>
      <c r="M273">
        <f t="shared" si="27"/>
        <v>7</v>
      </c>
      <c r="N273">
        <f t="shared" si="28"/>
        <v>0</v>
      </c>
      <c r="O273">
        <f t="shared" si="29"/>
        <v>0</v>
      </c>
    </row>
    <row r="274" spans="1:15">
      <c r="A274" s="21" t="s">
        <v>68</v>
      </c>
      <c r="B274" s="10">
        <v>1100</v>
      </c>
      <c r="C274" s="12">
        <v>0.1097438296</v>
      </c>
      <c r="D274" s="11">
        <v>0.17399999999999999</v>
      </c>
      <c r="E274" s="11">
        <v>56.5</v>
      </c>
      <c r="F274" s="11">
        <v>1.85</v>
      </c>
      <c r="G274" s="11">
        <v>0.22</v>
      </c>
      <c r="H274" s="10">
        <v>0</v>
      </c>
      <c r="I274" s="23">
        <f t="shared" si="24"/>
        <v>1.2949999999999999</v>
      </c>
      <c r="J274" s="23">
        <f t="shared" si="25"/>
        <v>0.11</v>
      </c>
      <c r="K274" s="11">
        <v>23.8</v>
      </c>
      <c r="L274" s="10">
        <f t="shared" si="26"/>
        <v>8.9907632399799986E-2</v>
      </c>
      <c r="M274">
        <f t="shared" si="27"/>
        <v>111</v>
      </c>
      <c r="N274">
        <f t="shared" si="28"/>
        <v>0</v>
      </c>
      <c r="O274">
        <f t="shared" si="29"/>
        <v>0</v>
      </c>
    </row>
    <row r="275" spans="1:15">
      <c r="A275" s="21" t="s">
        <v>68</v>
      </c>
      <c r="B275" s="10">
        <v>1100</v>
      </c>
      <c r="C275" s="12">
        <v>5.5751973000000003E-2</v>
      </c>
      <c r="D275" s="11">
        <v>0.17399999999999999</v>
      </c>
      <c r="E275" s="11">
        <v>56.5</v>
      </c>
      <c r="F275" s="11">
        <v>1.85</v>
      </c>
      <c r="G275" s="11">
        <v>0.22</v>
      </c>
      <c r="H275" s="10">
        <v>0</v>
      </c>
      <c r="I275" s="23">
        <f t="shared" si="24"/>
        <v>1.2949999999999999</v>
      </c>
      <c r="J275" s="23">
        <f t="shared" si="25"/>
        <v>0.11</v>
      </c>
      <c r="K275" s="11">
        <v>10.7</v>
      </c>
      <c r="L275" s="10">
        <f t="shared" si="26"/>
        <v>4.5674803880249998E-2</v>
      </c>
      <c r="M275">
        <f t="shared" si="27"/>
        <v>56</v>
      </c>
      <c r="N275">
        <f t="shared" si="28"/>
        <v>0</v>
      </c>
      <c r="O275">
        <f t="shared" si="29"/>
        <v>0</v>
      </c>
    </row>
    <row r="276" spans="1:15">
      <c r="A276" s="21" t="s">
        <v>68</v>
      </c>
      <c r="B276" s="10">
        <v>1100</v>
      </c>
      <c r="C276" s="12">
        <v>6.5667905499999998E-2</v>
      </c>
      <c r="D276" s="11">
        <v>0.28599999999999998</v>
      </c>
      <c r="E276" s="11">
        <v>56.5</v>
      </c>
      <c r="F276" s="11">
        <v>1.85</v>
      </c>
      <c r="G276" s="11">
        <v>0.22</v>
      </c>
      <c r="H276" s="10">
        <v>0</v>
      </c>
      <c r="I276" s="23">
        <f t="shared" si="24"/>
        <v>1.2949999999999999</v>
      </c>
      <c r="J276" s="23">
        <f t="shared" si="25"/>
        <v>0.11</v>
      </c>
      <c r="K276" s="11">
        <v>20.7</v>
      </c>
      <c r="L276" s="10">
        <f t="shared" si="26"/>
        <v>8.8427307081208328E-2</v>
      </c>
      <c r="M276">
        <f t="shared" si="27"/>
        <v>109</v>
      </c>
      <c r="N276">
        <f t="shared" si="28"/>
        <v>0</v>
      </c>
      <c r="O276">
        <f t="shared" si="29"/>
        <v>0</v>
      </c>
    </row>
    <row r="277" spans="1:15">
      <c r="A277" s="21" t="s">
        <v>68</v>
      </c>
      <c r="B277" s="10">
        <v>1100</v>
      </c>
      <c r="C277" s="12">
        <v>2.4838041599999999E-2</v>
      </c>
      <c r="D277" s="11">
        <v>0.17399999999999999</v>
      </c>
      <c r="E277" s="11">
        <v>56.5</v>
      </c>
      <c r="F277" s="11">
        <v>1.85</v>
      </c>
      <c r="G277" s="11">
        <v>0.22</v>
      </c>
      <c r="H277" s="10">
        <v>0</v>
      </c>
      <c r="I277" s="23">
        <f t="shared" si="24"/>
        <v>1.2949999999999999</v>
      </c>
      <c r="J277" s="23">
        <f t="shared" si="25"/>
        <v>0.11</v>
      </c>
      <c r="K277" s="11">
        <v>4.8</v>
      </c>
      <c r="L277" s="10">
        <f t="shared" si="26"/>
        <v>2.0348565580799997E-2</v>
      </c>
      <c r="M277">
        <f t="shared" si="27"/>
        <v>25</v>
      </c>
      <c r="N277">
        <f t="shared" si="28"/>
        <v>0</v>
      </c>
      <c r="O277">
        <f t="shared" si="29"/>
        <v>0</v>
      </c>
    </row>
    <row r="278" spans="1:15">
      <c r="A278" s="21" t="s">
        <v>68</v>
      </c>
      <c r="B278" s="10">
        <v>1100</v>
      </c>
      <c r="C278" s="12">
        <v>7.4042205299999997E-2</v>
      </c>
      <c r="D278" s="11">
        <v>0.28599999999999998</v>
      </c>
      <c r="E278" s="11">
        <v>56.5</v>
      </c>
      <c r="F278" s="11">
        <v>1.85</v>
      </c>
      <c r="G278" s="11">
        <v>0.22</v>
      </c>
      <c r="H278" s="10">
        <v>0</v>
      </c>
      <c r="I278" s="23">
        <f t="shared" si="24"/>
        <v>1.2949999999999999</v>
      </c>
      <c r="J278" s="23">
        <f t="shared" si="25"/>
        <v>0.11</v>
      </c>
      <c r="K278" s="11">
        <v>23.4</v>
      </c>
      <c r="L278" s="10">
        <f t="shared" si="26"/>
        <v>9.9703999620224984E-2</v>
      </c>
      <c r="M278">
        <f t="shared" si="27"/>
        <v>123</v>
      </c>
      <c r="N278">
        <f t="shared" si="28"/>
        <v>0</v>
      </c>
      <c r="O278">
        <f t="shared" si="29"/>
        <v>0</v>
      </c>
    </row>
    <row r="279" spans="1:15">
      <c r="A279" s="21" t="s">
        <v>68</v>
      </c>
      <c r="B279" s="10">
        <v>1100</v>
      </c>
      <c r="C279" s="12">
        <v>3.4975275E-3</v>
      </c>
      <c r="D279" s="11">
        <v>0.34200000000000003</v>
      </c>
      <c r="E279" s="11">
        <v>56.5</v>
      </c>
      <c r="F279" s="11">
        <v>1.85</v>
      </c>
      <c r="G279" s="11">
        <v>0.22</v>
      </c>
      <c r="H279" s="10">
        <v>0</v>
      </c>
      <c r="I279" s="23">
        <f t="shared" si="24"/>
        <v>1.2949999999999999</v>
      </c>
      <c r="J279" s="23">
        <f t="shared" si="25"/>
        <v>0.11</v>
      </c>
      <c r="K279" s="11">
        <v>1.3</v>
      </c>
      <c r="L279" s="10">
        <f t="shared" si="26"/>
        <v>5.6318936568750004E-3</v>
      </c>
      <c r="M279">
        <f t="shared" si="27"/>
        <v>7</v>
      </c>
      <c r="N279">
        <f t="shared" si="28"/>
        <v>0</v>
      </c>
      <c r="O279">
        <f t="shared" si="29"/>
        <v>0</v>
      </c>
    </row>
    <row r="280" spans="1:15">
      <c r="A280" s="21" t="s">
        <v>68</v>
      </c>
      <c r="B280" s="10">
        <v>1100</v>
      </c>
      <c r="C280" s="12">
        <v>4.54824676E-2</v>
      </c>
      <c r="D280" s="11">
        <v>0.34200000000000003</v>
      </c>
      <c r="E280" s="11">
        <v>56.5</v>
      </c>
      <c r="F280" s="11">
        <v>1.85</v>
      </c>
      <c r="G280" s="11">
        <v>0.22</v>
      </c>
      <c r="H280" s="10">
        <v>0</v>
      </c>
      <c r="I280" s="23">
        <f t="shared" si="24"/>
        <v>1.2949999999999999</v>
      </c>
      <c r="J280" s="23">
        <f t="shared" si="25"/>
        <v>0.11</v>
      </c>
      <c r="K280" s="11">
        <v>17.2</v>
      </c>
      <c r="L280" s="10">
        <f t="shared" si="26"/>
        <v>7.3238143452900001E-2</v>
      </c>
      <c r="M280">
        <f t="shared" si="27"/>
        <v>90</v>
      </c>
      <c r="N280">
        <f t="shared" si="28"/>
        <v>0</v>
      </c>
      <c r="O280">
        <f t="shared" si="29"/>
        <v>0</v>
      </c>
    </row>
    <row r="281" spans="1:15">
      <c r="A281" s="21" t="s">
        <v>68</v>
      </c>
      <c r="B281" s="10">
        <v>1100</v>
      </c>
      <c r="C281" s="12">
        <v>0.47835871639999999</v>
      </c>
      <c r="D281" s="11">
        <v>0.34200000000000003</v>
      </c>
      <c r="E281" s="11">
        <v>56.5</v>
      </c>
      <c r="F281" s="11">
        <v>1.85</v>
      </c>
      <c r="G281" s="11">
        <v>0.22</v>
      </c>
      <c r="H281" s="10">
        <v>0</v>
      </c>
      <c r="I281" s="23">
        <f t="shared" si="24"/>
        <v>1.2949999999999999</v>
      </c>
      <c r="J281" s="23">
        <f t="shared" si="25"/>
        <v>0.11</v>
      </c>
      <c r="K281" s="11">
        <v>180.4</v>
      </c>
      <c r="L281" s="10">
        <f t="shared" si="26"/>
        <v>0.77027712308309992</v>
      </c>
      <c r="M281">
        <f t="shared" si="27"/>
        <v>950</v>
      </c>
      <c r="N281">
        <f t="shared" si="28"/>
        <v>3</v>
      </c>
      <c r="O281">
        <f t="shared" si="29"/>
        <v>0.2</v>
      </c>
    </row>
    <row r="282" spans="1:15">
      <c r="A282" s="21" t="s">
        <v>68</v>
      </c>
      <c r="B282" s="10">
        <v>1100</v>
      </c>
      <c r="C282" s="12">
        <v>9.8802919999999993E-4</v>
      </c>
      <c r="D282" s="11">
        <v>0.28599999999999998</v>
      </c>
      <c r="E282" s="11">
        <v>56.5</v>
      </c>
      <c r="F282" s="11">
        <v>1.85</v>
      </c>
      <c r="G282" s="11">
        <v>0.22</v>
      </c>
      <c r="H282" s="10">
        <v>0</v>
      </c>
      <c r="I282" s="23">
        <f t="shared" si="24"/>
        <v>1.2949999999999999</v>
      </c>
      <c r="J282" s="23">
        <f t="shared" si="25"/>
        <v>0.11</v>
      </c>
      <c r="K282" s="11">
        <v>0.3</v>
      </c>
      <c r="L282" s="10">
        <f t="shared" si="26"/>
        <v>1.3304636535666665E-3</v>
      </c>
      <c r="M282">
        <f t="shared" si="27"/>
        <v>2</v>
      </c>
      <c r="N282">
        <f t="shared" si="28"/>
        <v>0</v>
      </c>
      <c r="O282">
        <f t="shared" si="29"/>
        <v>0</v>
      </c>
    </row>
    <row r="283" spans="1:15">
      <c r="A283" s="21" t="s">
        <v>68</v>
      </c>
      <c r="B283" s="10">
        <v>1100</v>
      </c>
      <c r="C283" s="12">
        <v>1.25983256E-2</v>
      </c>
      <c r="D283" s="11">
        <v>0.28599999999999998</v>
      </c>
      <c r="E283" s="11">
        <v>56.5</v>
      </c>
      <c r="F283" s="11">
        <v>1.85</v>
      </c>
      <c r="G283" s="11">
        <v>0.22</v>
      </c>
      <c r="H283" s="10">
        <v>0</v>
      </c>
      <c r="I283" s="23">
        <f t="shared" si="24"/>
        <v>1.2949999999999999</v>
      </c>
      <c r="J283" s="23">
        <f t="shared" si="25"/>
        <v>0.11</v>
      </c>
      <c r="K283" s="11">
        <v>4</v>
      </c>
      <c r="L283" s="10">
        <f t="shared" si="26"/>
        <v>1.6964695280866665E-2</v>
      </c>
      <c r="M283">
        <f t="shared" si="27"/>
        <v>21</v>
      </c>
      <c r="N283">
        <f t="shared" si="28"/>
        <v>0</v>
      </c>
      <c r="O283">
        <f t="shared" si="29"/>
        <v>0</v>
      </c>
    </row>
    <row r="284" spans="1:15">
      <c r="A284" s="21" t="s">
        <v>68</v>
      </c>
      <c r="B284" s="10">
        <v>1100</v>
      </c>
      <c r="C284" s="12">
        <v>0.38813320569999998</v>
      </c>
      <c r="D284" s="11">
        <v>0.17399999999999999</v>
      </c>
      <c r="E284" s="11">
        <v>56.5</v>
      </c>
      <c r="F284" s="11">
        <v>1.85</v>
      </c>
      <c r="G284" s="11">
        <v>0.22</v>
      </c>
      <c r="H284" s="10">
        <v>0</v>
      </c>
      <c r="I284" s="23">
        <f t="shared" si="24"/>
        <v>1.2949999999999999</v>
      </c>
      <c r="J284" s="23">
        <f t="shared" si="25"/>
        <v>0.11</v>
      </c>
      <c r="K284" s="11">
        <v>74.5</v>
      </c>
      <c r="L284" s="10">
        <f t="shared" si="26"/>
        <v>0.31797812876972498</v>
      </c>
      <c r="M284">
        <f t="shared" si="27"/>
        <v>392</v>
      </c>
      <c r="N284">
        <f t="shared" si="28"/>
        <v>1</v>
      </c>
      <c r="O284">
        <f t="shared" si="29"/>
        <v>0.1</v>
      </c>
    </row>
    <row r="285" spans="1:15">
      <c r="A285" s="21" t="s">
        <v>68</v>
      </c>
      <c r="B285" s="10">
        <v>1200</v>
      </c>
      <c r="C285" s="12">
        <v>0.51991202189999997</v>
      </c>
      <c r="D285" s="11">
        <v>0.38900000000000001</v>
      </c>
      <c r="E285" s="11">
        <v>56.5</v>
      </c>
      <c r="F285" s="11">
        <v>2.23</v>
      </c>
      <c r="G285" s="11">
        <v>0.316</v>
      </c>
      <c r="H285" s="10">
        <v>0</v>
      </c>
      <c r="I285" s="23">
        <f t="shared" si="24"/>
        <v>1.5609999999999999</v>
      </c>
      <c r="J285" s="23">
        <f t="shared" si="25"/>
        <v>0.158</v>
      </c>
      <c r="K285" s="11">
        <v>223</v>
      </c>
      <c r="L285" s="10">
        <f t="shared" si="26"/>
        <v>0.95224053111076234</v>
      </c>
      <c r="M285">
        <f t="shared" si="27"/>
        <v>1175</v>
      </c>
      <c r="N285">
        <f t="shared" si="28"/>
        <v>4</v>
      </c>
      <c r="O285">
        <f t="shared" si="29"/>
        <v>0.4</v>
      </c>
    </row>
    <row r="286" spans="1:15">
      <c r="A286" s="21" t="s">
        <v>68</v>
      </c>
      <c r="B286" s="10">
        <v>1200</v>
      </c>
      <c r="C286" s="12">
        <v>3.1167340200000001E-2</v>
      </c>
      <c r="D286" s="11">
        <v>0.30399999999999999</v>
      </c>
      <c r="E286" s="11">
        <v>56.5</v>
      </c>
      <c r="F286" s="11">
        <v>2.23</v>
      </c>
      <c r="G286" s="11">
        <v>0.316</v>
      </c>
      <c r="H286" s="10">
        <v>0</v>
      </c>
      <c r="I286" s="23">
        <f t="shared" si="24"/>
        <v>1.5609999999999999</v>
      </c>
      <c r="J286" s="23">
        <f t="shared" si="25"/>
        <v>0.158</v>
      </c>
      <c r="K286" s="11">
        <v>10.4</v>
      </c>
      <c r="L286" s="10">
        <f t="shared" si="26"/>
        <v>4.4610852939599994E-2</v>
      </c>
      <c r="M286">
        <f t="shared" si="27"/>
        <v>55</v>
      </c>
      <c r="N286">
        <f t="shared" si="28"/>
        <v>0</v>
      </c>
      <c r="O286">
        <f t="shared" si="29"/>
        <v>0</v>
      </c>
    </row>
    <row r="287" spans="1:15">
      <c r="A287" s="21" t="s">
        <v>68</v>
      </c>
      <c r="B287" s="10">
        <v>1100</v>
      </c>
      <c r="C287" s="12">
        <v>0.34067566249999998</v>
      </c>
      <c r="D287" s="11">
        <v>0.34200000000000003</v>
      </c>
      <c r="E287" s="11">
        <v>56.5</v>
      </c>
      <c r="F287" s="11">
        <v>1.85</v>
      </c>
      <c r="G287" s="11">
        <v>0.22</v>
      </c>
      <c r="H287" s="10">
        <v>0</v>
      </c>
      <c r="I287" s="23">
        <f t="shared" si="24"/>
        <v>1.2949999999999999</v>
      </c>
      <c r="J287" s="23">
        <f t="shared" si="25"/>
        <v>0.11</v>
      </c>
      <c r="K287" s="11">
        <v>128.5</v>
      </c>
      <c r="L287" s="10">
        <f t="shared" si="26"/>
        <v>0.54857298554062495</v>
      </c>
      <c r="M287">
        <f t="shared" si="27"/>
        <v>677</v>
      </c>
      <c r="N287">
        <f t="shared" si="28"/>
        <v>2</v>
      </c>
      <c r="O287">
        <f t="shared" si="29"/>
        <v>0.2</v>
      </c>
    </row>
    <row r="288" spans="1:15">
      <c r="A288" s="21" t="s">
        <v>68</v>
      </c>
      <c r="B288" s="10">
        <v>1200</v>
      </c>
      <c r="C288" s="12">
        <v>4.0394374E-3</v>
      </c>
      <c r="D288" s="11">
        <v>0.22</v>
      </c>
      <c r="E288" s="11">
        <v>56.5</v>
      </c>
      <c r="F288" s="11">
        <v>2.23</v>
      </c>
      <c r="G288" s="11">
        <v>0.316</v>
      </c>
      <c r="H288" s="10">
        <v>0</v>
      </c>
      <c r="I288" s="23">
        <f t="shared" si="24"/>
        <v>1.5609999999999999</v>
      </c>
      <c r="J288" s="23">
        <f t="shared" si="25"/>
        <v>0.158</v>
      </c>
      <c r="K288" s="11">
        <v>1</v>
      </c>
      <c r="L288" s="10">
        <f t="shared" si="26"/>
        <v>4.1841839068333334E-3</v>
      </c>
      <c r="M288">
        <f t="shared" si="27"/>
        <v>5</v>
      </c>
      <c r="N288">
        <f t="shared" si="28"/>
        <v>0</v>
      </c>
      <c r="O288">
        <f t="shared" si="29"/>
        <v>0</v>
      </c>
    </row>
    <row r="289" spans="1:15">
      <c r="A289" s="21" t="s">
        <v>68</v>
      </c>
      <c r="B289" s="10">
        <v>1100</v>
      </c>
      <c r="C289" s="12">
        <v>3.3806692999999999E-3</v>
      </c>
      <c r="D289" s="11">
        <v>0.34200000000000003</v>
      </c>
      <c r="E289" s="11">
        <v>56.5</v>
      </c>
      <c r="F289" s="11">
        <v>1.85</v>
      </c>
      <c r="G289" s="11">
        <v>0.22</v>
      </c>
      <c r="H289" s="10">
        <v>0</v>
      </c>
      <c r="I289" s="23">
        <f t="shared" si="24"/>
        <v>1.2949999999999999</v>
      </c>
      <c r="J289" s="23">
        <f t="shared" si="25"/>
        <v>0.11</v>
      </c>
      <c r="K289" s="11">
        <v>1.3</v>
      </c>
      <c r="L289" s="10">
        <f t="shared" si="26"/>
        <v>5.4437227403249999E-3</v>
      </c>
      <c r="M289">
        <f t="shared" si="27"/>
        <v>7</v>
      </c>
      <c r="N289">
        <f t="shared" si="28"/>
        <v>0</v>
      </c>
      <c r="O289">
        <f t="shared" si="29"/>
        <v>0</v>
      </c>
    </row>
    <row r="290" spans="1:15">
      <c r="A290" s="21" t="s">
        <v>68</v>
      </c>
      <c r="B290" s="10">
        <v>1200</v>
      </c>
      <c r="C290" s="12">
        <v>0.10510983090000001</v>
      </c>
      <c r="D290" s="11">
        <v>0.38900000000000001</v>
      </c>
      <c r="E290" s="11">
        <v>56.5</v>
      </c>
      <c r="F290" s="11">
        <v>2.23</v>
      </c>
      <c r="G290" s="11">
        <v>0.316</v>
      </c>
      <c r="H290" s="10">
        <v>0</v>
      </c>
      <c r="I290" s="23">
        <f t="shared" si="24"/>
        <v>1.5609999999999999</v>
      </c>
      <c r="J290" s="23">
        <f t="shared" si="25"/>
        <v>0.158</v>
      </c>
      <c r="K290" s="11">
        <v>45.1</v>
      </c>
      <c r="L290" s="10">
        <f t="shared" si="26"/>
        <v>0.19251303486963753</v>
      </c>
      <c r="M290">
        <f t="shared" si="27"/>
        <v>237</v>
      </c>
      <c r="N290">
        <f t="shared" si="28"/>
        <v>1</v>
      </c>
      <c r="O290">
        <f t="shared" si="29"/>
        <v>0.1</v>
      </c>
    </row>
    <row r="291" spans="1:15">
      <c r="A291" s="21" t="s">
        <v>68</v>
      </c>
      <c r="B291" s="10">
        <v>1200</v>
      </c>
      <c r="C291" s="12">
        <v>0.59083335400000003</v>
      </c>
      <c r="D291" s="11">
        <v>0.22</v>
      </c>
      <c r="E291" s="11">
        <v>56.5</v>
      </c>
      <c r="F291" s="11">
        <v>2.23</v>
      </c>
      <c r="G291" s="11">
        <v>0.316</v>
      </c>
      <c r="H291" s="10">
        <v>0</v>
      </c>
      <c r="I291" s="23">
        <f t="shared" si="24"/>
        <v>1.5609999999999999</v>
      </c>
      <c r="J291" s="23">
        <f t="shared" si="25"/>
        <v>0.158</v>
      </c>
      <c r="K291" s="11">
        <v>159.6</v>
      </c>
      <c r="L291" s="10">
        <f t="shared" si="26"/>
        <v>0.6120048825183334</v>
      </c>
      <c r="M291">
        <f t="shared" si="27"/>
        <v>755</v>
      </c>
      <c r="N291">
        <f t="shared" si="28"/>
        <v>3</v>
      </c>
      <c r="O291">
        <f t="shared" si="29"/>
        <v>0.3</v>
      </c>
    </row>
    <row r="292" spans="1:15">
      <c r="A292" s="21" t="s">
        <v>68</v>
      </c>
      <c r="B292" s="10">
        <v>1200</v>
      </c>
      <c r="C292" s="12">
        <v>2.6618005282000001</v>
      </c>
      <c r="D292" s="11">
        <v>0.38900000000000001</v>
      </c>
      <c r="E292" s="11">
        <v>56.5</v>
      </c>
      <c r="F292" s="11">
        <v>2.23</v>
      </c>
      <c r="G292" s="11">
        <v>0.316</v>
      </c>
      <c r="H292" s="10">
        <v>0</v>
      </c>
      <c r="I292" s="23">
        <f t="shared" si="24"/>
        <v>1.5609999999999999</v>
      </c>
      <c r="J292" s="23">
        <f t="shared" si="25"/>
        <v>0.158</v>
      </c>
      <c r="K292" s="11">
        <v>1141.9000000000001</v>
      </c>
      <c r="L292" s="10">
        <f t="shared" si="26"/>
        <v>4.8751985757536422</v>
      </c>
      <c r="M292">
        <f t="shared" si="27"/>
        <v>6013</v>
      </c>
      <c r="N292">
        <f t="shared" si="28"/>
        <v>21</v>
      </c>
      <c r="O292">
        <f t="shared" si="29"/>
        <v>2.1</v>
      </c>
    </row>
    <row r="293" spans="1:15">
      <c r="A293" s="21" t="s">
        <v>68</v>
      </c>
      <c r="B293" s="10">
        <v>1200</v>
      </c>
      <c r="C293" s="12">
        <v>2.6408778399999999E-2</v>
      </c>
      <c r="D293" s="11">
        <v>0.30399999999999999</v>
      </c>
      <c r="E293" s="11">
        <v>56.5</v>
      </c>
      <c r="F293" s="11">
        <v>2.23</v>
      </c>
      <c r="G293" s="11">
        <v>0.316</v>
      </c>
      <c r="H293" s="10">
        <v>0</v>
      </c>
      <c r="I293" s="23">
        <f t="shared" si="24"/>
        <v>1.5609999999999999</v>
      </c>
      <c r="J293" s="23">
        <f t="shared" si="25"/>
        <v>0.158</v>
      </c>
      <c r="K293" s="11">
        <v>8.9</v>
      </c>
      <c r="L293" s="10">
        <f t="shared" si="26"/>
        <v>3.7799764816533327E-2</v>
      </c>
      <c r="M293">
        <f t="shared" si="27"/>
        <v>47</v>
      </c>
      <c r="N293">
        <f t="shared" si="28"/>
        <v>0</v>
      </c>
      <c r="O293">
        <f t="shared" si="29"/>
        <v>0</v>
      </c>
    </row>
    <row r="294" spans="1:15">
      <c r="A294" s="21" t="s">
        <v>68</v>
      </c>
      <c r="B294" s="10">
        <v>1200</v>
      </c>
      <c r="C294" s="12">
        <v>1.2532654592000001</v>
      </c>
      <c r="D294" s="11">
        <v>0.30399999999999999</v>
      </c>
      <c r="E294" s="11">
        <v>56.5</v>
      </c>
      <c r="F294" s="11">
        <v>2.23</v>
      </c>
      <c r="G294" s="11">
        <v>0.316</v>
      </c>
      <c r="H294" s="10">
        <v>0</v>
      </c>
      <c r="I294" s="23">
        <f t="shared" si="24"/>
        <v>1.5609999999999999</v>
      </c>
      <c r="J294" s="23">
        <f t="shared" si="25"/>
        <v>0.158</v>
      </c>
      <c r="K294" s="11">
        <v>420.2</v>
      </c>
      <c r="L294" s="10">
        <f t="shared" si="26"/>
        <v>1.7938406272682668</v>
      </c>
      <c r="M294">
        <f t="shared" si="27"/>
        <v>2213</v>
      </c>
      <c r="N294">
        <f t="shared" si="28"/>
        <v>8</v>
      </c>
      <c r="O294">
        <f t="shared" si="29"/>
        <v>0.8</v>
      </c>
    </row>
    <row r="295" spans="1:15">
      <c r="A295" s="21" t="s">
        <v>68</v>
      </c>
      <c r="B295" s="10">
        <v>1200</v>
      </c>
      <c r="C295" s="12">
        <v>0.64151832600000003</v>
      </c>
      <c r="D295" s="11">
        <v>0.38900000000000001</v>
      </c>
      <c r="E295" s="11">
        <v>56.5</v>
      </c>
      <c r="F295" s="11">
        <v>2.23</v>
      </c>
      <c r="G295" s="11">
        <v>0.316</v>
      </c>
      <c r="H295" s="10">
        <v>0</v>
      </c>
      <c r="I295" s="23">
        <f t="shared" si="24"/>
        <v>1.5609999999999999</v>
      </c>
      <c r="J295" s="23">
        <f t="shared" si="25"/>
        <v>0.158</v>
      </c>
      <c r="K295" s="11">
        <v>275.2</v>
      </c>
      <c r="L295" s="10">
        <f t="shared" si="26"/>
        <v>1.17496754399925</v>
      </c>
      <c r="M295">
        <f t="shared" si="27"/>
        <v>1449</v>
      </c>
      <c r="N295">
        <f t="shared" si="28"/>
        <v>5</v>
      </c>
      <c r="O295">
        <f t="shared" si="29"/>
        <v>0.5</v>
      </c>
    </row>
    <row r="296" spans="1:15">
      <c r="A296" s="21" t="s">
        <v>68</v>
      </c>
      <c r="B296" s="10">
        <v>1200</v>
      </c>
      <c r="C296" s="12">
        <v>3.7972613099999997E-2</v>
      </c>
      <c r="D296" s="11">
        <v>0.22</v>
      </c>
      <c r="E296" s="11">
        <v>56.5</v>
      </c>
      <c r="F296" s="11">
        <v>2.23</v>
      </c>
      <c r="G296" s="11">
        <v>0.316</v>
      </c>
      <c r="H296" s="10">
        <v>0</v>
      </c>
      <c r="I296" s="23">
        <f t="shared" si="24"/>
        <v>1.5609999999999999</v>
      </c>
      <c r="J296" s="23">
        <f t="shared" si="25"/>
        <v>0.158</v>
      </c>
      <c r="K296" s="11">
        <v>9.1999999999999993</v>
      </c>
      <c r="L296" s="10">
        <f t="shared" si="26"/>
        <v>3.9333298402749996E-2</v>
      </c>
      <c r="M296">
        <f t="shared" si="27"/>
        <v>49</v>
      </c>
      <c r="N296">
        <f t="shared" si="28"/>
        <v>0</v>
      </c>
      <c r="O296">
        <f t="shared" si="29"/>
        <v>0</v>
      </c>
    </row>
    <row r="297" spans="1:15">
      <c r="A297" s="21" t="s">
        <v>68</v>
      </c>
      <c r="B297" s="10">
        <v>1200</v>
      </c>
      <c r="C297" s="12">
        <v>0.72370586979999996</v>
      </c>
      <c r="D297" s="11">
        <v>0.22</v>
      </c>
      <c r="E297" s="11">
        <v>56.5</v>
      </c>
      <c r="F297" s="11">
        <v>2.23</v>
      </c>
      <c r="G297" s="11">
        <v>0.316</v>
      </c>
      <c r="H297" s="10">
        <v>0</v>
      </c>
      <c r="I297" s="23">
        <f t="shared" si="24"/>
        <v>1.5609999999999999</v>
      </c>
      <c r="J297" s="23">
        <f t="shared" si="25"/>
        <v>0.158</v>
      </c>
      <c r="K297" s="11">
        <v>673.4</v>
      </c>
      <c r="L297" s="10">
        <f t="shared" si="26"/>
        <v>0.74963866346783326</v>
      </c>
      <c r="M297">
        <f t="shared" si="27"/>
        <v>925</v>
      </c>
      <c r="N297">
        <f t="shared" si="28"/>
        <v>3</v>
      </c>
      <c r="O297">
        <f t="shared" si="29"/>
        <v>0.3</v>
      </c>
    </row>
    <row r="298" spans="1:15">
      <c r="A298" s="21" t="s">
        <v>68</v>
      </c>
      <c r="B298" s="10">
        <v>1200</v>
      </c>
      <c r="C298" s="12">
        <v>2.682565012</v>
      </c>
      <c r="D298" s="11">
        <v>0.22</v>
      </c>
      <c r="E298" s="11">
        <v>56.5</v>
      </c>
      <c r="F298" s="11">
        <v>2.23</v>
      </c>
      <c r="G298" s="11">
        <v>0.316</v>
      </c>
      <c r="H298" s="10">
        <v>0</v>
      </c>
      <c r="I298" s="23">
        <f t="shared" si="24"/>
        <v>1.5609999999999999</v>
      </c>
      <c r="J298" s="23">
        <f t="shared" si="25"/>
        <v>0.158</v>
      </c>
      <c r="K298" s="11">
        <v>650.9</v>
      </c>
      <c r="L298" s="10">
        <f t="shared" si="26"/>
        <v>2.7786902582633335</v>
      </c>
      <c r="M298">
        <f t="shared" si="27"/>
        <v>3427</v>
      </c>
      <c r="N298">
        <f t="shared" si="28"/>
        <v>12</v>
      </c>
      <c r="O298">
        <f t="shared" si="29"/>
        <v>1.2</v>
      </c>
    </row>
    <row r="299" spans="1:15">
      <c r="A299" s="21" t="s">
        <v>68</v>
      </c>
      <c r="B299" s="10">
        <v>1200</v>
      </c>
      <c r="C299" s="12">
        <v>0.112857999</v>
      </c>
      <c r="D299" s="11">
        <v>0.22</v>
      </c>
      <c r="E299" s="11">
        <v>56.5</v>
      </c>
      <c r="F299" s="11">
        <v>2.23</v>
      </c>
      <c r="G299" s="11">
        <v>0.316</v>
      </c>
      <c r="H299" s="10">
        <v>0</v>
      </c>
      <c r="I299" s="23">
        <f t="shared" si="24"/>
        <v>1.5609999999999999</v>
      </c>
      <c r="J299" s="23">
        <f t="shared" si="25"/>
        <v>0.158</v>
      </c>
      <c r="K299" s="11">
        <v>27.4</v>
      </c>
      <c r="L299" s="10">
        <f t="shared" si="26"/>
        <v>0.1169020772975</v>
      </c>
      <c r="M299">
        <f t="shared" si="27"/>
        <v>144</v>
      </c>
      <c r="N299">
        <f t="shared" si="28"/>
        <v>0</v>
      </c>
      <c r="O299">
        <f t="shared" si="29"/>
        <v>0.1</v>
      </c>
    </row>
    <row r="300" spans="1:15">
      <c r="A300" s="21" t="s">
        <v>68</v>
      </c>
      <c r="B300" s="10">
        <v>1200</v>
      </c>
      <c r="C300" s="12">
        <v>0.22643394759999999</v>
      </c>
      <c r="D300" s="11">
        <v>0.22</v>
      </c>
      <c r="E300" s="11">
        <v>56.5</v>
      </c>
      <c r="F300" s="11">
        <v>2.23</v>
      </c>
      <c r="G300" s="11">
        <v>0.316</v>
      </c>
      <c r="H300" s="10">
        <v>0</v>
      </c>
      <c r="I300" s="23">
        <f t="shared" si="24"/>
        <v>1.5609999999999999</v>
      </c>
      <c r="J300" s="23">
        <f t="shared" si="25"/>
        <v>0.158</v>
      </c>
      <c r="K300" s="11">
        <v>54.9</v>
      </c>
      <c r="L300" s="10">
        <f t="shared" si="26"/>
        <v>0.23454783072233332</v>
      </c>
      <c r="M300">
        <f t="shared" si="27"/>
        <v>289</v>
      </c>
      <c r="N300">
        <f t="shared" si="28"/>
        <v>1</v>
      </c>
      <c r="O300">
        <f t="shared" si="29"/>
        <v>0.1</v>
      </c>
    </row>
    <row r="301" spans="1:15">
      <c r="A301" s="21" t="s">
        <v>68</v>
      </c>
      <c r="B301" s="10">
        <v>1200</v>
      </c>
      <c r="C301" s="12">
        <v>1.9736020000000001E-4</v>
      </c>
      <c r="D301" s="11">
        <v>0.38900000000000001</v>
      </c>
      <c r="E301" s="11">
        <v>56.5</v>
      </c>
      <c r="F301" s="11">
        <v>2.23</v>
      </c>
      <c r="G301" s="11">
        <v>0.316</v>
      </c>
      <c r="H301" s="10">
        <v>0</v>
      </c>
      <c r="I301" s="23">
        <f t="shared" si="24"/>
        <v>1.5609999999999999</v>
      </c>
      <c r="J301" s="23">
        <f t="shared" si="25"/>
        <v>0.158</v>
      </c>
      <c r="K301" s="11">
        <v>0.1</v>
      </c>
      <c r="L301" s="10">
        <f t="shared" si="26"/>
        <v>3.6147342964166666E-4</v>
      </c>
      <c r="M301">
        <f t="shared" si="27"/>
        <v>0</v>
      </c>
      <c r="N301">
        <f t="shared" si="28"/>
        <v>0</v>
      </c>
      <c r="O301">
        <f t="shared" si="29"/>
        <v>0</v>
      </c>
    </row>
    <row r="302" spans="1:15">
      <c r="A302" s="21" t="s">
        <v>68</v>
      </c>
      <c r="B302" s="10">
        <v>1200</v>
      </c>
      <c r="C302" s="12">
        <v>1.8046212E-3</v>
      </c>
      <c r="D302" s="11">
        <v>0.30399999999999999</v>
      </c>
      <c r="E302" s="11">
        <v>56.5</v>
      </c>
      <c r="F302" s="11">
        <v>2.23</v>
      </c>
      <c r="G302" s="11">
        <v>0.316</v>
      </c>
      <c r="H302" s="10">
        <v>0</v>
      </c>
      <c r="I302" s="23">
        <f t="shared" si="24"/>
        <v>1.5609999999999999</v>
      </c>
      <c r="J302" s="23">
        <f t="shared" si="25"/>
        <v>0.158</v>
      </c>
      <c r="K302" s="11">
        <v>0.6</v>
      </c>
      <c r="L302" s="10">
        <f t="shared" si="26"/>
        <v>2.5830144775999997E-3</v>
      </c>
      <c r="M302">
        <f t="shared" si="27"/>
        <v>3</v>
      </c>
      <c r="N302">
        <f t="shared" si="28"/>
        <v>0</v>
      </c>
      <c r="O302">
        <f t="shared" si="29"/>
        <v>0</v>
      </c>
    </row>
    <row r="303" spans="1:15">
      <c r="A303" s="21" t="s">
        <v>68</v>
      </c>
      <c r="B303" s="10">
        <v>1200</v>
      </c>
      <c r="C303" s="12">
        <v>5.6138375499999997E-2</v>
      </c>
      <c r="D303" s="11">
        <v>0.38900000000000001</v>
      </c>
      <c r="E303" s="11">
        <v>56.5</v>
      </c>
      <c r="F303" s="11">
        <v>2.23</v>
      </c>
      <c r="G303" s="11">
        <v>0.316</v>
      </c>
      <c r="H303" s="10">
        <v>0</v>
      </c>
      <c r="I303" s="23">
        <f t="shared" si="24"/>
        <v>1.5609999999999999</v>
      </c>
      <c r="J303" s="23">
        <f t="shared" si="25"/>
        <v>0.158</v>
      </c>
      <c r="K303" s="11">
        <v>24.1</v>
      </c>
      <c r="L303" s="10">
        <f t="shared" si="26"/>
        <v>0.10281977382722916</v>
      </c>
      <c r="M303">
        <f t="shared" si="27"/>
        <v>127</v>
      </c>
      <c r="N303">
        <f t="shared" si="28"/>
        <v>0</v>
      </c>
      <c r="O303">
        <f t="shared" si="29"/>
        <v>0</v>
      </c>
    </row>
    <row r="304" spans="1:15">
      <c r="A304" s="21" t="s">
        <v>68</v>
      </c>
      <c r="B304" s="10">
        <v>1200</v>
      </c>
      <c r="C304" s="12">
        <v>8.3003421999999997E-3</v>
      </c>
      <c r="D304" s="11">
        <v>0.38900000000000001</v>
      </c>
      <c r="E304" s="11">
        <v>56.5</v>
      </c>
      <c r="F304" s="11">
        <v>2.23</v>
      </c>
      <c r="G304" s="11">
        <v>0.316</v>
      </c>
      <c r="H304" s="10">
        <v>0</v>
      </c>
      <c r="I304" s="23">
        <f t="shared" ref="I304:I309" si="30">F304*0.7</f>
        <v>1.5609999999999999</v>
      </c>
      <c r="J304" s="23">
        <f t="shared" ref="J304:J309" si="31">G304*0.5</f>
        <v>0.158</v>
      </c>
      <c r="K304" s="11">
        <v>7.2</v>
      </c>
      <c r="L304" s="10">
        <f t="shared" si="26"/>
        <v>1.5202422586891667E-2</v>
      </c>
      <c r="M304">
        <f t="shared" si="27"/>
        <v>19</v>
      </c>
      <c r="N304">
        <f t="shared" si="28"/>
        <v>0</v>
      </c>
      <c r="O304">
        <f t="shared" si="29"/>
        <v>0</v>
      </c>
    </row>
    <row r="305" spans="1:15">
      <c r="A305" s="21" t="s">
        <v>68</v>
      </c>
      <c r="B305" s="10">
        <v>1200</v>
      </c>
      <c r="C305" s="12">
        <v>1.21930831E-2</v>
      </c>
      <c r="D305" s="11">
        <v>0.38900000000000001</v>
      </c>
      <c r="E305" s="11">
        <v>56.5</v>
      </c>
      <c r="F305" s="11">
        <v>2.23</v>
      </c>
      <c r="G305" s="11">
        <v>0.316</v>
      </c>
      <c r="H305" s="10">
        <v>0</v>
      </c>
      <c r="I305" s="23">
        <f t="shared" si="30"/>
        <v>1.5609999999999999</v>
      </c>
      <c r="J305" s="23">
        <f t="shared" si="31"/>
        <v>0.158</v>
      </c>
      <c r="K305" s="11">
        <v>10.6</v>
      </c>
      <c r="L305" s="10">
        <f t="shared" si="26"/>
        <v>2.2332139742779169E-2</v>
      </c>
      <c r="M305">
        <f t="shared" si="27"/>
        <v>28</v>
      </c>
      <c r="N305">
        <f t="shared" si="28"/>
        <v>0</v>
      </c>
      <c r="O305">
        <f t="shared" si="29"/>
        <v>0</v>
      </c>
    </row>
    <row r="306" spans="1:15">
      <c r="A306" s="21" t="s">
        <v>68</v>
      </c>
      <c r="B306" s="10">
        <v>1200</v>
      </c>
      <c r="C306" s="12">
        <v>0.20146648249999999</v>
      </c>
      <c r="D306" s="11">
        <v>0.22</v>
      </c>
      <c r="E306" s="11">
        <v>56.5</v>
      </c>
      <c r="F306" s="11">
        <v>2.23</v>
      </c>
      <c r="G306" s="11">
        <v>0.316</v>
      </c>
      <c r="H306" s="10">
        <v>0</v>
      </c>
      <c r="I306" s="23">
        <f t="shared" si="30"/>
        <v>1.5609999999999999</v>
      </c>
      <c r="J306" s="23">
        <f t="shared" si="31"/>
        <v>0.158</v>
      </c>
      <c r="K306" s="11">
        <v>1775.1</v>
      </c>
      <c r="L306" s="10">
        <f t="shared" si="26"/>
        <v>0.20868569812291662</v>
      </c>
      <c r="M306">
        <f t="shared" si="27"/>
        <v>257</v>
      </c>
      <c r="N306">
        <f t="shared" si="28"/>
        <v>1</v>
      </c>
      <c r="O306">
        <f t="shared" si="29"/>
        <v>0.1</v>
      </c>
    </row>
    <row r="307" spans="1:15">
      <c r="A307" s="21" t="s">
        <v>68</v>
      </c>
      <c r="B307" s="10">
        <v>1200</v>
      </c>
      <c r="C307" s="12">
        <v>4.9665386800000003E-2</v>
      </c>
      <c r="D307" s="11">
        <v>0.30399999999999999</v>
      </c>
      <c r="E307" s="11">
        <v>56.5</v>
      </c>
      <c r="F307" s="11">
        <v>2.23</v>
      </c>
      <c r="G307" s="11">
        <v>0.316</v>
      </c>
      <c r="H307" s="10">
        <v>0</v>
      </c>
      <c r="I307" s="23">
        <f t="shared" si="30"/>
        <v>1.5609999999999999</v>
      </c>
      <c r="J307" s="23">
        <f t="shared" si="31"/>
        <v>0.158</v>
      </c>
      <c r="K307" s="11">
        <v>33.6</v>
      </c>
      <c r="L307" s="10">
        <f t="shared" si="26"/>
        <v>7.1087723639733327E-2</v>
      </c>
      <c r="M307">
        <f t="shared" si="27"/>
        <v>88</v>
      </c>
      <c r="N307">
        <f t="shared" si="28"/>
        <v>0</v>
      </c>
      <c r="O307">
        <f t="shared" si="29"/>
        <v>0</v>
      </c>
    </row>
    <row r="308" spans="1:15">
      <c r="A308" s="21" t="s">
        <v>68</v>
      </c>
      <c r="B308" s="10">
        <v>1200</v>
      </c>
      <c r="C308" s="12">
        <v>1.0277206800000001E-2</v>
      </c>
      <c r="D308" s="11">
        <v>0.22</v>
      </c>
      <c r="E308" s="11">
        <v>56.5</v>
      </c>
      <c r="F308" s="11">
        <v>2.23</v>
      </c>
      <c r="G308" s="11">
        <v>0.316</v>
      </c>
      <c r="H308" s="10">
        <v>0</v>
      </c>
      <c r="I308" s="23">
        <f t="shared" si="30"/>
        <v>1.5609999999999999</v>
      </c>
      <c r="J308" s="23">
        <f t="shared" si="31"/>
        <v>0.158</v>
      </c>
      <c r="K308" s="11">
        <v>5</v>
      </c>
      <c r="L308" s="10">
        <f t="shared" si="26"/>
        <v>1.0645473377000001E-2</v>
      </c>
      <c r="M308">
        <f t="shared" si="27"/>
        <v>13</v>
      </c>
      <c r="N308">
        <f t="shared" si="28"/>
        <v>0</v>
      </c>
      <c r="O308">
        <f t="shared" si="29"/>
        <v>0</v>
      </c>
    </row>
    <row r="309" spans="1:15">
      <c r="A309" s="21" t="s">
        <v>68</v>
      </c>
      <c r="B309" s="10">
        <v>1200</v>
      </c>
      <c r="C309" s="12">
        <v>0.14758101370000001</v>
      </c>
      <c r="D309" s="11">
        <v>0.30399999999999999</v>
      </c>
      <c r="E309" s="11">
        <v>56.5</v>
      </c>
      <c r="F309" s="11">
        <v>2.23</v>
      </c>
      <c r="G309" s="11">
        <v>0.316</v>
      </c>
      <c r="H309" s="10">
        <v>0</v>
      </c>
      <c r="I309" s="23">
        <f t="shared" si="30"/>
        <v>1.5609999999999999</v>
      </c>
      <c r="J309" s="23">
        <f t="shared" si="31"/>
        <v>0.158</v>
      </c>
      <c r="K309" s="11">
        <v>153.9</v>
      </c>
      <c r="L309" s="10">
        <f t="shared" si="26"/>
        <v>0.21123762427593332</v>
      </c>
      <c r="M309">
        <f t="shared" si="27"/>
        <v>261</v>
      </c>
      <c r="N309">
        <f t="shared" si="28"/>
        <v>1</v>
      </c>
      <c r="O309">
        <f t="shared" si="29"/>
        <v>0.1</v>
      </c>
    </row>
    <row r="310" spans="1:15">
      <c r="C310">
        <f>SUM(C2:C309)</f>
        <v>172.07612107669999</v>
      </c>
      <c r="N310">
        <f>SUM(N2:N309)</f>
        <v>1084</v>
      </c>
      <c r="O310">
        <f>SUM(O2:O309)</f>
        <v>185.59999999999965</v>
      </c>
    </row>
  </sheetData>
  <sortState ref="A2:I309">
    <sortCondition descending="1" ref="H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D22" sqref="D22:D29"/>
    </sheetView>
  </sheetViews>
  <sheetFormatPr defaultRowHeight="12.75"/>
  <sheetData>
    <row r="1" spans="1:3">
      <c r="A1">
        <v>67.75</v>
      </c>
      <c r="B1" s="28" t="s">
        <v>112</v>
      </c>
    </row>
    <row r="2" spans="1:3">
      <c r="A2" s="41" t="s">
        <v>113</v>
      </c>
      <c r="B2" s="28">
        <v>188</v>
      </c>
      <c r="C2" s="40" t="s">
        <v>114</v>
      </c>
    </row>
    <row r="3" spans="1:3">
      <c r="A3" s="41" t="s">
        <v>115</v>
      </c>
      <c r="B3">
        <v>1010</v>
      </c>
      <c r="C3" s="28" t="s">
        <v>114</v>
      </c>
    </row>
    <row r="5" spans="1:3">
      <c r="A5" s="28" t="s">
        <v>115</v>
      </c>
      <c r="B5">
        <v>136.9</v>
      </c>
      <c r="C5" s="28" t="s">
        <v>116</v>
      </c>
    </row>
    <row r="6" spans="1:3">
      <c r="A6" s="28" t="s">
        <v>113</v>
      </c>
      <c r="B6">
        <v>25.5</v>
      </c>
      <c r="C6" s="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Summary</vt:lpstr>
      <vt:lpstr>Wet Pond Calcs</vt:lpstr>
      <vt:lpstr>Retention Calcs</vt:lpstr>
      <vt:lpstr>BC-4 Tadlock</vt:lpstr>
      <vt:lpstr>BC-13 Gemini Elem</vt:lpstr>
      <vt:lpstr>BC-14 Melbourne Shores</vt:lpstr>
      <vt:lpstr>BC-21 Long Point Park</vt:lpstr>
      <vt:lpstr>BC-22 Church Street</vt:lpstr>
      <vt:lpstr>BC-23 Church St Pond Clean Out</vt:lpstr>
      <vt:lpstr>BC-26 Street Sweeping</vt:lpstr>
      <vt:lpstr>Valkaria Lakes</vt:lpstr>
      <vt:lpstr>Wheeler Properties</vt:lpstr>
      <vt:lpstr>Micco I</vt:lpstr>
      <vt:lpstr>Micco B</vt:lpstr>
      <vt:lpstr>Mockingbird</vt:lpstr>
      <vt:lpstr>Church St MAPS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2011-10-18T19:57:49Z</cp:lastPrinted>
  <dcterms:created xsi:type="dcterms:W3CDTF">2006-03-30T19:10:57Z</dcterms:created>
  <dcterms:modified xsi:type="dcterms:W3CDTF">2012-02-20T20:49:20Z</dcterms:modified>
</cp:coreProperties>
</file>