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Retention Calcs" sheetId="15" r:id="rId2"/>
    <sheet name="Project 1" sheetId="2" r:id="rId3"/>
    <sheet name="Project 2" sheetId="3" r:id="rId4"/>
    <sheet name="Project 3" sheetId="4" r:id="rId5"/>
    <sheet name="Project 4" sheetId="5" r:id="rId6"/>
    <sheet name="Project 5" sheetId="6" r:id="rId7"/>
    <sheet name="Project 6" sheetId="7" r:id="rId8"/>
    <sheet name="Project 7" sheetId="8" r:id="rId9"/>
    <sheet name="Project 8" sheetId="9" r:id="rId10"/>
    <sheet name="Project 9" sheetId="10" r:id="rId11"/>
    <sheet name="Project 10" sheetId="11" r:id="rId12"/>
    <sheet name="Project 11" sheetId="12" r:id="rId13"/>
    <sheet name="Project 12" sheetId="13" r:id="rId14"/>
    <sheet name="Project 13" sheetId="14" r:id="rId15"/>
  </sheets>
  <definedNames>
    <definedName name="_xlnm.Print_Area" localSheetId="0">Summary!$A$1:$K$18</definedName>
  </definedNames>
  <calcPr calcId="125725"/>
</workbook>
</file>

<file path=xl/calcChain.xml><?xml version="1.0" encoding="utf-8"?>
<calcChain xmlns="http://schemas.openxmlformats.org/spreadsheetml/2006/main">
  <c r="B4" i="15"/>
  <c r="I14" i="1" l="1"/>
  <c r="K14" s="1"/>
  <c r="F14"/>
  <c r="H14" s="1"/>
  <c r="E14"/>
  <c r="C8" i="14"/>
  <c r="N8"/>
  <c r="O8"/>
  <c r="O3"/>
  <c r="O4"/>
  <c r="O5"/>
  <c r="O6"/>
  <c r="O7"/>
  <c r="N3"/>
  <c r="N4"/>
  <c r="N5"/>
  <c r="N6"/>
  <c r="N7"/>
  <c r="M3"/>
  <c r="M4"/>
  <c r="M5"/>
  <c r="M6"/>
  <c r="M7"/>
  <c r="L3"/>
  <c r="L4"/>
  <c r="L5"/>
  <c r="L6"/>
  <c r="L7"/>
  <c r="M2"/>
  <c r="N2" s="1"/>
  <c r="L2"/>
  <c r="J3"/>
  <c r="J4"/>
  <c r="J5"/>
  <c r="J6"/>
  <c r="J7"/>
  <c r="I3"/>
  <c r="I4"/>
  <c r="I5"/>
  <c r="I6"/>
  <c r="I7"/>
  <c r="J2"/>
  <c r="I2"/>
  <c r="I13" i="1"/>
  <c r="K13" s="1"/>
  <c r="F13"/>
  <c r="H13" s="1"/>
  <c r="E13"/>
  <c r="C55" i="13"/>
  <c r="N55"/>
  <c r="O5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O2"/>
  <c r="N2"/>
  <c r="M2"/>
  <c r="L2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J15"/>
  <c r="I1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J2"/>
  <c r="I2"/>
  <c r="I12" i="1"/>
  <c r="K12" s="1"/>
  <c r="F12"/>
  <c r="H12" s="1"/>
  <c r="E12"/>
  <c r="C61" i="12"/>
  <c r="N61"/>
  <c r="O6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M2"/>
  <c r="N2" s="1"/>
  <c r="L2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J23"/>
  <c r="I2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J2"/>
  <c r="I2"/>
  <c r="I11" i="1"/>
  <c r="K11" s="1"/>
  <c r="F11"/>
  <c r="H11" s="1"/>
  <c r="E11"/>
  <c r="C77" i="11"/>
  <c r="N77"/>
  <c r="O7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N2"/>
  <c r="M2"/>
  <c r="O2" s="1"/>
  <c r="L2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J38"/>
  <c r="I3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J2"/>
  <c r="I2"/>
  <c r="I10" i="1"/>
  <c r="K10" s="1"/>
  <c r="F10"/>
  <c r="H10" s="1"/>
  <c r="E10"/>
  <c r="C35" i="10"/>
  <c r="N35"/>
  <c r="O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N2"/>
  <c r="M2"/>
  <c r="O2" s="1"/>
  <c r="L2"/>
  <c r="J33"/>
  <c r="I33"/>
  <c r="J32"/>
  <c r="I32"/>
  <c r="J31"/>
  <c r="I31"/>
  <c r="J30"/>
  <c r="I30"/>
  <c r="J26"/>
  <c r="I26"/>
  <c r="J25"/>
  <c r="I25"/>
  <c r="J23"/>
  <c r="I23"/>
  <c r="J21"/>
  <c r="I21"/>
  <c r="J20"/>
  <c r="I20"/>
  <c r="J19"/>
  <c r="I19"/>
  <c r="J18"/>
  <c r="I18"/>
  <c r="J15"/>
  <c r="I15"/>
  <c r="J14"/>
  <c r="I14"/>
  <c r="J12"/>
  <c r="I12"/>
  <c r="J10"/>
  <c r="I10"/>
  <c r="J8"/>
  <c r="I8"/>
  <c r="J5"/>
  <c r="I5"/>
  <c r="J4"/>
  <c r="I4"/>
  <c r="J34"/>
  <c r="I34"/>
  <c r="J29"/>
  <c r="I29"/>
  <c r="J28"/>
  <c r="I28"/>
  <c r="J27"/>
  <c r="I27"/>
  <c r="J24"/>
  <c r="I24"/>
  <c r="J22"/>
  <c r="I22"/>
  <c r="J17"/>
  <c r="I17"/>
  <c r="J16"/>
  <c r="I16"/>
  <c r="J13"/>
  <c r="I13"/>
  <c r="J11"/>
  <c r="I11"/>
  <c r="J9"/>
  <c r="I9"/>
  <c r="J7"/>
  <c r="I7"/>
  <c r="J6"/>
  <c r="I6"/>
  <c r="J3"/>
  <c r="I3"/>
  <c r="J2"/>
  <c r="I2"/>
  <c r="I9" i="1"/>
  <c r="K9" s="1"/>
  <c r="F9"/>
  <c r="H9" s="1"/>
  <c r="E9"/>
  <c r="C22" i="9"/>
  <c r="N22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N2" s="1"/>
  <c r="L2"/>
  <c r="J20"/>
  <c r="I20"/>
  <c r="J14"/>
  <c r="I14"/>
  <c r="J13"/>
  <c r="I13"/>
  <c r="J11"/>
  <c r="I11"/>
  <c r="J10"/>
  <c r="I10"/>
  <c r="J8"/>
  <c r="I8"/>
  <c r="J4"/>
  <c r="I4"/>
  <c r="J3"/>
  <c r="I3"/>
  <c r="J21"/>
  <c r="I21"/>
  <c r="J19"/>
  <c r="I19"/>
  <c r="J18"/>
  <c r="I18"/>
  <c r="J17"/>
  <c r="I17"/>
  <c r="J16"/>
  <c r="I16"/>
  <c r="J15"/>
  <c r="I15"/>
  <c r="J12"/>
  <c r="I12"/>
  <c r="J9"/>
  <c r="I9"/>
  <c r="J7"/>
  <c r="I7"/>
  <c r="J6"/>
  <c r="I6"/>
  <c r="J5"/>
  <c r="I5"/>
  <c r="J2"/>
  <c r="I2"/>
  <c r="I8" i="1"/>
  <c r="K8" s="1"/>
  <c r="F8"/>
  <c r="H8" s="1"/>
  <c r="E8"/>
  <c r="C17" i="8"/>
  <c r="N17"/>
  <c r="O17"/>
  <c r="O3"/>
  <c r="O4"/>
  <c r="O5"/>
  <c r="O6"/>
  <c r="O7"/>
  <c r="O8"/>
  <c r="O9"/>
  <c r="O10"/>
  <c r="O11"/>
  <c r="O12"/>
  <c r="O13"/>
  <c r="O14"/>
  <c r="O15"/>
  <c r="O16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N2"/>
  <c r="M2"/>
  <c r="O2" s="1"/>
  <c r="L2"/>
  <c r="J10"/>
  <c r="I10"/>
  <c r="J8"/>
  <c r="I8"/>
  <c r="I6"/>
  <c r="J6"/>
  <c r="J5"/>
  <c r="I5"/>
  <c r="J16"/>
  <c r="I16"/>
  <c r="J15"/>
  <c r="I15"/>
  <c r="J14"/>
  <c r="I14"/>
  <c r="J13"/>
  <c r="I13"/>
  <c r="J12"/>
  <c r="I12"/>
  <c r="J11"/>
  <c r="I11"/>
  <c r="J9"/>
  <c r="I9"/>
  <c r="J7"/>
  <c r="I7"/>
  <c r="I4"/>
  <c r="J4"/>
  <c r="I3"/>
  <c r="J3"/>
  <c r="J2"/>
  <c r="I2"/>
  <c r="I7" i="1"/>
  <c r="K7" s="1"/>
  <c r="F7"/>
  <c r="H7" s="1"/>
  <c r="E7"/>
  <c r="C18" i="7"/>
  <c r="N18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N2"/>
  <c r="M2"/>
  <c r="O2" s="1"/>
  <c r="L2"/>
  <c r="J16"/>
  <c r="I16"/>
  <c r="J13"/>
  <c r="I13"/>
  <c r="J17"/>
  <c r="I17"/>
  <c r="J15"/>
  <c r="I15"/>
  <c r="J14"/>
  <c r="I14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J2"/>
  <c r="I2"/>
  <c r="I6" i="1"/>
  <c r="K6" s="1"/>
  <c r="F6"/>
  <c r="H6" s="1"/>
  <c r="E6"/>
  <c r="C26" i="6"/>
  <c r="N26"/>
  <c r="O2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N2"/>
  <c r="M2"/>
  <c r="O2" s="1"/>
  <c r="L2"/>
  <c r="J20"/>
  <c r="I20"/>
  <c r="J16"/>
  <c r="I16"/>
  <c r="J12"/>
  <c r="I12"/>
  <c r="J9"/>
  <c r="I9"/>
  <c r="J8"/>
  <c r="I8"/>
  <c r="J7"/>
  <c r="I7"/>
  <c r="J25"/>
  <c r="I25"/>
  <c r="J24"/>
  <c r="I24"/>
  <c r="J23"/>
  <c r="I23"/>
  <c r="J22"/>
  <c r="I22"/>
  <c r="J21"/>
  <c r="I21"/>
  <c r="J19"/>
  <c r="I19"/>
  <c r="J18"/>
  <c r="I18"/>
  <c r="J17"/>
  <c r="I17"/>
  <c r="J15"/>
  <c r="I15"/>
  <c r="J14"/>
  <c r="I14"/>
  <c r="J13"/>
  <c r="I13"/>
  <c r="J11"/>
  <c r="I11"/>
  <c r="J10"/>
  <c r="I10"/>
  <c r="J6"/>
  <c r="I6"/>
  <c r="J5"/>
  <c r="I5"/>
  <c r="J4"/>
  <c r="I4"/>
  <c r="J3"/>
  <c r="I3"/>
  <c r="J2"/>
  <c r="I2"/>
  <c r="I5" i="1"/>
  <c r="K5" s="1"/>
  <c r="F5"/>
  <c r="H5" s="1"/>
  <c r="E5"/>
  <c r="C18" i="5"/>
  <c r="N18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N2"/>
  <c r="M2"/>
  <c r="O2" s="1"/>
  <c r="L2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J8"/>
  <c r="I8"/>
  <c r="I4"/>
  <c r="J4"/>
  <c r="I5"/>
  <c r="J5"/>
  <c r="I6"/>
  <c r="J6"/>
  <c r="J3"/>
  <c r="I3"/>
  <c r="J7"/>
  <c r="I7"/>
  <c r="J2"/>
  <c r="I2"/>
  <c r="I4" i="1"/>
  <c r="K4" s="1"/>
  <c r="F4"/>
  <c r="H4" s="1"/>
  <c r="E4"/>
  <c r="C24" i="4"/>
  <c r="N24"/>
  <c r="O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N2"/>
  <c r="M2"/>
  <c r="O2" s="1"/>
  <c r="L2"/>
  <c r="J19"/>
  <c r="I19"/>
  <c r="J16"/>
  <c r="I16"/>
  <c r="J5"/>
  <c r="I5"/>
  <c r="J23"/>
  <c r="I23"/>
  <c r="J22"/>
  <c r="I22"/>
  <c r="J21"/>
  <c r="I21"/>
  <c r="J20"/>
  <c r="I20"/>
  <c r="J18"/>
  <c r="I18"/>
  <c r="J17"/>
  <c r="I17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I3"/>
  <c r="J3"/>
  <c r="I4"/>
  <c r="J4"/>
  <c r="J2"/>
  <c r="I2"/>
  <c r="I3" i="1"/>
  <c r="K3" s="1"/>
  <c r="F3"/>
  <c r="H3" s="1"/>
  <c r="E3"/>
  <c r="C30" i="3"/>
  <c r="N30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M2"/>
  <c r="N2" s="1"/>
  <c r="L2"/>
  <c r="J29"/>
  <c r="I29"/>
  <c r="J23"/>
  <c r="I23"/>
  <c r="J15"/>
  <c r="I15"/>
  <c r="J14"/>
  <c r="I14"/>
  <c r="J11"/>
  <c r="I11"/>
  <c r="J10"/>
  <c r="I10"/>
  <c r="J28"/>
  <c r="I28"/>
  <c r="J27"/>
  <c r="I27"/>
  <c r="J26"/>
  <c r="I26"/>
  <c r="J25"/>
  <c r="I25"/>
  <c r="J24"/>
  <c r="I24"/>
  <c r="J22"/>
  <c r="I22"/>
  <c r="J21"/>
  <c r="I21"/>
  <c r="J20"/>
  <c r="I20"/>
  <c r="J19"/>
  <c r="I19"/>
  <c r="J18"/>
  <c r="I18"/>
  <c r="J17"/>
  <c r="I17"/>
  <c r="J16"/>
  <c r="I16"/>
  <c r="J13"/>
  <c r="I13"/>
  <c r="J12"/>
  <c r="I12"/>
  <c r="I3"/>
  <c r="J3"/>
  <c r="I4"/>
  <c r="J4"/>
  <c r="I5"/>
  <c r="J5"/>
  <c r="I6"/>
  <c r="J6"/>
  <c r="I7"/>
  <c r="J7"/>
  <c r="I8"/>
  <c r="J8"/>
  <c r="I9"/>
  <c r="J9"/>
  <c r="J2"/>
  <c r="I2"/>
  <c r="I2" i="1"/>
  <c r="K2" s="1"/>
  <c r="F2"/>
  <c r="H2" s="1"/>
  <c r="E2"/>
  <c r="C52" i="2"/>
  <c r="N52"/>
  <c r="O5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K18" i="1"/>
  <c r="M2" i="2"/>
  <c r="N2" s="1"/>
  <c r="L2"/>
  <c r="H18" i="1" l="1"/>
  <c r="O2" i="14"/>
  <c r="O2" i="12"/>
  <c r="O2" i="9"/>
  <c r="O2" i="3"/>
  <c r="O2" i="2"/>
  <c r="J17" l="1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J16"/>
  <c r="I16"/>
  <c r="I15"/>
  <c r="J1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J2"/>
  <c r="I2"/>
</calcChain>
</file>

<file path=xl/sharedStrings.xml><?xml version="1.0" encoding="utf-8"?>
<sst xmlns="http://schemas.openxmlformats.org/spreadsheetml/2006/main" count="693" uniqueCount="72">
  <si>
    <t>Project Number</t>
  </si>
  <si>
    <t>Project Zone</t>
  </si>
  <si>
    <t>Treated Acres</t>
  </si>
  <si>
    <t xml:space="preserve"> D5_70010-3528-01</t>
  </si>
  <si>
    <t>FDOT D5</t>
  </si>
  <si>
    <t>D5_70010-3528-02</t>
  </si>
  <si>
    <t xml:space="preserve"> D5_70012-3503-01</t>
  </si>
  <si>
    <t>D5_70012-3503-02</t>
  </si>
  <si>
    <t>D5_70012-3503-03</t>
  </si>
  <si>
    <t xml:space="preserve"> D5_70050-3544-03</t>
  </si>
  <si>
    <t>D5_70100-3517-01</t>
  </si>
  <si>
    <t>N/A</t>
  </si>
  <si>
    <t xml:space="preserve"> D5_70220-3433-01</t>
  </si>
  <si>
    <t>D5_70220-3429-01</t>
  </si>
  <si>
    <t>D5_70220-3429-02</t>
  </si>
  <si>
    <t>D5_70220-3429-03</t>
  </si>
  <si>
    <t>D5_70220-3429-04</t>
  </si>
  <si>
    <t>D5_409034-01</t>
  </si>
  <si>
    <t>Project Type</t>
  </si>
  <si>
    <t>Central A</t>
  </si>
  <si>
    <t>FDOTD5-1</t>
  </si>
  <si>
    <t>FDOTD5-2</t>
  </si>
  <si>
    <t>FDOTD5-3</t>
  </si>
  <si>
    <t>FDOTD5-4</t>
  </si>
  <si>
    <t>FDOTD5-5</t>
  </si>
  <si>
    <t>FDOTD5-6</t>
  </si>
  <si>
    <t>FDOTD5-7</t>
  </si>
  <si>
    <t>FDOTD5-8</t>
  </si>
  <si>
    <t>FDOTD5-9</t>
  </si>
  <si>
    <t>FDOTD5-10</t>
  </si>
  <si>
    <t>FDOTD5-11</t>
  </si>
  <si>
    <t>FDOTD5-12</t>
  </si>
  <si>
    <t>FDOTD5-13</t>
  </si>
  <si>
    <t>FDOTD5-14</t>
  </si>
  <si>
    <t>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</si>
  <si>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</si>
  <si>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</si>
  <si>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</si>
  <si>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</si>
  <si>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</si>
  <si>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</si>
  <si>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</si>
  <si>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</si>
  <si>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</si>
  <si>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</si>
  <si>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</si>
  <si>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</si>
  <si>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</si>
  <si>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</si>
  <si>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</si>
  <si>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</si>
  <si>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</si>
  <si>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</si>
  <si>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</si>
  <si>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</si>
  <si>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</si>
  <si>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</si>
  <si>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TN (lbs/yr)</t>
  </si>
  <si>
    <t>TP (lbs/yr)</t>
  </si>
  <si>
    <t>Total Credit</t>
  </si>
  <si>
    <t xml:space="preserve">Entity </t>
  </si>
  <si>
    <t>Wet detention pond</t>
  </si>
  <si>
    <t>Dry detention pond</t>
  </si>
  <si>
    <t>100% on-site retention</t>
  </si>
  <si>
    <t>Education Project</t>
  </si>
  <si>
    <t>retention</t>
  </si>
  <si>
    <t>inches</t>
  </si>
  <si>
    <t>efficiency</t>
  </si>
  <si>
    <t>%</t>
  </si>
  <si>
    <t>FDOT-13</t>
  </si>
  <si>
    <t>24" pipe</t>
  </si>
  <si>
    <t>Not quantified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</si>
</sst>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00"/>
    <numFmt numFmtId="167" formatCode="0.0"/>
    <numFmt numFmtId="168" formatCode="0.0%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19" fillId="0" borderId="10" xfId="41" applyFont="1" applyFill="1" applyBorder="1" applyAlignment="1">
      <alignment wrapText="1"/>
    </xf>
    <xf numFmtId="0" fontId="19" fillId="0" borderId="10" xfId="41" applyFont="1" applyFill="1" applyBorder="1" applyAlignment="1">
      <alignment horizontal="center" wrapText="1"/>
    </xf>
    <xf numFmtId="0" fontId="19" fillId="0" borderId="10" xfId="41" applyFont="1" applyFill="1" applyBorder="1" applyAlignment="1">
      <alignment horizontal="center" vertical="center" wrapText="1"/>
    </xf>
    <xf numFmtId="0" fontId="21" fillId="0" borderId="10" xfId="4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wrapText="1"/>
    </xf>
    <xf numFmtId="0" fontId="1" fillId="0" borderId="10" xfId="0" applyFont="1" applyBorder="1"/>
    <xf numFmtId="0" fontId="20" fillId="33" borderId="10" xfId="41" applyFont="1" applyFill="1" applyBorder="1" applyAlignment="1">
      <alignment horizontal="center" wrapText="1"/>
    </xf>
    <xf numFmtId="0" fontId="21" fillId="0" borderId="10" xfId="41" applyFont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7" fontId="16" fillId="0" borderId="0" xfId="0" applyNumberFormat="1" applyFont="1"/>
    <xf numFmtId="167" fontId="19" fillId="0" borderId="10" xfId="41" applyNumberFormat="1" applyFont="1" applyFill="1" applyBorder="1" applyAlignment="1">
      <alignment horizontal="center" wrapText="1"/>
    </xf>
    <xf numFmtId="167" fontId="1" fillId="0" borderId="10" xfId="42" applyNumberFormat="1" applyFont="1" applyBorder="1" applyAlignment="1">
      <alignment horizontal="center"/>
    </xf>
    <xf numFmtId="168" fontId="1" fillId="0" borderId="10" xfId="0" applyNumberFormat="1" applyFont="1" applyBorder="1"/>
    <xf numFmtId="0" fontId="16" fillId="0" borderId="0" xfId="0" applyFont="1"/>
    <xf numFmtId="0" fontId="1" fillId="0" borderId="10" xfId="0" applyFont="1" applyFill="1" applyBorder="1"/>
    <xf numFmtId="168" fontId="1" fillId="0" borderId="10" xfId="0" applyNumberFormat="1" applyFont="1" applyFill="1" applyBorder="1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21" fillId="0" borderId="10" xfId="4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168" fontId="1" fillId="0" borderId="10" xfId="0" applyNumberFormat="1" applyFont="1" applyBorder="1" applyAlignment="1">
      <alignment wrapText="1"/>
    </xf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4"/>
    <cellStyle name="Normal 4" xfId="41"/>
    <cellStyle name="Note 2" xfId="43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Normal="100" workbookViewId="0">
      <selection activeCell="I33" sqref="I32:I33"/>
    </sheetView>
  </sheetViews>
  <sheetFormatPr defaultRowHeight="15"/>
  <cols>
    <col min="1" max="1" width="11" style="1" customWidth="1"/>
    <col min="2" max="2" width="17.42578125" style="1" bestFit="1" customWidth="1"/>
    <col min="3" max="3" width="21.5703125" style="32" bestFit="1" customWidth="1"/>
    <col min="4" max="4" width="9.85546875" style="1" customWidth="1"/>
    <col min="5" max="5" width="9.5703125" style="1" customWidth="1"/>
    <col min="6" max="6" width="13.42578125" style="1" customWidth="1"/>
    <col min="7" max="7" width="12.42578125" style="1" customWidth="1"/>
    <col min="8" max="8" width="11.42578125" style="1" customWidth="1"/>
    <col min="9" max="9" width="14.140625" style="1" bestFit="1" customWidth="1"/>
    <col min="10" max="10" width="12.7109375" style="1" customWidth="1"/>
    <col min="11" max="11" width="11.140625" style="1" customWidth="1"/>
    <col min="12" max="16384" width="9.140625" style="1"/>
  </cols>
  <sheetData>
    <row r="1" spans="1:12" ht="30">
      <c r="A1" s="8" t="s">
        <v>0</v>
      </c>
      <c r="B1" s="8" t="s">
        <v>34</v>
      </c>
      <c r="C1" s="8" t="s">
        <v>18</v>
      </c>
      <c r="D1" s="8" t="s">
        <v>1</v>
      </c>
      <c r="E1" s="8" t="s">
        <v>2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39</v>
      </c>
      <c r="K1" s="6" t="s">
        <v>40</v>
      </c>
    </row>
    <row r="2" spans="1:12" s="28" customFormat="1">
      <c r="A2" s="3" t="s">
        <v>20</v>
      </c>
      <c r="B2" s="4" t="s">
        <v>3</v>
      </c>
      <c r="C2" s="31" t="s">
        <v>61</v>
      </c>
      <c r="D2" s="3" t="s">
        <v>19</v>
      </c>
      <c r="E2" s="22">
        <f>'Project 1'!C52</f>
        <v>15.561492378399999</v>
      </c>
      <c r="F2" s="26">
        <f>'Project 1'!N52</f>
        <v>148</v>
      </c>
      <c r="G2" s="27">
        <v>0.3</v>
      </c>
      <c r="H2" s="26">
        <f>F2*G2</f>
        <v>44.4</v>
      </c>
      <c r="I2" s="26">
        <f>'Project 1'!O52</f>
        <v>45.700000000000017</v>
      </c>
      <c r="J2" s="27">
        <v>0.5</v>
      </c>
      <c r="K2" s="26">
        <f>I2*J2</f>
        <v>22.850000000000009</v>
      </c>
      <c r="L2" s="30"/>
    </row>
    <row r="3" spans="1:12" s="28" customFormat="1">
      <c r="A3" s="3" t="s">
        <v>21</v>
      </c>
      <c r="B3" s="4" t="s">
        <v>5</v>
      </c>
      <c r="C3" s="31" t="s">
        <v>61</v>
      </c>
      <c r="D3" s="3" t="s">
        <v>19</v>
      </c>
      <c r="E3" s="22">
        <f>'Project 2'!C30</f>
        <v>8.384003829700001</v>
      </c>
      <c r="F3" s="26">
        <f>'Project 2'!N30</f>
        <v>48</v>
      </c>
      <c r="G3" s="27">
        <v>0.3</v>
      </c>
      <c r="H3" s="26">
        <f t="shared" ref="H3:H14" si="0">F3*G3</f>
        <v>14.399999999999999</v>
      </c>
      <c r="I3" s="26">
        <f>'Project 2'!O30</f>
        <v>13.399999999999997</v>
      </c>
      <c r="J3" s="27">
        <v>0.5</v>
      </c>
      <c r="K3" s="26">
        <f t="shared" ref="K3:K14" si="1">I3*J3</f>
        <v>6.6999999999999984</v>
      </c>
      <c r="L3" s="30"/>
    </row>
    <row r="4" spans="1:12">
      <c r="A4" s="3" t="s">
        <v>22</v>
      </c>
      <c r="B4" s="4" t="s">
        <v>6</v>
      </c>
      <c r="C4" s="31" t="s">
        <v>61</v>
      </c>
      <c r="D4" s="3" t="s">
        <v>19</v>
      </c>
      <c r="E4" s="22">
        <f>'Project 3'!C24</f>
        <v>21.652900124400006</v>
      </c>
      <c r="F4" s="7">
        <f>'Project 3'!N24</f>
        <v>189</v>
      </c>
      <c r="G4" s="24">
        <v>0.3</v>
      </c>
      <c r="H4" s="7">
        <f t="shared" si="0"/>
        <v>56.699999999999996</v>
      </c>
      <c r="I4" s="7">
        <f>'Project 3'!O24</f>
        <v>51.500000000000007</v>
      </c>
      <c r="J4" s="24">
        <v>0.5</v>
      </c>
      <c r="K4" s="7">
        <f t="shared" si="1"/>
        <v>25.750000000000004</v>
      </c>
      <c r="L4"/>
    </row>
    <row r="5" spans="1:12">
      <c r="A5" s="3" t="s">
        <v>23</v>
      </c>
      <c r="B5" s="4" t="s">
        <v>7</v>
      </c>
      <c r="C5" s="31" t="s">
        <v>61</v>
      </c>
      <c r="D5" s="3" t="s">
        <v>19</v>
      </c>
      <c r="E5" s="22">
        <f>'Project 4'!C18</f>
        <v>9.1401462291999991</v>
      </c>
      <c r="F5" s="7">
        <f>'Project 4'!N18</f>
        <v>75</v>
      </c>
      <c r="G5" s="24">
        <v>0.3</v>
      </c>
      <c r="H5" s="7">
        <f t="shared" si="0"/>
        <v>22.5</v>
      </c>
      <c r="I5" s="7">
        <f>'Project 4'!O18</f>
        <v>24.900000000000002</v>
      </c>
      <c r="J5" s="24">
        <v>0.5</v>
      </c>
      <c r="K5" s="7">
        <f t="shared" si="1"/>
        <v>12.450000000000001</v>
      </c>
      <c r="L5"/>
    </row>
    <row r="6" spans="1:12">
      <c r="A6" s="3" t="s">
        <v>24</v>
      </c>
      <c r="B6" s="4" t="s">
        <v>8</v>
      </c>
      <c r="C6" s="9" t="s">
        <v>62</v>
      </c>
      <c r="D6" s="3" t="s">
        <v>19</v>
      </c>
      <c r="E6" s="22">
        <f>'Project 5'!C26</f>
        <v>7.3132864478999995</v>
      </c>
      <c r="F6" s="7">
        <f>'Project 5'!N26</f>
        <v>47</v>
      </c>
      <c r="G6" s="24">
        <v>0.3</v>
      </c>
      <c r="H6" s="7">
        <f t="shared" si="0"/>
        <v>14.1</v>
      </c>
      <c r="I6" s="7">
        <f>'Project 5'!O26</f>
        <v>15.699999999999998</v>
      </c>
      <c r="J6" s="24">
        <v>0.5</v>
      </c>
      <c r="K6" s="7">
        <f t="shared" si="1"/>
        <v>7.8499999999999988</v>
      </c>
      <c r="L6"/>
    </row>
    <row r="7" spans="1:12">
      <c r="A7" s="3" t="s">
        <v>25</v>
      </c>
      <c r="B7" s="4" t="s">
        <v>9</v>
      </c>
      <c r="C7" s="31" t="s">
        <v>61</v>
      </c>
      <c r="D7" s="3" t="s">
        <v>19</v>
      </c>
      <c r="E7" s="22">
        <f>'Project 6'!C18</f>
        <v>5.1189525322999998</v>
      </c>
      <c r="F7" s="7">
        <f>'Project 6'!N18</f>
        <v>39</v>
      </c>
      <c r="G7" s="24">
        <v>0.3</v>
      </c>
      <c r="H7" s="7">
        <f t="shared" si="0"/>
        <v>11.7</v>
      </c>
      <c r="I7" s="7">
        <f>'Project 6'!O18</f>
        <v>7.6</v>
      </c>
      <c r="J7" s="24">
        <v>0.5</v>
      </c>
      <c r="K7" s="7">
        <f t="shared" si="1"/>
        <v>3.8</v>
      </c>
      <c r="L7"/>
    </row>
    <row r="8" spans="1:12">
      <c r="A8" s="3" t="s">
        <v>26</v>
      </c>
      <c r="B8" s="4" t="s">
        <v>10</v>
      </c>
      <c r="C8" s="9" t="s">
        <v>63</v>
      </c>
      <c r="D8" s="3" t="s">
        <v>19</v>
      </c>
      <c r="E8" s="23">
        <f>'Project 7'!C17</f>
        <v>3.3577872852999997</v>
      </c>
      <c r="F8" s="7">
        <f>'Project 7'!N17</f>
        <v>40</v>
      </c>
      <c r="G8" s="24">
        <v>0.3</v>
      </c>
      <c r="H8" s="7">
        <f t="shared" si="0"/>
        <v>12</v>
      </c>
      <c r="I8" s="7">
        <f>'Project 7'!O17</f>
        <v>13.4</v>
      </c>
      <c r="J8" s="24">
        <v>0.5</v>
      </c>
      <c r="K8" s="7">
        <f t="shared" si="1"/>
        <v>6.7</v>
      </c>
      <c r="L8"/>
    </row>
    <row r="9" spans="1:12">
      <c r="A9" s="3" t="s">
        <v>27</v>
      </c>
      <c r="B9" s="4" t="s">
        <v>12</v>
      </c>
      <c r="C9" s="31" t="s">
        <v>61</v>
      </c>
      <c r="D9" s="3" t="s">
        <v>19</v>
      </c>
      <c r="E9" s="22">
        <f>'Project 8'!C22</f>
        <v>9.3037037468000001</v>
      </c>
      <c r="F9" s="7">
        <f>'Project 8'!N22</f>
        <v>111</v>
      </c>
      <c r="G9" s="24">
        <v>0.3</v>
      </c>
      <c r="H9" s="7">
        <f t="shared" si="0"/>
        <v>33.299999999999997</v>
      </c>
      <c r="I9" s="7">
        <f>'Project 8'!O22</f>
        <v>27.300000000000004</v>
      </c>
      <c r="J9" s="24">
        <v>0.5</v>
      </c>
      <c r="K9" s="7">
        <f t="shared" si="1"/>
        <v>13.650000000000002</v>
      </c>
      <c r="L9"/>
    </row>
    <row r="10" spans="1:12">
      <c r="A10" s="3" t="s">
        <v>28</v>
      </c>
      <c r="B10" s="5" t="s">
        <v>13</v>
      </c>
      <c r="C10" s="31" t="s">
        <v>61</v>
      </c>
      <c r="D10" s="3" t="s">
        <v>19</v>
      </c>
      <c r="E10" s="22">
        <f>'Project 9'!C35</f>
        <v>20.021313078400002</v>
      </c>
      <c r="F10" s="7">
        <f>'Project 9'!N35</f>
        <v>164</v>
      </c>
      <c r="G10" s="24">
        <v>0.3</v>
      </c>
      <c r="H10" s="7">
        <f t="shared" si="0"/>
        <v>49.199999999999996</v>
      </c>
      <c r="I10" s="7">
        <f>'Project 9'!O35</f>
        <v>64.7</v>
      </c>
      <c r="J10" s="24">
        <v>0.5</v>
      </c>
      <c r="K10" s="7">
        <f t="shared" si="1"/>
        <v>32.35</v>
      </c>
      <c r="L10"/>
    </row>
    <row r="11" spans="1:12">
      <c r="A11" s="3" t="s">
        <v>29</v>
      </c>
      <c r="B11" s="5" t="s">
        <v>14</v>
      </c>
      <c r="C11" s="31" t="s">
        <v>61</v>
      </c>
      <c r="D11" s="3" t="s">
        <v>19</v>
      </c>
      <c r="E11" s="22">
        <f>'Project 10'!C77</f>
        <v>25.641880256300002</v>
      </c>
      <c r="F11" s="7">
        <f>'Project 10'!N77</f>
        <v>208</v>
      </c>
      <c r="G11" s="24">
        <v>0.3</v>
      </c>
      <c r="H11" s="7">
        <f t="shared" si="0"/>
        <v>62.4</v>
      </c>
      <c r="I11" s="7">
        <f>'Project 10'!O77</f>
        <v>78.599999999999994</v>
      </c>
      <c r="J11" s="24">
        <v>0.5</v>
      </c>
      <c r="K11" s="7">
        <f t="shared" si="1"/>
        <v>39.299999999999997</v>
      </c>
      <c r="L11"/>
    </row>
    <row r="12" spans="1:12">
      <c r="A12" s="3" t="s">
        <v>30</v>
      </c>
      <c r="B12" s="5" t="s">
        <v>15</v>
      </c>
      <c r="C12" s="31" t="s">
        <v>61</v>
      </c>
      <c r="D12" s="3" t="s">
        <v>19</v>
      </c>
      <c r="E12" s="22">
        <f>'Project 11'!C61</f>
        <v>26.087499984999994</v>
      </c>
      <c r="F12" s="7">
        <f>'Project 11'!N61</f>
        <v>202</v>
      </c>
      <c r="G12" s="24">
        <v>0.3</v>
      </c>
      <c r="H12" s="7">
        <f t="shared" si="0"/>
        <v>60.599999999999994</v>
      </c>
      <c r="I12" s="7">
        <f>'Project 11'!O61</f>
        <v>73.999999999999986</v>
      </c>
      <c r="J12" s="24">
        <v>0.5</v>
      </c>
      <c r="K12" s="7">
        <f t="shared" si="1"/>
        <v>36.999999999999993</v>
      </c>
      <c r="L12"/>
    </row>
    <row r="13" spans="1:12">
      <c r="A13" s="3" t="s">
        <v>31</v>
      </c>
      <c r="B13" s="5" t="s">
        <v>16</v>
      </c>
      <c r="C13" s="31" t="s">
        <v>61</v>
      </c>
      <c r="D13" s="3" t="s">
        <v>19</v>
      </c>
      <c r="E13" s="22">
        <f>'Project 12'!C55</f>
        <v>21.726469323700005</v>
      </c>
      <c r="F13" s="7">
        <f>'Project 12'!N55</f>
        <v>171</v>
      </c>
      <c r="G13" s="24">
        <v>0.3</v>
      </c>
      <c r="H13" s="7">
        <f t="shared" si="0"/>
        <v>51.3</v>
      </c>
      <c r="I13" s="7">
        <f>'Project 12'!O55</f>
        <v>61.100000000000016</v>
      </c>
      <c r="J13" s="24">
        <v>0.5</v>
      </c>
      <c r="K13" s="7">
        <f t="shared" si="1"/>
        <v>30.550000000000008</v>
      </c>
      <c r="L13"/>
    </row>
    <row r="14" spans="1:12">
      <c r="A14" s="3" t="s">
        <v>32</v>
      </c>
      <c r="B14" s="5" t="s">
        <v>17</v>
      </c>
      <c r="C14" s="31" t="s">
        <v>63</v>
      </c>
      <c r="D14" s="3" t="s">
        <v>19</v>
      </c>
      <c r="E14" s="22">
        <f>'Project 13'!C8</f>
        <v>0.4207381154</v>
      </c>
      <c r="F14" s="7">
        <f>'Project 13'!N8</f>
        <v>4</v>
      </c>
      <c r="G14" s="24">
        <v>0.3</v>
      </c>
      <c r="H14" s="7">
        <f t="shared" si="0"/>
        <v>1.2</v>
      </c>
      <c r="I14" s="7">
        <f>'Project 13'!O8</f>
        <v>1.7000000000000002</v>
      </c>
      <c r="J14" s="24">
        <v>0.5</v>
      </c>
      <c r="K14" s="7">
        <f t="shared" si="1"/>
        <v>0.85000000000000009</v>
      </c>
      <c r="L14"/>
    </row>
    <row r="15" spans="1:12" ht="30">
      <c r="A15" s="3" t="s">
        <v>33</v>
      </c>
      <c r="B15" s="9" t="s">
        <v>41</v>
      </c>
      <c r="C15" s="9" t="s">
        <v>64</v>
      </c>
      <c r="D15" s="3" t="s">
        <v>19</v>
      </c>
      <c r="E15" s="2" t="s">
        <v>11</v>
      </c>
      <c r="F15" s="33" t="s">
        <v>71</v>
      </c>
      <c r="G15" s="34">
        <v>0.01</v>
      </c>
      <c r="H15" s="33" t="s">
        <v>71</v>
      </c>
      <c r="I15" s="33" t="s">
        <v>71</v>
      </c>
      <c r="J15" s="34">
        <v>0.01</v>
      </c>
      <c r="K15" s="33" t="s">
        <v>71</v>
      </c>
      <c r="L15" s="29"/>
    </row>
    <row r="17" spans="7:11">
      <c r="G17" s="15"/>
      <c r="H17" s="16" t="s">
        <v>57</v>
      </c>
      <c r="I17" s="17"/>
      <c r="J17" s="17"/>
      <c r="K17" s="18" t="s">
        <v>58</v>
      </c>
    </row>
    <row r="18" spans="7:11">
      <c r="G18" s="19" t="s">
        <v>59</v>
      </c>
      <c r="H18" s="20">
        <f>SUM(H2:H15)</f>
        <v>433.79999999999995</v>
      </c>
      <c r="I18" s="15"/>
      <c r="J18" s="15"/>
      <c r="K18" s="21">
        <f>SUM(K2:K15)</f>
        <v>239.80000000000004</v>
      </c>
    </row>
  </sheetData>
  <pageMargins left="0.7" right="0.7" top="0.75" bottom="0.75" header="0.3" footer="0.3"/>
  <pageSetup scale="83" orientation="landscape" horizontalDpi="0" verticalDpi="0" r:id="rId1"/>
  <headerFooter>
    <oddHeader>&amp;C&amp;"-,Bold"Central IRL Basin Management Action Plan (BMAP)
FDOT District 5 Projects</oddHeader>
    <oddFooter>&amp;C&amp;P of &amp;N&amp;RFebruary 2012</oddFooter>
  </headerFooter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9.7109375" style="12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5.42578125" customWidth="1"/>
    <col min="13" max="13" width="14.285156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0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0.78349846030000003</v>
      </c>
      <c r="D2" s="11">
        <v>0.63</v>
      </c>
      <c r="E2" s="11">
        <v>48.29</v>
      </c>
      <c r="F2" s="11">
        <v>1.2</v>
      </c>
      <c r="G2" s="11">
        <v>0.48</v>
      </c>
      <c r="H2" s="10">
        <v>1</v>
      </c>
      <c r="I2" s="13">
        <f>F2</f>
        <v>1.2</v>
      </c>
      <c r="J2" s="13">
        <f>G2</f>
        <v>0.48</v>
      </c>
      <c r="K2" s="11">
        <v>79399.5</v>
      </c>
      <c r="L2" s="10">
        <f>E2*D2*C2/12</f>
        <v>1.9863448840140674</v>
      </c>
      <c r="M2">
        <f>ROUND(E2*D2*C2*102.79,0)</f>
        <v>2450</v>
      </c>
      <c r="N2">
        <f>ROUND(I2*M2*0.002205,0)</f>
        <v>6</v>
      </c>
      <c r="O2">
        <f>ROUND(J2*M2*0.002205,1)</f>
        <v>2.6</v>
      </c>
    </row>
    <row r="3" spans="1:15">
      <c r="A3" s="10" t="s">
        <v>4</v>
      </c>
      <c r="B3" s="10">
        <v>1400</v>
      </c>
      <c r="C3" s="12">
        <v>0.1789044592</v>
      </c>
      <c r="D3" s="11">
        <v>0.88700000000000001</v>
      </c>
      <c r="E3" s="11">
        <v>48.29</v>
      </c>
      <c r="F3" s="11">
        <v>1.93</v>
      </c>
      <c r="G3" s="11">
        <v>0.497</v>
      </c>
      <c r="H3" s="10">
        <v>0</v>
      </c>
      <c r="I3" s="13">
        <f>F3*0.7</f>
        <v>1.351</v>
      </c>
      <c r="J3" s="13">
        <f>G3*0.5</f>
        <v>0.2485</v>
      </c>
      <c r="K3" s="11">
        <v>9584.6</v>
      </c>
      <c r="L3" s="10">
        <f t="shared" ref="L3:L21" si="0">E3*D3*C3/12</f>
        <v>0.63858798741160139</v>
      </c>
      <c r="M3">
        <f t="shared" ref="M3:M21" si="1">ROUND(E3*D3*C3*102.79,0)</f>
        <v>788</v>
      </c>
      <c r="N3">
        <f t="shared" ref="N3:N21" si="2">ROUND(I3*M3*0.002205,0)</f>
        <v>2</v>
      </c>
      <c r="O3">
        <f t="shared" ref="O3:O21" si="3">ROUND(J3*M3*0.002205,1)</f>
        <v>0.4</v>
      </c>
    </row>
    <row r="4" spans="1:15">
      <c r="A4" s="10" t="s">
        <v>4</v>
      </c>
      <c r="B4" s="10">
        <v>1400</v>
      </c>
      <c r="C4" s="12">
        <v>1.186308E-2</v>
      </c>
      <c r="D4" s="11">
        <v>0.88600000000000001</v>
      </c>
      <c r="E4" s="11">
        <v>48.29</v>
      </c>
      <c r="F4" s="11">
        <v>1.93</v>
      </c>
      <c r="G4" s="11">
        <v>0.497</v>
      </c>
      <c r="H4" s="10">
        <v>0</v>
      </c>
      <c r="I4" s="13">
        <f>F4*0.7</f>
        <v>1.351</v>
      </c>
      <c r="J4" s="13">
        <f>G4*0.5</f>
        <v>0.2485</v>
      </c>
      <c r="K4" s="11">
        <v>3084.3</v>
      </c>
      <c r="L4" s="10">
        <f t="shared" si="0"/>
        <v>4.2296763834599994E-2</v>
      </c>
      <c r="M4">
        <f t="shared" si="1"/>
        <v>52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1400</v>
      </c>
      <c r="C5" s="12">
        <v>0.44282667669999998</v>
      </c>
      <c r="D5" s="11">
        <v>0.88700000000000001</v>
      </c>
      <c r="E5" s="11">
        <v>48.29</v>
      </c>
      <c r="F5" s="11">
        <v>1.93</v>
      </c>
      <c r="G5" s="11">
        <v>0.497</v>
      </c>
      <c r="H5" s="10">
        <v>1</v>
      </c>
      <c r="I5" s="13">
        <f t="shared" ref="I5:I7" si="4">F5</f>
        <v>1.93</v>
      </c>
      <c r="J5" s="13">
        <f t="shared" ref="J5:J7" si="5">G5</f>
        <v>0.497</v>
      </c>
      <c r="K5" s="11">
        <v>6683.3</v>
      </c>
      <c r="L5" s="10">
        <f t="shared" si="0"/>
        <v>1.5806414077688951</v>
      </c>
      <c r="M5">
        <f t="shared" si="1"/>
        <v>1950</v>
      </c>
      <c r="N5">
        <f t="shared" si="2"/>
        <v>8</v>
      </c>
      <c r="O5">
        <f t="shared" si="3"/>
        <v>2.1</v>
      </c>
    </row>
    <row r="6" spans="1:15">
      <c r="A6" s="10" t="s">
        <v>4</v>
      </c>
      <c r="B6" s="10">
        <v>1400</v>
      </c>
      <c r="C6" s="12">
        <v>0.89529205180000004</v>
      </c>
      <c r="D6" s="11">
        <v>0.88600000000000001</v>
      </c>
      <c r="E6" s="11">
        <v>48.29</v>
      </c>
      <c r="F6" s="11">
        <v>1.93</v>
      </c>
      <c r="G6" s="11">
        <v>0.497</v>
      </c>
      <c r="H6" s="10">
        <v>1</v>
      </c>
      <c r="I6" s="13">
        <f t="shared" si="4"/>
        <v>1.93</v>
      </c>
      <c r="J6" s="13">
        <f t="shared" si="5"/>
        <v>0.497</v>
      </c>
      <c r="K6" s="11">
        <v>7616.5</v>
      </c>
      <c r="L6" s="10">
        <f t="shared" si="0"/>
        <v>3.1920847265616579</v>
      </c>
      <c r="M6">
        <f t="shared" si="1"/>
        <v>3937</v>
      </c>
      <c r="N6">
        <f t="shared" si="2"/>
        <v>17</v>
      </c>
      <c r="O6">
        <f t="shared" si="3"/>
        <v>4.3</v>
      </c>
    </row>
    <row r="7" spans="1:15">
      <c r="A7" s="10" t="s">
        <v>4</v>
      </c>
      <c r="B7" s="10">
        <v>1400</v>
      </c>
      <c r="C7" s="12">
        <v>0.36921753730000001</v>
      </c>
      <c r="D7" s="11">
        <v>0.88700000000000001</v>
      </c>
      <c r="E7" s="11">
        <v>48.29</v>
      </c>
      <c r="F7" s="11">
        <v>1.93</v>
      </c>
      <c r="G7" s="11">
        <v>0.497</v>
      </c>
      <c r="H7" s="10">
        <v>1</v>
      </c>
      <c r="I7" s="13">
        <f t="shared" si="4"/>
        <v>1.93</v>
      </c>
      <c r="J7" s="13">
        <f t="shared" si="5"/>
        <v>0.497</v>
      </c>
      <c r="K7" s="11">
        <v>44876.4</v>
      </c>
      <c r="L7" s="10">
        <f t="shared" si="0"/>
        <v>1.3178983079337068</v>
      </c>
      <c r="M7">
        <f t="shared" si="1"/>
        <v>1626</v>
      </c>
      <c r="N7">
        <f t="shared" si="2"/>
        <v>7</v>
      </c>
      <c r="O7">
        <f t="shared" si="3"/>
        <v>1.8</v>
      </c>
    </row>
    <row r="8" spans="1:15">
      <c r="A8" s="10" t="s">
        <v>4</v>
      </c>
      <c r="B8" s="10">
        <v>1400</v>
      </c>
      <c r="C8" s="12">
        <v>1.0616073744000001</v>
      </c>
      <c r="D8" s="11">
        <v>0.88700000000000001</v>
      </c>
      <c r="E8" s="11">
        <v>48.29</v>
      </c>
      <c r="F8" s="11">
        <v>1.93</v>
      </c>
      <c r="G8" s="11">
        <v>0.497</v>
      </c>
      <c r="H8" s="10">
        <v>0</v>
      </c>
      <c r="I8" s="13">
        <f>F8*0.7</f>
        <v>1.351</v>
      </c>
      <c r="J8" s="13">
        <f>G8*0.5</f>
        <v>0.2485</v>
      </c>
      <c r="K8" s="11">
        <v>5833.3</v>
      </c>
      <c r="L8" s="10">
        <f t="shared" si="0"/>
        <v>3.7893394031142762</v>
      </c>
      <c r="M8">
        <f t="shared" si="1"/>
        <v>4674</v>
      </c>
      <c r="N8">
        <f t="shared" si="2"/>
        <v>14</v>
      </c>
      <c r="O8">
        <f t="shared" si="3"/>
        <v>2.6</v>
      </c>
    </row>
    <row r="9" spans="1:15">
      <c r="A9" s="10" t="s">
        <v>4</v>
      </c>
      <c r="B9" s="10">
        <v>1400</v>
      </c>
      <c r="C9" s="12">
        <v>1.2784758855</v>
      </c>
      <c r="D9" s="11">
        <v>0.88700000000000001</v>
      </c>
      <c r="E9" s="11">
        <v>48.29</v>
      </c>
      <c r="F9" s="11">
        <v>1.93</v>
      </c>
      <c r="G9" s="11">
        <v>0.497</v>
      </c>
      <c r="H9" s="10">
        <v>1</v>
      </c>
      <c r="I9" s="13">
        <f>F9</f>
        <v>1.93</v>
      </c>
      <c r="J9" s="13">
        <f>G9</f>
        <v>0.497</v>
      </c>
      <c r="K9" s="11">
        <v>11099.7</v>
      </c>
      <c r="L9" s="10">
        <f t="shared" si="0"/>
        <v>4.5634376377562633</v>
      </c>
      <c r="M9">
        <f t="shared" si="1"/>
        <v>5629</v>
      </c>
      <c r="N9">
        <f t="shared" si="2"/>
        <v>24</v>
      </c>
      <c r="O9">
        <f t="shared" si="3"/>
        <v>6.2</v>
      </c>
    </row>
    <row r="10" spans="1:15">
      <c r="A10" s="10" t="s">
        <v>4</v>
      </c>
      <c r="B10" s="10">
        <v>1400</v>
      </c>
      <c r="C10" s="12">
        <v>0.1445336133</v>
      </c>
      <c r="D10" s="11">
        <v>0.88700000000000001</v>
      </c>
      <c r="E10" s="11">
        <v>48.29</v>
      </c>
      <c r="F10" s="11">
        <v>1.93</v>
      </c>
      <c r="G10" s="11">
        <v>0.497</v>
      </c>
      <c r="H10" s="10">
        <v>0</v>
      </c>
      <c r="I10" s="13">
        <f t="shared" ref="I10:I11" si="6">F10*0.7</f>
        <v>1.351</v>
      </c>
      <c r="J10" s="13">
        <f t="shared" ref="J10:J11" si="7">G10*0.5</f>
        <v>0.2485</v>
      </c>
      <c r="K10" s="11">
        <v>805.4</v>
      </c>
      <c r="L10" s="10">
        <f t="shared" si="0"/>
        <v>0.5159034584341633</v>
      </c>
      <c r="M10">
        <f t="shared" si="1"/>
        <v>636</v>
      </c>
      <c r="N10">
        <f t="shared" si="2"/>
        <v>2</v>
      </c>
      <c r="O10">
        <f t="shared" si="3"/>
        <v>0.3</v>
      </c>
    </row>
    <row r="11" spans="1:15">
      <c r="A11" s="10" t="s">
        <v>4</v>
      </c>
      <c r="B11" s="10">
        <v>1400</v>
      </c>
      <c r="C11" s="12">
        <v>7.4856595999999997E-3</v>
      </c>
      <c r="D11" s="11">
        <v>0.9</v>
      </c>
      <c r="E11" s="11">
        <v>48.29</v>
      </c>
      <c r="F11" s="11">
        <v>1.93</v>
      </c>
      <c r="G11" s="11">
        <v>0.497</v>
      </c>
      <c r="H11" s="10">
        <v>0</v>
      </c>
      <c r="I11" s="13">
        <f t="shared" si="6"/>
        <v>1.351</v>
      </c>
      <c r="J11" s="13">
        <f t="shared" si="7"/>
        <v>0.2485</v>
      </c>
      <c r="K11" s="11">
        <v>32.4</v>
      </c>
      <c r="L11" s="10">
        <f t="shared" si="0"/>
        <v>2.7111187656299999E-2</v>
      </c>
      <c r="M11">
        <f t="shared" si="1"/>
        <v>33</v>
      </c>
      <c r="N11">
        <f t="shared" si="2"/>
        <v>0</v>
      </c>
      <c r="O11">
        <f t="shared" si="3"/>
        <v>0</v>
      </c>
    </row>
    <row r="12" spans="1:15">
      <c r="A12" s="10" t="s">
        <v>4</v>
      </c>
      <c r="B12" s="10">
        <v>1400</v>
      </c>
      <c r="C12" s="12">
        <v>1.1730060689999999</v>
      </c>
      <c r="D12" s="11">
        <v>0.9</v>
      </c>
      <c r="E12" s="11">
        <v>48.29</v>
      </c>
      <c r="F12" s="11">
        <v>1.93</v>
      </c>
      <c r="G12" s="11">
        <v>0.497</v>
      </c>
      <c r="H12" s="10">
        <v>1</v>
      </c>
      <c r="I12" s="13">
        <f>F12</f>
        <v>1.93</v>
      </c>
      <c r="J12" s="13">
        <f>G12</f>
        <v>0.497</v>
      </c>
      <c r="K12" s="11">
        <v>26180.2</v>
      </c>
      <c r="L12" s="10">
        <f t="shared" si="0"/>
        <v>4.2483347304007495</v>
      </c>
      <c r="M12">
        <f t="shared" si="1"/>
        <v>5240</v>
      </c>
      <c r="N12">
        <f t="shared" si="2"/>
        <v>22</v>
      </c>
      <c r="O12">
        <f t="shared" si="3"/>
        <v>5.7</v>
      </c>
    </row>
    <row r="13" spans="1:15">
      <c r="A13" s="10" t="s">
        <v>4</v>
      </c>
      <c r="B13" s="10">
        <v>1400</v>
      </c>
      <c r="C13" s="12">
        <v>7.4155163999999997E-3</v>
      </c>
      <c r="D13" s="11">
        <v>0.9</v>
      </c>
      <c r="E13" s="11">
        <v>48.29</v>
      </c>
      <c r="F13" s="11">
        <v>1.93</v>
      </c>
      <c r="G13" s="11">
        <v>0.497</v>
      </c>
      <c r="H13" s="10">
        <v>0</v>
      </c>
      <c r="I13" s="13">
        <f t="shared" ref="I13:I14" si="8">F13*0.7</f>
        <v>1.351</v>
      </c>
      <c r="J13" s="13">
        <f t="shared" ref="J13:J14" si="9">G13*0.5</f>
        <v>0.2485</v>
      </c>
      <c r="K13" s="11">
        <v>34.700000000000003</v>
      </c>
      <c r="L13" s="10">
        <f t="shared" si="0"/>
        <v>2.6857146521699998E-2</v>
      </c>
      <c r="M13">
        <f t="shared" si="1"/>
        <v>33</v>
      </c>
      <c r="N13">
        <f t="shared" si="2"/>
        <v>0</v>
      </c>
      <c r="O13">
        <f t="shared" si="3"/>
        <v>0</v>
      </c>
    </row>
    <row r="14" spans="1:15">
      <c r="A14" s="10" t="s">
        <v>4</v>
      </c>
      <c r="B14" s="10">
        <v>8140</v>
      </c>
      <c r="C14" s="12">
        <v>9.7207689999999998E-4</v>
      </c>
      <c r="D14" s="11">
        <v>0.63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8"/>
        <v>0.84</v>
      </c>
      <c r="J14" s="13">
        <f t="shared" si="9"/>
        <v>0.24</v>
      </c>
      <c r="K14" s="11">
        <v>3.1</v>
      </c>
      <c r="L14" s="10">
        <f t="shared" si="0"/>
        <v>2.4644336588024998E-3</v>
      </c>
      <c r="M14">
        <f t="shared" si="1"/>
        <v>3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4110</v>
      </c>
      <c r="C15" s="12">
        <v>0.18299464570000001</v>
      </c>
      <c r="D15" s="11">
        <v>0.41299999999999998</v>
      </c>
      <c r="E15" s="11">
        <v>48.29</v>
      </c>
      <c r="F15" s="11">
        <v>0.7</v>
      </c>
      <c r="G15" s="11">
        <v>0.09</v>
      </c>
      <c r="H15" s="10">
        <v>1</v>
      </c>
      <c r="I15" s="13">
        <f t="shared" ref="I15:I19" si="10">F15</f>
        <v>0.7</v>
      </c>
      <c r="J15" s="13">
        <f t="shared" ref="J15:J19" si="11">G15</f>
        <v>0.09</v>
      </c>
      <c r="K15" s="11">
        <v>506.3</v>
      </c>
      <c r="L15" s="10">
        <f t="shared" si="0"/>
        <v>0.30413359375602406</v>
      </c>
      <c r="M15">
        <f t="shared" si="1"/>
        <v>375</v>
      </c>
      <c r="N15">
        <f t="shared" si="2"/>
        <v>1</v>
      </c>
      <c r="O15">
        <f t="shared" si="3"/>
        <v>0.1</v>
      </c>
    </row>
    <row r="16" spans="1:15">
      <c r="A16" s="10" t="s">
        <v>4</v>
      </c>
      <c r="B16" s="10">
        <v>4110</v>
      </c>
      <c r="C16" s="12">
        <v>0.67600016100000004</v>
      </c>
      <c r="D16" s="11">
        <v>0.41299999999999998</v>
      </c>
      <c r="E16" s="11">
        <v>48.29</v>
      </c>
      <c r="F16" s="11">
        <v>0.7</v>
      </c>
      <c r="G16" s="11">
        <v>0.09</v>
      </c>
      <c r="H16" s="10">
        <v>1</v>
      </c>
      <c r="I16" s="13">
        <f t="shared" si="10"/>
        <v>0.7</v>
      </c>
      <c r="J16" s="13">
        <f t="shared" si="11"/>
        <v>0.09</v>
      </c>
      <c r="K16" s="11">
        <v>12150.4</v>
      </c>
      <c r="L16" s="10">
        <f t="shared" si="0"/>
        <v>1.1234993109122475</v>
      </c>
      <c r="M16">
        <f t="shared" si="1"/>
        <v>1386</v>
      </c>
      <c r="N16">
        <f t="shared" si="2"/>
        <v>2</v>
      </c>
      <c r="O16">
        <f t="shared" si="3"/>
        <v>0.3</v>
      </c>
    </row>
    <row r="17" spans="1:15">
      <c r="A17" s="10" t="s">
        <v>4</v>
      </c>
      <c r="B17" s="10">
        <v>5300</v>
      </c>
      <c r="C17" s="12">
        <v>0.20397578359999999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si="10"/>
        <v>0.6</v>
      </c>
      <c r="J17" s="13">
        <f t="shared" si="11"/>
        <v>0.13500000000000001</v>
      </c>
      <c r="K17" s="11">
        <v>467</v>
      </c>
      <c r="L17" s="10">
        <f t="shared" si="0"/>
        <v>0.41041627458516666</v>
      </c>
      <c r="M17">
        <f t="shared" si="1"/>
        <v>506</v>
      </c>
      <c r="N17">
        <f t="shared" si="2"/>
        <v>1</v>
      </c>
      <c r="O17">
        <f t="shared" si="3"/>
        <v>0.2</v>
      </c>
    </row>
    <row r="18" spans="1:15">
      <c r="A18" s="10" t="s">
        <v>4</v>
      </c>
      <c r="B18" s="10">
        <v>3300</v>
      </c>
      <c r="C18" s="12">
        <v>2.1230520199999998E-2</v>
      </c>
      <c r="D18" s="11">
        <v>0.4</v>
      </c>
      <c r="E18" s="11">
        <v>48.29</v>
      </c>
      <c r="F18" s="11">
        <v>1.2</v>
      </c>
      <c r="G18" s="11">
        <v>6.4000000000000001E-2</v>
      </c>
      <c r="H18" s="10">
        <v>1</v>
      </c>
      <c r="I18" s="13">
        <f t="shared" si="10"/>
        <v>1.2</v>
      </c>
      <c r="J18" s="13">
        <f t="shared" si="11"/>
        <v>6.4000000000000001E-2</v>
      </c>
      <c r="K18" s="11">
        <v>167.7</v>
      </c>
      <c r="L18" s="10">
        <f t="shared" si="0"/>
        <v>3.4174060681933335E-2</v>
      </c>
      <c r="M18">
        <f t="shared" si="1"/>
        <v>42</v>
      </c>
      <c r="N18">
        <f t="shared" si="2"/>
        <v>0</v>
      </c>
      <c r="O18">
        <f t="shared" si="3"/>
        <v>0</v>
      </c>
    </row>
    <row r="19" spans="1:15">
      <c r="A19" s="10" t="s">
        <v>4</v>
      </c>
      <c r="B19" s="10">
        <v>4110</v>
      </c>
      <c r="C19" s="12">
        <v>0.27620084560000002</v>
      </c>
      <c r="D19" s="11">
        <v>0.41299999999999998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10"/>
        <v>0.7</v>
      </c>
      <c r="J19" s="13">
        <f t="shared" si="11"/>
        <v>0.09</v>
      </c>
      <c r="K19" s="11">
        <v>3215.1</v>
      </c>
      <c r="L19" s="10">
        <f t="shared" si="0"/>
        <v>0.45904051153765929</v>
      </c>
      <c r="M19">
        <f t="shared" si="1"/>
        <v>566</v>
      </c>
      <c r="N19">
        <f t="shared" si="2"/>
        <v>1</v>
      </c>
      <c r="O19">
        <f t="shared" si="3"/>
        <v>0.1</v>
      </c>
    </row>
    <row r="20" spans="1:15">
      <c r="A20" s="10" t="s">
        <v>4</v>
      </c>
      <c r="B20" s="10">
        <v>5300</v>
      </c>
      <c r="C20" s="12">
        <v>1.3781078271</v>
      </c>
      <c r="D20" s="11">
        <v>0.5</v>
      </c>
      <c r="E20" s="11">
        <v>48.29</v>
      </c>
      <c r="F20" s="11">
        <v>0.6</v>
      </c>
      <c r="G20" s="11">
        <v>0.13500000000000001</v>
      </c>
      <c r="H20" s="10">
        <v>0</v>
      </c>
      <c r="I20" s="13">
        <f>F20*0.7</f>
        <v>0.42</v>
      </c>
      <c r="J20" s="13">
        <f>G20*0.5</f>
        <v>6.7500000000000004E-2</v>
      </c>
      <c r="K20" s="11">
        <v>3155.4</v>
      </c>
      <c r="L20" s="10">
        <f t="shared" si="0"/>
        <v>2.7728677904441246</v>
      </c>
      <c r="M20">
        <f t="shared" si="1"/>
        <v>3420</v>
      </c>
      <c r="N20">
        <f t="shared" si="2"/>
        <v>3</v>
      </c>
      <c r="O20">
        <f t="shared" si="3"/>
        <v>0.5</v>
      </c>
    </row>
    <row r="21" spans="1:15">
      <c r="A21" s="10" t="s">
        <v>4</v>
      </c>
      <c r="B21" s="10">
        <v>3300</v>
      </c>
      <c r="C21" s="12">
        <v>0.21009550320000001</v>
      </c>
      <c r="D21" s="11">
        <v>0.4</v>
      </c>
      <c r="E21" s="11">
        <v>48.29</v>
      </c>
      <c r="F21" s="11">
        <v>1.2</v>
      </c>
      <c r="G21" s="11">
        <v>6.4000000000000001E-2</v>
      </c>
      <c r="H21" s="10">
        <v>1</v>
      </c>
      <c r="I21" s="13">
        <f>F21</f>
        <v>1.2</v>
      </c>
      <c r="J21" s="13">
        <f>G21</f>
        <v>6.4000000000000001E-2</v>
      </c>
      <c r="K21" s="11">
        <v>3787.1</v>
      </c>
      <c r="L21" s="10">
        <f t="shared" si="0"/>
        <v>0.33818372831760007</v>
      </c>
      <c r="M21">
        <f t="shared" si="1"/>
        <v>417</v>
      </c>
      <c r="N21">
        <f t="shared" si="2"/>
        <v>1</v>
      </c>
      <c r="O21">
        <f t="shared" si="3"/>
        <v>0.1</v>
      </c>
    </row>
    <row r="22" spans="1:15">
      <c r="C22">
        <f>SUM(C2:C21)</f>
        <v>9.3037037468000001</v>
      </c>
      <c r="N22">
        <f>SUM(N2:N21)</f>
        <v>111</v>
      </c>
      <c r="O22">
        <f>SUM(O2:O21)</f>
        <v>27.300000000000004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4.140625" customWidth="1"/>
    <col min="13" max="13" width="13.85546875" bestFit="1" customWidth="1"/>
    <col min="14" max="14" width="11.425781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1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0.10772052880000001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512.6</v>
      </c>
      <c r="L2" s="10">
        <f>E2*D2*C2/12</f>
        <v>0.30474020900280463</v>
      </c>
      <c r="M2">
        <f>ROUND(E2*D2*C2*102.79,0)</f>
        <v>376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8140</v>
      </c>
      <c r="C3" s="12">
        <v>9.8095146699999997E-2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>F3*0.7</f>
        <v>0.84</v>
      </c>
      <c r="J3" s="13">
        <f>G3*0.5</f>
        <v>0.24</v>
      </c>
      <c r="K3" s="11">
        <v>305.60000000000002</v>
      </c>
      <c r="L3" s="10">
        <f t="shared" ref="L3:L34" si="0">E3*D3*C3/12</f>
        <v>0.27751010731687736</v>
      </c>
      <c r="M3">
        <f t="shared" ref="M3:M34" si="1">ROUND(E3*D3*C3*102.79,0)</f>
        <v>342</v>
      </c>
      <c r="N3">
        <f t="shared" ref="N3:N34" si="2">ROUND(I3*M3*0.002205,0)</f>
        <v>1</v>
      </c>
      <c r="O3">
        <f t="shared" ref="O3:O34" si="3">ROUND(J3*M3*0.002205,1)</f>
        <v>0.2</v>
      </c>
    </row>
    <row r="4" spans="1:15">
      <c r="A4" s="10" t="s">
        <v>4</v>
      </c>
      <c r="B4" s="10">
        <v>8140</v>
      </c>
      <c r="C4" s="12">
        <v>2.5244373000000001E-3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1</v>
      </c>
      <c r="I4" s="13">
        <f>F4</f>
        <v>1.2</v>
      </c>
      <c r="J4" s="13">
        <f>G4</f>
        <v>0.48</v>
      </c>
      <c r="K4" s="11">
        <v>11681.9</v>
      </c>
      <c r="L4" s="10">
        <f t="shared" si="0"/>
        <v>7.1416057736292497E-3</v>
      </c>
      <c r="M4">
        <f t="shared" si="1"/>
        <v>9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8140</v>
      </c>
      <c r="C5" s="12">
        <v>1.3266056614999999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1</v>
      </c>
      <c r="I5" s="13">
        <f>F5</f>
        <v>1.2</v>
      </c>
      <c r="J5" s="13">
        <f>G5</f>
        <v>0.48</v>
      </c>
      <c r="K5" s="11">
        <v>7997.4</v>
      </c>
      <c r="L5" s="10">
        <f t="shared" si="0"/>
        <v>3.7529530448221666</v>
      </c>
      <c r="M5">
        <f t="shared" si="1"/>
        <v>4629</v>
      </c>
      <c r="N5">
        <f t="shared" si="2"/>
        <v>12</v>
      </c>
      <c r="O5">
        <f t="shared" si="3"/>
        <v>4.9000000000000004</v>
      </c>
    </row>
    <row r="6" spans="1:15">
      <c r="A6" s="10" t="s">
        <v>4</v>
      </c>
      <c r="B6" s="10">
        <v>8140</v>
      </c>
      <c r="C6" s="12">
        <v>7.4330000000000005E-7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ref="I6:I7" si="4">F6*0.7</f>
        <v>0.84</v>
      </c>
      <c r="J6" s="13">
        <f t="shared" ref="J6:J7" si="5">G6*0.5</f>
        <v>0.24</v>
      </c>
      <c r="K6" s="11">
        <v>64.599999999999994</v>
      </c>
      <c r="L6" s="10">
        <f t="shared" si="0"/>
        <v>2.1027876475833332E-6</v>
      </c>
      <c r="M6">
        <f t="shared" si="1"/>
        <v>0</v>
      </c>
      <c r="N6">
        <f t="shared" si="2"/>
        <v>0</v>
      </c>
      <c r="O6">
        <f t="shared" si="3"/>
        <v>0</v>
      </c>
    </row>
    <row r="7" spans="1:15">
      <c r="A7" s="10" t="s">
        <v>4</v>
      </c>
      <c r="B7" s="10">
        <v>8140</v>
      </c>
      <c r="C7" s="12">
        <v>6.7923096099999997E-2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4"/>
        <v>0.84</v>
      </c>
      <c r="J7" s="13">
        <f t="shared" si="5"/>
        <v>0.24</v>
      </c>
      <c r="K7" s="11">
        <v>398.2</v>
      </c>
      <c r="L7" s="10">
        <f t="shared" si="0"/>
        <v>0.19215370303335888</v>
      </c>
      <c r="M7">
        <f t="shared" si="1"/>
        <v>237</v>
      </c>
      <c r="N7">
        <f t="shared" si="2"/>
        <v>0</v>
      </c>
      <c r="O7">
        <f t="shared" si="3"/>
        <v>0.1</v>
      </c>
    </row>
    <row r="8" spans="1:15">
      <c r="A8" s="10" t="s">
        <v>4</v>
      </c>
      <c r="B8" s="10">
        <v>8140</v>
      </c>
      <c r="C8" s="12">
        <v>4.6704900000000001E-5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1</v>
      </c>
      <c r="I8" s="13">
        <f>F8</f>
        <v>1.2</v>
      </c>
      <c r="J8" s="13">
        <f>G8</f>
        <v>0.48</v>
      </c>
      <c r="K8" s="11">
        <v>38.9</v>
      </c>
      <c r="L8" s="10">
        <f t="shared" si="0"/>
        <v>1.3212765613024999E-4</v>
      </c>
      <c r="M8">
        <f t="shared" si="1"/>
        <v>0</v>
      </c>
      <c r="N8">
        <f t="shared" si="2"/>
        <v>0</v>
      </c>
      <c r="O8">
        <f t="shared" si="3"/>
        <v>0</v>
      </c>
    </row>
    <row r="9" spans="1:15">
      <c r="A9" s="10" t="s">
        <v>4</v>
      </c>
      <c r="B9" s="10">
        <v>8140</v>
      </c>
      <c r="C9" s="12">
        <v>0.1511919404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>F9*0.7</f>
        <v>0.84</v>
      </c>
      <c r="J9" s="13">
        <f>G9*0.5</f>
        <v>0.24</v>
      </c>
      <c r="K9" s="11">
        <v>556.1</v>
      </c>
      <c r="L9" s="10">
        <f t="shared" si="0"/>
        <v>0.42772036147891224</v>
      </c>
      <c r="M9">
        <f t="shared" si="1"/>
        <v>528</v>
      </c>
      <c r="N9">
        <f t="shared" si="2"/>
        <v>1</v>
      </c>
      <c r="O9">
        <f t="shared" si="3"/>
        <v>0.3</v>
      </c>
    </row>
    <row r="10" spans="1:15">
      <c r="A10" s="10" t="s">
        <v>4</v>
      </c>
      <c r="B10" s="10">
        <v>8140</v>
      </c>
      <c r="C10" s="12">
        <v>5.5540466999999998E-3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1</v>
      </c>
      <c r="I10" s="13">
        <f>F10</f>
        <v>1.2</v>
      </c>
      <c r="J10" s="13">
        <f>G10</f>
        <v>0.48</v>
      </c>
      <c r="K10" s="11">
        <v>65</v>
      </c>
      <c r="L10" s="10">
        <f t="shared" si="0"/>
        <v>1.5712337945460748E-2</v>
      </c>
      <c r="M10">
        <f t="shared" si="1"/>
        <v>19</v>
      </c>
      <c r="N10">
        <f t="shared" si="2"/>
        <v>0</v>
      </c>
      <c r="O10">
        <f t="shared" si="3"/>
        <v>0</v>
      </c>
    </row>
    <row r="11" spans="1:15">
      <c r="A11" s="10" t="s">
        <v>4</v>
      </c>
      <c r="B11" s="10">
        <v>8140</v>
      </c>
      <c r="C11" s="12">
        <v>0.189190672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>F11*0.7</f>
        <v>0.84</v>
      </c>
      <c r="J11" s="13">
        <f>G11*0.5</f>
        <v>0.24</v>
      </c>
      <c r="K11" s="11">
        <v>624</v>
      </c>
      <c r="L11" s="10">
        <f t="shared" si="0"/>
        <v>0.53521836152238655</v>
      </c>
      <c r="M11">
        <f t="shared" si="1"/>
        <v>660</v>
      </c>
      <c r="N11">
        <f t="shared" si="2"/>
        <v>1</v>
      </c>
      <c r="O11">
        <f t="shared" si="3"/>
        <v>0.3</v>
      </c>
    </row>
    <row r="12" spans="1:15">
      <c r="A12" s="10" t="s">
        <v>4</v>
      </c>
      <c r="B12" s="10">
        <v>8140</v>
      </c>
      <c r="C12" s="12">
        <v>1.5380427389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>F12</f>
        <v>1.2</v>
      </c>
      <c r="J12" s="13">
        <f>G12</f>
        <v>0.48</v>
      </c>
      <c r="K12" s="11">
        <v>9655.9</v>
      </c>
      <c r="L12" s="10">
        <f t="shared" si="0"/>
        <v>4.3511062462184276</v>
      </c>
      <c r="M12">
        <f t="shared" si="1"/>
        <v>5367</v>
      </c>
      <c r="N12">
        <f t="shared" si="2"/>
        <v>14</v>
      </c>
      <c r="O12">
        <f t="shared" si="3"/>
        <v>5.7</v>
      </c>
    </row>
    <row r="13" spans="1:15">
      <c r="A13" s="10" t="s">
        <v>4</v>
      </c>
      <c r="B13" s="10">
        <v>8140</v>
      </c>
      <c r="C13" s="12">
        <v>0.12695529129999999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>F13*0.7</f>
        <v>0.84</v>
      </c>
      <c r="J13" s="13">
        <f>G13*0.5</f>
        <v>0.24</v>
      </c>
      <c r="K13" s="11">
        <v>423.3</v>
      </c>
      <c r="L13" s="10">
        <f t="shared" si="0"/>
        <v>0.35915514373871082</v>
      </c>
      <c r="M13">
        <f t="shared" si="1"/>
        <v>443</v>
      </c>
      <c r="N13">
        <f t="shared" si="2"/>
        <v>1</v>
      </c>
      <c r="O13">
        <f t="shared" si="3"/>
        <v>0.2</v>
      </c>
    </row>
    <row r="14" spans="1:15">
      <c r="A14" s="10" t="s">
        <v>4</v>
      </c>
      <c r="B14" s="10">
        <v>3100</v>
      </c>
      <c r="C14" s="12">
        <v>3.2138899999999998E-5</v>
      </c>
      <c r="D14" s="11">
        <v>0.41099999999999998</v>
      </c>
      <c r="E14" s="11">
        <v>48.29</v>
      </c>
      <c r="F14" s="11">
        <v>1.2</v>
      </c>
      <c r="G14" s="11">
        <v>6.4000000000000001E-2</v>
      </c>
      <c r="H14" s="10">
        <v>1</v>
      </c>
      <c r="I14" s="13">
        <f t="shared" ref="I14:I15" si="6">F14</f>
        <v>1.2</v>
      </c>
      <c r="J14" s="13">
        <f t="shared" ref="J14:J15" si="7">G14</f>
        <v>6.4000000000000001E-2</v>
      </c>
      <c r="K14" s="11">
        <v>1699.1</v>
      </c>
      <c r="L14" s="10">
        <f t="shared" si="0"/>
        <v>5.3155571224249991E-5</v>
      </c>
      <c r="M14">
        <f t="shared" si="1"/>
        <v>0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8140</v>
      </c>
      <c r="C15" s="12">
        <v>1.16759242E-2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 t="shared" si="6"/>
        <v>1.2</v>
      </c>
      <c r="J15" s="13">
        <f t="shared" si="7"/>
        <v>0.48</v>
      </c>
      <c r="K15" s="11">
        <v>37</v>
      </c>
      <c r="L15" s="10">
        <f t="shared" si="0"/>
        <v>3.3031063072621165E-2</v>
      </c>
      <c r="M15">
        <f t="shared" si="1"/>
        <v>41</v>
      </c>
      <c r="N15">
        <f t="shared" si="2"/>
        <v>0</v>
      </c>
      <c r="O15">
        <f t="shared" si="3"/>
        <v>0</v>
      </c>
    </row>
    <row r="16" spans="1:15">
      <c r="A16" s="10" t="s">
        <v>4</v>
      </c>
      <c r="B16" s="10">
        <v>8140</v>
      </c>
      <c r="C16" s="12">
        <v>6.5165602000000003E-3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ref="I16:I17" si="8">F16*0.7</f>
        <v>0.84</v>
      </c>
      <c r="J16" s="13">
        <f t="shared" ref="J16:J17" si="9">G16*0.5</f>
        <v>0.24</v>
      </c>
      <c r="K16" s="11">
        <v>17.899999999999999</v>
      </c>
      <c r="L16" s="10">
        <f t="shared" si="0"/>
        <v>1.8435278209731166E-2</v>
      </c>
      <c r="M16">
        <f t="shared" si="1"/>
        <v>23</v>
      </c>
      <c r="N16">
        <f t="shared" si="2"/>
        <v>0</v>
      </c>
      <c r="O16">
        <f t="shared" si="3"/>
        <v>0</v>
      </c>
    </row>
    <row r="17" spans="1:15">
      <c r="A17" s="10" t="s">
        <v>4</v>
      </c>
      <c r="B17" s="10">
        <v>8140</v>
      </c>
      <c r="C17" s="12">
        <v>0.21255409810000001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8"/>
        <v>0.84</v>
      </c>
      <c r="J17" s="13">
        <f t="shared" si="9"/>
        <v>0.24</v>
      </c>
      <c r="K17" s="11">
        <v>583.6</v>
      </c>
      <c r="L17" s="10">
        <f t="shared" si="0"/>
        <v>0.60131324085550386</v>
      </c>
      <c r="M17">
        <f t="shared" si="1"/>
        <v>742</v>
      </c>
      <c r="N17">
        <f t="shared" si="2"/>
        <v>1</v>
      </c>
      <c r="O17">
        <f t="shared" si="3"/>
        <v>0.4</v>
      </c>
    </row>
    <row r="18" spans="1:15">
      <c r="A18" s="10" t="s">
        <v>4</v>
      </c>
      <c r="B18" s="10">
        <v>8140</v>
      </c>
      <c r="C18" s="12">
        <v>1.192711E-4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1</v>
      </c>
      <c r="I18" s="13">
        <f t="shared" ref="I18:I21" si="10">F18</f>
        <v>1.2</v>
      </c>
      <c r="J18" s="13">
        <f t="shared" ref="J18:J21" si="11">G18</f>
        <v>0.48</v>
      </c>
      <c r="K18" s="11">
        <v>0.3</v>
      </c>
      <c r="L18" s="10">
        <f t="shared" si="0"/>
        <v>3.3741664979641659E-4</v>
      </c>
      <c r="M18">
        <f t="shared" si="1"/>
        <v>0</v>
      </c>
      <c r="N18">
        <f t="shared" si="2"/>
        <v>0</v>
      </c>
      <c r="O18">
        <f t="shared" si="3"/>
        <v>0</v>
      </c>
    </row>
    <row r="19" spans="1:15">
      <c r="A19" s="10" t="s">
        <v>4</v>
      </c>
      <c r="B19" s="10">
        <v>3100</v>
      </c>
      <c r="C19" s="12">
        <v>7.1121101699999995E-2</v>
      </c>
      <c r="D19" s="11">
        <v>0.41099999999999998</v>
      </c>
      <c r="E19" s="11">
        <v>48.29</v>
      </c>
      <c r="F19" s="11">
        <v>1.2</v>
      </c>
      <c r="G19" s="11">
        <v>6.4000000000000001E-2</v>
      </c>
      <c r="H19" s="10">
        <v>1</v>
      </c>
      <c r="I19" s="13">
        <f t="shared" si="10"/>
        <v>1.2</v>
      </c>
      <c r="J19" s="13">
        <f t="shared" si="11"/>
        <v>6.4000000000000001E-2</v>
      </c>
      <c r="K19" s="11">
        <v>4142.7</v>
      </c>
      <c r="L19" s="10">
        <f t="shared" si="0"/>
        <v>0.11762950153743523</v>
      </c>
      <c r="M19">
        <f t="shared" si="1"/>
        <v>145</v>
      </c>
      <c r="N19">
        <f t="shared" si="2"/>
        <v>0</v>
      </c>
      <c r="O19">
        <f t="shared" si="3"/>
        <v>0</v>
      </c>
    </row>
    <row r="20" spans="1:15">
      <c r="A20" s="10" t="s">
        <v>4</v>
      </c>
      <c r="B20" s="10">
        <v>3100</v>
      </c>
      <c r="C20" s="12">
        <v>7.1858247999999998E-3</v>
      </c>
      <c r="D20" s="11">
        <v>0.41099999999999998</v>
      </c>
      <c r="E20" s="11">
        <v>48.29</v>
      </c>
      <c r="F20" s="11">
        <v>1.2</v>
      </c>
      <c r="G20" s="11">
        <v>6.4000000000000001E-2</v>
      </c>
      <c r="H20" s="10">
        <v>1</v>
      </c>
      <c r="I20" s="13">
        <f t="shared" si="10"/>
        <v>1.2</v>
      </c>
      <c r="J20" s="13">
        <f t="shared" si="11"/>
        <v>6.4000000000000001E-2</v>
      </c>
      <c r="K20" s="11">
        <v>49.9</v>
      </c>
      <c r="L20" s="10">
        <f t="shared" si="0"/>
        <v>1.1884869176025999E-2</v>
      </c>
      <c r="M20">
        <f t="shared" si="1"/>
        <v>15</v>
      </c>
      <c r="N20">
        <f t="shared" si="2"/>
        <v>0</v>
      </c>
      <c r="O20">
        <f t="shared" si="3"/>
        <v>0</v>
      </c>
    </row>
    <row r="21" spans="1:15">
      <c r="A21" s="10" t="s">
        <v>4</v>
      </c>
      <c r="B21" s="10">
        <v>3100</v>
      </c>
      <c r="C21" s="12">
        <v>3.8869150499999998E-2</v>
      </c>
      <c r="D21" s="11">
        <v>0.41099999999999998</v>
      </c>
      <c r="E21" s="11">
        <v>48.29</v>
      </c>
      <c r="F21" s="11">
        <v>1.2</v>
      </c>
      <c r="G21" s="11">
        <v>6.4000000000000001E-2</v>
      </c>
      <c r="H21" s="10">
        <v>1</v>
      </c>
      <c r="I21" s="13">
        <f t="shared" si="10"/>
        <v>1.2</v>
      </c>
      <c r="J21" s="13">
        <f t="shared" si="11"/>
        <v>6.4000000000000001E-2</v>
      </c>
      <c r="K21" s="11">
        <v>131.4</v>
      </c>
      <c r="L21" s="10">
        <f t="shared" si="0"/>
        <v>6.4286951259341238E-2</v>
      </c>
      <c r="M21">
        <f t="shared" si="1"/>
        <v>79</v>
      </c>
      <c r="N21">
        <f t="shared" si="2"/>
        <v>0</v>
      </c>
      <c r="O21">
        <f t="shared" si="3"/>
        <v>0</v>
      </c>
    </row>
    <row r="22" spans="1:15">
      <c r="A22" s="10" t="s">
        <v>4</v>
      </c>
      <c r="B22" s="10">
        <v>8140</v>
      </c>
      <c r="C22" s="12">
        <v>0.1683122785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0</v>
      </c>
      <c r="I22" s="13">
        <f>F22*0.7</f>
        <v>0.84</v>
      </c>
      <c r="J22" s="13">
        <f>G22*0.5</f>
        <v>0.24</v>
      </c>
      <c r="K22" s="11">
        <v>462.1</v>
      </c>
      <c r="L22" s="10">
        <f t="shared" si="0"/>
        <v>0.47615361249348281</v>
      </c>
      <c r="M22">
        <f t="shared" si="1"/>
        <v>587</v>
      </c>
      <c r="N22">
        <f t="shared" si="2"/>
        <v>1</v>
      </c>
      <c r="O22">
        <f t="shared" si="3"/>
        <v>0.3</v>
      </c>
    </row>
    <row r="23" spans="1:15">
      <c r="A23" s="10" t="s">
        <v>4</v>
      </c>
      <c r="B23" s="10">
        <v>3100</v>
      </c>
      <c r="C23" s="12">
        <v>1.42327393E-2</v>
      </c>
      <c r="D23" s="11">
        <v>0.41099999999999998</v>
      </c>
      <c r="E23" s="11">
        <v>48.29</v>
      </c>
      <c r="F23" s="11">
        <v>1.2</v>
      </c>
      <c r="G23" s="11">
        <v>6.4000000000000001E-2</v>
      </c>
      <c r="H23" s="10">
        <v>1</v>
      </c>
      <c r="I23" s="13">
        <f>F23</f>
        <v>1.2</v>
      </c>
      <c r="J23" s="13">
        <f>G23</f>
        <v>6.4000000000000001E-2</v>
      </c>
      <c r="K23" s="11">
        <v>131.4</v>
      </c>
      <c r="L23" s="10">
        <f t="shared" si="0"/>
        <v>2.3539990092297246E-2</v>
      </c>
      <c r="M23">
        <f t="shared" si="1"/>
        <v>29</v>
      </c>
      <c r="N23">
        <f t="shared" si="2"/>
        <v>0</v>
      </c>
      <c r="O23">
        <f t="shared" si="3"/>
        <v>0</v>
      </c>
    </row>
    <row r="24" spans="1:15">
      <c r="A24" s="10" t="s">
        <v>4</v>
      </c>
      <c r="B24" s="10">
        <v>8140</v>
      </c>
      <c r="C24" s="12">
        <v>0.16830625020000001</v>
      </c>
      <c r="D24" s="11">
        <v>0.70299999999999996</v>
      </c>
      <c r="E24" s="11">
        <v>48.29</v>
      </c>
      <c r="F24" s="11">
        <v>1.2</v>
      </c>
      <c r="G24" s="11">
        <v>0.48</v>
      </c>
      <c r="H24" s="10">
        <v>0</v>
      </c>
      <c r="I24" s="13">
        <f>F24*0.7</f>
        <v>0.84</v>
      </c>
      <c r="J24" s="13">
        <f>G24*0.5</f>
        <v>0.24</v>
      </c>
      <c r="K24" s="11">
        <v>462.1</v>
      </c>
      <c r="L24" s="10">
        <f t="shared" si="0"/>
        <v>0.47613655849808945</v>
      </c>
      <c r="M24">
        <f t="shared" si="1"/>
        <v>587</v>
      </c>
      <c r="N24">
        <f t="shared" si="2"/>
        <v>1</v>
      </c>
      <c r="O24">
        <f t="shared" si="3"/>
        <v>0.3</v>
      </c>
    </row>
    <row r="25" spans="1:15">
      <c r="A25" s="10" t="s">
        <v>4</v>
      </c>
      <c r="B25" s="10">
        <v>8140</v>
      </c>
      <c r="C25" s="12">
        <v>12.472301874399999</v>
      </c>
      <c r="D25" s="11">
        <v>0.70299999999999996</v>
      </c>
      <c r="E25" s="11">
        <v>48.29</v>
      </c>
      <c r="F25" s="11">
        <v>1.2</v>
      </c>
      <c r="G25" s="11">
        <v>0.48</v>
      </c>
      <c r="H25" s="10">
        <v>1</v>
      </c>
      <c r="I25" s="13">
        <f t="shared" ref="I25:I26" si="12">F25</f>
        <v>1.2</v>
      </c>
      <c r="J25" s="13">
        <f t="shared" ref="J25:J26" si="13">G25</f>
        <v>0.48</v>
      </c>
      <c r="K25" s="11">
        <v>105304.6</v>
      </c>
      <c r="L25" s="10">
        <f t="shared" si="0"/>
        <v>35.284006886073954</v>
      </c>
      <c r="M25">
        <f t="shared" si="1"/>
        <v>43522</v>
      </c>
      <c r="N25">
        <f t="shared" si="2"/>
        <v>115</v>
      </c>
      <c r="O25">
        <f t="shared" si="3"/>
        <v>46.1</v>
      </c>
    </row>
    <row r="26" spans="1:15">
      <c r="A26" s="10" t="s">
        <v>4</v>
      </c>
      <c r="B26" s="10">
        <v>8140</v>
      </c>
      <c r="C26" s="12">
        <v>4.3415067799999998E-2</v>
      </c>
      <c r="D26" s="11">
        <v>0.70299999999999996</v>
      </c>
      <c r="E26" s="11">
        <v>48.29</v>
      </c>
      <c r="F26" s="11">
        <v>1.2</v>
      </c>
      <c r="G26" s="11">
        <v>0.48</v>
      </c>
      <c r="H26" s="10">
        <v>1</v>
      </c>
      <c r="I26" s="13">
        <f t="shared" si="12"/>
        <v>1.2</v>
      </c>
      <c r="J26" s="13">
        <f t="shared" si="13"/>
        <v>0.48</v>
      </c>
      <c r="K26" s="11">
        <v>122.8</v>
      </c>
      <c r="L26" s="10">
        <f t="shared" si="0"/>
        <v>0.12282075647629881</v>
      </c>
      <c r="M26">
        <f t="shared" si="1"/>
        <v>151</v>
      </c>
      <c r="N26">
        <f t="shared" si="2"/>
        <v>0</v>
      </c>
      <c r="O26">
        <f t="shared" si="3"/>
        <v>0.2</v>
      </c>
    </row>
    <row r="27" spans="1:15">
      <c r="A27" s="10" t="s">
        <v>4</v>
      </c>
      <c r="B27" s="10">
        <v>8140</v>
      </c>
      <c r="C27" s="12">
        <v>0.28488881710000002</v>
      </c>
      <c r="D27" s="11">
        <v>0.70299999999999996</v>
      </c>
      <c r="E27" s="11">
        <v>48.29</v>
      </c>
      <c r="F27" s="11">
        <v>1.2</v>
      </c>
      <c r="G27" s="11">
        <v>0.48</v>
      </c>
      <c r="H27" s="10">
        <v>0</v>
      </c>
      <c r="I27" s="13">
        <f t="shared" ref="I27:I29" si="14">F27*0.7</f>
        <v>0.84</v>
      </c>
      <c r="J27" s="13">
        <f t="shared" ref="J27:J29" si="15">G27*0.5</f>
        <v>0.24</v>
      </c>
      <c r="K27" s="11">
        <v>815.6</v>
      </c>
      <c r="L27" s="10">
        <f t="shared" si="0"/>
        <v>0.80594737728038135</v>
      </c>
      <c r="M27">
        <f t="shared" si="1"/>
        <v>994</v>
      </c>
      <c r="N27">
        <f t="shared" si="2"/>
        <v>2</v>
      </c>
      <c r="O27">
        <f t="shared" si="3"/>
        <v>0.5</v>
      </c>
    </row>
    <row r="28" spans="1:15">
      <c r="A28" s="10" t="s">
        <v>4</v>
      </c>
      <c r="B28" s="10">
        <v>8140</v>
      </c>
      <c r="C28" s="12">
        <v>9.0056593599999998E-2</v>
      </c>
      <c r="D28" s="11">
        <v>0.70299999999999996</v>
      </c>
      <c r="E28" s="11">
        <v>48.29</v>
      </c>
      <c r="F28" s="11">
        <v>1.2</v>
      </c>
      <c r="G28" s="11">
        <v>0.48</v>
      </c>
      <c r="H28" s="10">
        <v>0</v>
      </c>
      <c r="I28" s="13">
        <f t="shared" si="14"/>
        <v>0.84</v>
      </c>
      <c r="J28" s="13">
        <f t="shared" si="15"/>
        <v>0.24</v>
      </c>
      <c r="K28" s="11">
        <v>339.5</v>
      </c>
      <c r="L28" s="10">
        <f t="shared" si="0"/>
        <v>0.25476912768130261</v>
      </c>
      <c r="M28">
        <f t="shared" si="1"/>
        <v>314</v>
      </c>
      <c r="N28">
        <f t="shared" si="2"/>
        <v>1</v>
      </c>
      <c r="O28">
        <f t="shared" si="3"/>
        <v>0.2</v>
      </c>
    </row>
    <row r="29" spans="1:15">
      <c r="A29" s="10" t="s">
        <v>4</v>
      </c>
      <c r="B29" s="10">
        <v>8140</v>
      </c>
      <c r="C29" s="12">
        <v>0.15576099660000001</v>
      </c>
      <c r="D29" s="11">
        <v>0.70299999999999996</v>
      </c>
      <c r="E29" s="11">
        <v>48.29</v>
      </c>
      <c r="F29" s="11">
        <v>1.2</v>
      </c>
      <c r="G29" s="11">
        <v>0.48</v>
      </c>
      <c r="H29" s="10">
        <v>0</v>
      </c>
      <c r="I29" s="13">
        <f t="shared" si="14"/>
        <v>0.84</v>
      </c>
      <c r="J29" s="13">
        <f t="shared" si="15"/>
        <v>0.24</v>
      </c>
      <c r="K29" s="11">
        <v>427.6</v>
      </c>
      <c r="L29" s="10">
        <f t="shared" si="0"/>
        <v>0.44064617197060346</v>
      </c>
      <c r="M29">
        <f t="shared" si="1"/>
        <v>544</v>
      </c>
      <c r="N29">
        <f t="shared" si="2"/>
        <v>1</v>
      </c>
      <c r="O29">
        <f t="shared" si="3"/>
        <v>0.3</v>
      </c>
    </row>
    <row r="30" spans="1:15">
      <c r="A30" s="10" t="s">
        <v>4</v>
      </c>
      <c r="B30" s="10">
        <v>6410</v>
      </c>
      <c r="C30" s="12">
        <v>1.2823314704</v>
      </c>
      <c r="D30" s="11">
        <v>0.30299999999999999</v>
      </c>
      <c r="E30" s="11">
        <v>48.29</v>
      </c>
      <c r="F30" s="11">
        <v>0</v>
      </c>
      <c r="G30" s="11">
        <v>0</v>
      </c>
      <c r="H30" s="10">
        <v>1</v>
      </c>
      <c r="I30" s="13">
        <f t="shared" ref="I30:I33" si="16">F30</f>
        <v>0</v>
      </c>
      <c r="J30" s="13">
        <f t="shared" ref="J30:J33" si="17">G30</f>
        <v>0</v>
      </c>
      <c r="K30" s="11">
        <v>1517.4</v>
      </c>
      <c r="L30" s="10">
        <f t="shared" si="0"/>
        <v>1.5635756143168038</v>
      </c>
      <c r="M30">
        <f t="shared" si="1"/>
        <v>1929</v>
      </c>
      <c r="N30">
        <f t="shared" si="2"/>
        <v>0</v>
      </c>
      <c r="O30">
        <f t="shared" si="3"/>
        <v>0</v>
      </c>
    </row>
    <row r="31" spans="1:15">
      <c r="A31" s="10" t="s">
        <v>4</v>
      </c>
      <c r="B31" s="10">
        <v>6410</v>
      </c>
      <c r="C31" s="12">
        <v>0.10457562419999999</v>
      </c>
      <c r="D31" s="11">
        <v>0.30299999999999999</v>
      </c>
      <c r="E31" s="11">
        <v>48.29</v>
      </c>
      <c r="F31" s="11">
        <v>0</v>
      </c>
      <c r="G31" s="11">
        <v>0</v>
      </c>
      <c r="H31" s="10">
        <v>1</v>
      </c>
      <c r="I31" s="13">
        <f t="shared" si="16"/>
        <v>0</v>
      </c>
      <c r="J31" s="13">
        <f t="shared" si="17"/>
        <v>0</v>
      </c>
      <c r="K31" s="11">
        <v>123.8</v>
      </c>
      <c r="L31" s="10">
        <f t="shared" si="0"/>
        <v>0.12751141153860449</v>
      </c>
      <c r="M31">
        <f t="shared" si="1"/>
        <v>157</v>
      </c>
      <c r="N31">
        <f t="shared" si="2"/>
        <v>0</v>
      </c>
      <c r="O31">
        <f t="shared" si="3"/>
        <v>0</v>
      </c>
    </row>
    <row r="32" spans="1:15">
      <c r="A32" s="10" t="s">
        <v>4</v>
      </c>
      <c r="B32" s="10">
        <v>6410</v>
      </c>
      <c r="C32" s="12">
        <v>2.2600756199999999E-2</v>
      </c>
      <c r="D32" s="11">
        <v>0.30299999999999999</v>
      </c>
      <c r="E32" s="11">
        <v>48.29</v>
      </c>
      <c r="F32" s="11">
        <v>0</v>
      </c>
      <c r="G32" s="11">
        <v>0</v>
      </c>
      <c r="H32" s="10">
        <v>1</v>
      </c>
      <c r="I32" s="13">
        <f t="shared" si="16"/>
        <v>0</v>
      </c>
      <c r="J32" s="13">
        <f t="shared" si="17"/>
        <v>0</v>
      </c>
      <c r="K32" s="11">
        <v>26.7</v>
      </c>
      <c r="L32" s="10">
        <f t="shared" si="0"/>
        <v>2.7557610551674497E-2</v>
      </c>
      <c r="M32">
        <f t="shared" si="1"/>
        <v>34</v>
      </c>
      <c r="N32">
        <f t="shared" si="2"/>
        <v>0</v>
      </c>
      <c r="O32">
        <f t="shared" si="3"/>
        <v>0</v>
      </c>
    </row>
    <row r="33" spans="1:15">
      <c r="A33" s="10" t="s">
        <v>4</v>
      </c>
      <c r="B33" s="10">
        <v>8140</v>
      </c>
      <c r="C33" s="12">
        <v>1.1896787528999999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16"/>
        <v>1.2</v>
      </c>
      <c r="J33" s="13">
        <f t="shared" si="17"/>
        <v>0.48</v>
      </c>
      <c r="K33" s="11">
        <v>11089</v>
      </c>
      <c r="L33" s="10">
        <f t="shared" si="0"/>
        <v>3.3655883037676095</v>
      </c>
      <c r="M33">
        <f t="shared" si="1"/>
        <v>4151</v>
      </c>
      <c r="N33">
        <f t="shared" si="2"/>
        <v>11</v>
      </c>
      <c r="O33">
        <f t="shared" si="3"/>
        <v>4.4000000000000004</v>
      </c>
    </row>
    <row r="34" spans="1:15">
      <c r="A34" s="10" t="s">
        <v>4</v>
      </c>
      <c r="B34" s="10">
        <v>8140</v>
      </c>
      <c r="C34" s="12">
        <v>6.2926779799999999E-2</v>
      </c>
      <c r="D34" s="11">
        <v>0.70299999999999996</v>
      </c>
      <c r="E34" s="11">
        <v>48.29</v>
      </c>
      <c r="F34" s="11">
        <v>1.2</v>
      </c>
      <c r="G34" s="11">
        <v>0.48</v>
      </c>
      <c r="H34" s="10">
        <v>0</v>
      </c>
      <c r="I34" s="13">
        <f>F34*0.7</f>
        <v>0.84</v>
      </c>
      <c r="J34" s="13">
        <f>G34*0.5</f>
        <v>0.24</v>
      </c>
      <c r="K34" s="11">
        <v>172.8</v>
      </c>
      <c r="L34" s="10">
        <f t="shared" si="0"/>
        <v>0.17801917834741879</v>
      </c>
      <c r="M34">
        <f t="shared" si="1"/>
        <v>220</v>
      </c>
      <c r="N34">
        <f t="shared" si="2"/>
        <v>0</v>
      </c>
      <c r="O34">
        <f t="shared" si="3"/>
        <v>0.1</v>
      </c>
    </row>
    <row r="35" spans="1:15">
      <c r="C35">
        <f>SUM(C2:C34)</f>
        <v>20.021313078400002</v>
      </c>
      <c r="N35">
        <f>SUM(N2:N34)</f>
        <v>164</v>
      </c>
      <c r="O35">
        <f>SUM(O2:O34)</f>
        <v>64.7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77"/>
  <sheetViews>
    <sheetView workbookViewId="0">
      <pane ySplit="1" topLeftCell="A47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3.85546875" customWidth="1"/>
    <col min="13" max="13" width="14.42578125" customWidth="1"/>
    <col min="14" max="14" width="8" bestFit="1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3" t="s">
        <v>51</v>
      </c>
      <c r="J1" s="13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1400</v>
      </c>
      <c r="C2" s="12">
        <v>1.9211130000000001E-4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0</v>
      </c>
      <c r="I2" s="13">
        <f>F2*0.7</f>
        <v>1.351</v>
      </c>
      <c r="J2" s="13">
        <f>G2*0.5</f>
        <v>0.2485</v>
      </c>
      <c r="K2" s="11">
        <v>1.3</v>
      </c>
      <c r="L2" s="10">
        <f>E2*D2*C2/12</f>
        <v>6.8572895820825008E-4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0.20543809960000001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37" si="0">F3*0.7</f>
        <v>0.84</v>
      </c>
      <c r="J3" s="13">
        <f t="shared" ref="J3:J37" si="1">G3*0.5</f>
        <v>0.24</v>
      </c>
      <c r="K3" s="11">
        <v>564</v>
      </c>
      <c r="L3" s="10">
        <f t="shared" ref="L3:L66" si="2">E3*D3*C3/12</f>
        <v>0.58118215818898766</v>
      </c>
      <c r="M3">
        <f t="shared" ref="M3:M66" si="3">ROUND(E3*D3*C3*102.79,0)</f>
        <v>717</v>
      </c>
      <c r="N3">
        <f t="shared" ref="N3:N66" si="4">ROUND(I3*M3*0.002205,0)</f>
        <v>1</v>
      </c>
      <c r="O3">
        <f t="shared" ref="O3:O66" si="5">ROUND(J3*M3*0.002205,1)</f>
        <v>0.4</v>
      </c>
    </row>
    <row r="4" spans="1:15">
      <c r="A4" s="10" t="s">
        <v>4</v>
      </c>
      <c r="B4" s="10">
        <v>1400</v>
      </c>
      <c r="C4" s="12">
        <v>2.3916117999999999E-3</v>
      </c>
      <c r="D4" s="11">
        <v>0.9</v>
      </c>
      <c r="E4" s="11">
        <v>48.29</v>
      </c>
      <c r="F4" s="11">
        <v>1.93</v>
      </c>
      <c r="G4" s="11">
        <v>0.497</v>
      </c>
      <c r="H4" s="10">
        <v>0</v>
      </c>
      <c r="I4" s="13">
        <f t="shared" si="0"/>
        <v>1.351</v>
      </c>
      <c r="J4" s="13">
        <f t="shared" si="1"/>
        <v>0.2485</v>
      </c>
      <c r="K4" s="11">
        <v>2661.1</v>
      </c>
      <c r="L4" s="10">
        <f t="shared" si="2"/>
        <v>8.6618200366499996E-3</v>
      </c>
      <c r="M4">
        <f t="shared" si="3"/>
        <v>11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8140</v>
      </c>
      <c r="C5" s="12">
        <v>5.7147023E-3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15.7</v>
      </c>
      <c r="L5" s="10">
        <f t="shared" si="2"/>
        <v>1.6166830897425082E-2</v>
      </c>
      <c r="M5">
        <f t="shared" si="3"/>
        <v>20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8140</v>
      </c>
      <c r="C6" s="12">
        <v>5.8900389499999997E-2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161.69999999999999</v>
      </c>
      <c r="L6" s="10">
        <f t="shared" si="2"/>
        <v>0.16662856380794705</v>
      </c>
      <c r="M6">
        <f t="shared" si="3"/>
        <v>206</v>
      </c>
      <c r="N6">
        <f t="shared" si="4"/>
        <v>0</v>
      </c>
      <c r="O6">
        <f t="shared" si="5"/>
        <v>0.1</v>
      </c>
    </row>
    <row r="7" spans="1:15">
      <c r="A7" s="10" t="s">
        <v>4</v>
      </c>
      <c r="B7" s="10">
        <v>8140</v>
      </c>
      <c r="C7" s="12">
        <v>3.5864507300000001E-2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98.5</v>
      </c>
      <c r="L7" s="10">
        <f t="shared" si="2"/>
        <v>0.10146030261953758</v>
      </c>
      <c r="M7">
        <f t="shared" si="3"/>
        <v>125</v>
      </c>
      <c r="N7">
        <f t="shared" si="4"/>
        <v>0</v>
      </c>
      <c r="O7">
        <f t="shared" si="5"/>
        <v>0.1</v>
      </c>
    </row>
    <row r="8" spans="1:15">
      <c r="A8" s="10" t="s">
        <v>4</v>
      </c>
      <c r="B8" s="10">
        <v>8140</v>
      </c>
      <c r="C8" s="12">
        <v>8.89804186E-2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244.3</v>
      </c>
      <c r="L8" s="10">
        <f t="shared" si="2"/>
        <v>0.25172464026486513</v>
      </c>
      <c r="M8">
        <f t="shared" si="3"/>
        <v>310</v>
      </c>
      <c r="N8">
        <f t="shared" si="4"/>
        <v>1</v>
      </c>
      <c r="O8">
        <f t="shared" si="5"/>
        <v>0.2</v>
      </c>
    </row>
    <row r="9" spans="1:15">
      <c r="A9" s="10" t="s">
        <v>4</v>
      </c>
      <c r="B9" s="10">
        <v>8140</v>
      </c>
      <c r="C9" s="12">
        <v>1.30446273E-2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35.799999999999997</v>
      </c>
      <c r="L9" s="10">
        <f t="shared" si="2"/>
        <v>3.6903109314904245E-2</v>
      </c>
      <c r="M9">
        <f t="shared" si="3"/>
        <v>46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8140</v>
      </c>
      <c r="C10" s="12">
        <v>0.1044161623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286.7</v>
      </c>
      <c r="L10" s="10">
        <f t="shared" si="2"/>
        <v>0.29539219197160838</v>
      </c>
      <c r="M10">
        <f t="shared" si="3"/>
        <v>364</v>
      </c>
      <c r="N10">
        <f t="shared" si="4"/>
        <v>1</v>
      </c>
      <c r="O10">
        <f t="shared" si="5"/>
        <v>0.2</v>
      </c>
    </row>
    <row r="11" spans="1:15">
      <c r="A11" s="10" t="s">
        <v>4</v>
      </c>
      <c r="B11" s="10">
        <v>8140</v>
      </c>
      <c r="C11" s="12">
        <v>1.1167621900000001E-2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30.7</v>
      </c>
      <c r="L11" s="10">
        <f t="shared" si="2"/>
        <v>3.1593081372529412E-2</v>
      </c>
      <c r="M11">
        <f t="shared" si="3"/>
        <v>39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8140</v>
      </c>
      <c r="C12" s="12">
        <v>2.5240418399999999E-2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69.400000000000006</v>
      </c>
      <c r="L12" s="10">
        <f t="shared" si="2"/>
        <v>7.1404870215733982E-2</v>
      </c>
      <c r="M12">
        <f t="shared" si="3"/>
        <v>88</v>
      </c>
      <c r="N12">
        <f t="shared" si="4"/>
        <v>0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1.3980347000000001E-2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46.7</v>
      </c>
      <c r="L13" s="10">
        <f t="shared" si="2"/>
        <v>3.9550250209240828E-2</v>
      </c>
      <c r="M13">
        <f t="shared" si="3"/>
        <v>49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8140</v>
      </c>
      <c r="C14" s="12">
        <v>2.1988839999999999E-3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34.700000000000003</v>
      </c>
      <c r="L14" s="10">
        <f t="shared" si="2"/>
        <v>6.2206190147566657E-3</v>
      </c>
      <c r="M14">
        <f t="shared" si="3"/>
        <v>8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8140</v>
      </c>
      <c r="C15" s="12">
        <v>3.2077251799999998E-2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si="0"/>
        <v>0.84</v>
      </c>
      <c r="J15" s="13">
        <f t="shared" si="1"/>
        <v>0.24</v>
      </c>
      <c r="K15" s="11">
        <v>173.4</v>
      </c>
      <c r="L15" s="10">
        <f t="shared" si="2"/>
        <v>9.0746197838638812E-2</v>
      </c>
      <c r="M15">
        <f t="shared" si="3"/>
        <v>112</v>
      </c>
      <c r="N15">
        <f t="shared" si="4"/>
        <v>0</v>
      </c>
      <c r="O15">
        <f t="shared" si="5"/>
        <v>0.1</v>
      </c>
    </row>
    <row r="16" spans="1:15">
      <c r="A16" s="10" t="s">
        <v>4</v>
      </c>
      <c r="B16" s="10">
        <v>8140</v>
      </c>
      <c r="C16" s="12">
        <v>6.7644850000000002E-4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si="0"/>
        <v>0.84</v>
      </c>
      <c r="J16" s="13">
        <f t="shared" si="1"/>
        <v>0.24</v>
      </c>
      <c r="K16" s="11">
        <v>24</v>
      </c>
      <c r="L16" s="10">
        <f t="shared" si="2"/>
        <v>1.9136654783079162E-3</v>
      </c>
      <c r="M16">
        <f t="shared" si="3"/>
        <v>2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8140</v>
      </c>
      <c r="C17" s="12">
        <v>2.50394819E-2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0"/>
        <v>0.84</v>
      </c>
      <c r="J17" s="13">
        <f t="shared" si="1"/>
        <v>0.24</v>
      </c>
      <c r="K17" s="11">
        <v>157.69999999999999</v>
      </c>
      <c r="L17" s="10">
        <f t="shared" si="2"/>
        <v>7.0836423034046067E-2</v>
      </c>
      <c r="M17">
        <f t="shared" si="3"/>
        <v>87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8140</v>
      </c>
      <c r="C18" s="12">
        <v>2.6482199999999999E-5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0</v>
      </c>
      <c r="I18" s="13">
        <f t="shared" si="0"/>
        <v>0.84</v>
      </c>
      <c r="J18" s="13">
        <f t="shared" si="1"/>
        <v>0.24</v>
      </c>
      <c r="K18" s="11">
        <v>29</v>
      </c>
      <c r="L18" s="10">
        <f t="shared" si="2"/>
        <v>7.4917856909499983E-5</v>
      </c>
      <c r="M18">
        <f t="shared" si="3"/>
        <v>0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8140</v>
      </c>
      <c r="C19" s="12">
        <v>0.10193901969999999</v>
      </c>
      <c r="D19" s="11">
        <v>0.85</v>
      </c>
      <c r="E19" s="11">
        <v>48.29</v>
      </c>
      <c r="F19" s="11">
        <v>1.2</v>
      </c>
      <c r="G19" s="11">
        <v>0.48</v>
      </c>
      <c r="H19" s="10">
        <v>0</v>
      </c>
      <c r="I19" s="13">
        <f t="shared" si="0"/>
        <v>0.84</v>
      </c>
      <c r="J19" s="13">
        <f t="shared" si="1"/>
        <v>0.24</v>
      </c>
      <c r="K19" s="11">
        <v>349.3</v>
      </c>
      <c r="L19" s="10">
        <f t="shared" si="2"/>
        <v>0.34868666434300405</v>
      </c>
      <c r="M19">
        <f t="shared" si="3"/>
        <v>430</v>
      </c>
      <c r="N19">
        <f t="shared" si="4"/>
        <v>1</v>
      </c>
      <c r="O19">
        <f t="shared" si="5"/>
        <v>0.2</v>
      </c>
    </row>
    <row r="20" spans="1:15">
      <c r="A20" s="10" t="s">
        <v>4</v>
      </c>
      <c r="B20" s="10">
        <v>1200</v>
      </c>
      <c r="C20" s="12">
        <v>6.7948878899999995E-2</v>
      </c>
      <c r="D20" s="11">
        <v>0.47299999999999998</v>
      </c>
      <c r="E20" s="11">
        <v>48.29</v>
      </c>
      <c r="F20" s="11">
        <v>2.23</v>
      </c>
      <c r="G20" s="11">
        <v>0.316</v>
      </c>
      <c r="H20" s="10">
        <v>0</v>
      </c>
      <c r="I20" s="13">
        <f t="shared" si="0"/>
        <v>1.5609999999999999</v>
      </c>
      <c r="J20" s="13">
        <f t="shared" si="1"/>
        <v>0.158</v>
      </c>
      <c r="K20" s="11">
        <v>458.8</v>
      </c>
      <c r="L20" s="10">
        <f t="shared" si="2"/>
        <v>0.12933599118869274</v>
      </c>
      <c r="M20">
        <f t="shared" si="3"/>
        <v>160</v>
      </c>
      <c r="N20">
        <f t="shared" si="4"/>
        <v>1</v>
      </c>
      <c r="O20">
        <f t="shared" si="5"/>
        <v>0.1</v>
      </c>
    </row>
    <row r="21" spans="1:15">
      <c r="A21" s="10" t="s">
        <v>4</v>
      </c>
      <c r="B21" s="10">
        <v>8140</v>
      </c>
      <c r="C21" s="12">
        <v>1.7998089000000001E-3</v>
      </c>
      <c r="D21" s="11">
        <v>0.85</v>
      </c>
      <c r="E21" s="11">
        <v>48.29</v>
      </c>
      <c r="F21" s="11">
        <v>1.2</v>
      </c>
      <c r="G21" s="11">
        <v>0.48</v>
      </c>
      <c r="H21" s="10">
        <v>0</v>
      </c>
      <c r="I21" s="13">
        <f t="shared" si="0"/>
        <v>0.84</v>
      </c>
      <c r="J21" s="13">
        <f t="shared" si="1"/>
        <v>0.24</v>
      </c>
      <c r="K21" s="11">
        <v>6</v>
      </c>
      <c r="L21" s="10">
        <f t="shared" si="2"/>
        <v>6.1563213344874995E-3</v>
      </c>
      <c r="M21">
        <f t="shared" si="3"/>
        <v>8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1.0838431399999999E-2</v>
      </c>
      <c r="D22" s="11">
        <v>0.85</v>
      </c>
      <c r="E22" s="11">
        <v>48.29</v>
      </c>
      <c r="F22" s="11">
        <v>1.2</v>
      </c>
      <c r="G22" s="11">
        <v>0.48</v>
      </c>
      <c r="H22" s="10">
        <v>0</v>
      </c>
      <c r="I22" s="13">
        <f t="shared" si="0"/>
        <v>0.84</v>
      </c>
      <c r="J22" s="13">
        <f t="shared" si="1"/>
        <v>0.24</v>
      </c>
      <c r="K22" s="11">
        <v>4697</v>
      </c>
      <c r="L22" s="10">
        <f t="shared" si="2"/>
        <v>3.7073306205008323E-2</v>
      </c>
      <c r="M22">
        <f t="shared" si="3"/>
        <v>46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1200</v>
      </c>
      <c r="C23" s="12">
        <v>0.18106871199999999</v>
      </c>
      <c r="D23" s="11">
        <v>0.47299999999999998</v>
      </c>
      <c r="E23" s="11">
        <v>48.29</v>
      </c>
      <c r="F23" s="11">
        <v>2.23</v>
      </c>
      <c r="G23" s="11">
        <v>0.316</v>
      </c>
      <c r="H23" s="10">
        <v>0</v>
      </c>
      <c r="I23" s="13">
        <f t="shared" si="0"/>
        <v>1.5609999999999999</v>
      </c>
      <c r="J23" s="13">
        <f t="shared" si="1"/>
        <v>0.158</v>
      </c>
      <c r="K23" s="11">
        <v>856.7</v>
      </c>
      <c r="L23" s="10">
        <f t="shared" si="2"/>
        <v>0.34465176937275332</v>
      </c>
      <c r="M23">
        <f t="shared" si="3"/>
        <v>425</v>
      </c>
      <c r="N23">
        <f t="shared" si="4"/>
        <v>1</v>
      </c>
      <c r="O23">
        <f t="shared" si="5"/>
        <v>0.1</v>
      </c>
    </row>
    <row r="24" spans="1:15">
      <c r="A24" s="10" t="s">
        <v>4</v>
      </c>
      <c r="B24" s="10">
        <v>8140</v>
      </c>
      <c r="C24" s="12">
        <v>2.0006897999999999E-2</v>
      </c>
      <c r="D24" s="11">
        <v>0.85</v>
      </c>
      <c r="E24" s="11">
        <v>48.29</v>
      </c>
      <c r="F24" s="11">
        <v>1.2</v>
      </c>
      <c r="G24" s="11">
        <v>0.48</v>
      </c>
      <c r="H24" s="10">
        <v>0</v>
      </c>
      <c r="I24" s="13">
        <f t="shared" si="0"/>
        <v>0.84</v>
      </c>
      <c r="J24" s="13">
        <f t="shared" si="1"/>
        <v>0.24</v>
      </c>
      <c r="K24" s="11">
        <v>66.400000000000006</v>
      </c>
      <c r="L24" s="10">
        <f t="shared" si="2"/>
        <v>6.8434428229749988E-2</v>
      </c>
      <c r="M24">
        <f t="shared" si="3"/>
        <v>84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1200</v>
      </c>
      <c r="C25" s="12">
        <v>0.1066299361</v>
      </c>
      <c r="D25" s="11">
        <v>0.47299999999999998</v>
      </c>
      <c r="E25" s="11">
        <v>48.29</v>
      </c>
      <c r="F25" s="11">
        <v>2.23</v>
      </c>
      <c r="G25" s="11">
        <v>0.316</v>
      </c>
      <c r="H25" s="10">
        <v>0</v>
      </c>
      <c r="I25" s="13">
        <f t="shared" si="0"/>
        <v>1.5609999999999999</v>
      </c>
      <c r="J25" s="13">
        <f t="shared" si="1"/>
        <v>0.158</v>
      </c>
      <c r="K25" s="11">
        <v>291.39999999999998</v>
      </c>
      <c r="L25" s="10">
        <f t="shared" si="2"/>
        <v>0.20296270812910308</v>
      </c>
      <c r="M25">
        <f t="shared" si="3"/>
        <v>250</v>
      </c>
      <c r="N25">
        <f t="shared" si="4"/>
        <v>1</v>
      </c>
      <c r="O25">
        <f t="shared" si="5"/>
        <v>0.1</v>
      </c>
    </row>
    <row r="26" spans="1:15">
      <c r="A26" s="10" t="s">
        <v>4</v>
      </c>
      <c r="B26" s="10">
        <v>1200</v>
      </c>
      <c r="C26" s="12">
        <v>0.434358146</v>
      </c>
      <c r="D26" s="11">
        <v>0.30399999999999999</v>
      </c>
      <c r="E26" s="11">
        <v>48.29</v>
      </c>
      <c r="F26" s="11">
        <v>2.23</v>
      </c>
      <c r="G26" s="11">
        <v>0.316</v>
      </c>
      <c r="H26" s="10">
        <v>0</v>
      </c>
      <c r="I26" s="13">
        <f t="shared" si="0"/>
        <v>1.5609999999999999</v>
      </c>
      <c r="J26" s="13">
        <f t="shared" si="1"/>
        <v>0.158</v>
      </c>
      <c r="K26" s="11">
        <v>1534.9</v>
      </c>
      <c r="L26" s="10">
        <f t="shared" si="2"/>
        <v>0.53137059004861331</v>
      </c>
      <c r="M26">
        <f t="shared" si="3"/>
        <v>655</v>
      </c>
      <c r="N26">
        <f t="shared" si="4"/>
        <v>2</v>
      </c>
      <c r="O26">
        <f t="shared" si="5"/>
        <v>0.2</v>
      </c>
    </row>
    <row r="27" spans="1:15">
      <c r="A27" s="10" t="s">
        <v>4</v>
      </c>
      <c r="B27" s="10">
        <v>1200</v>
      </c>
      <c r="C27" s="12">
        <v>1.49307138E-2</v>
      </c>
      <c r="D27" s="11">
        <v>0.47299999999999998</v>
      </c>
      <c r="E27" s="11">
        <v>48.29</v>
      </c>
      <c r="F27" s="11">
        <v>2.23</v>
      </c>
      <c r="G27" s="11">
        <v>0.316</v>
      </c>
      <c r="H27" s="10">
        <v>0</v>
      </c>
      <c r="I27" s="13">
        <f t="shared" si="0"/>
        <v>1.5609999999999999</v>
      </c>
      <c r="J27" s="13">
        <f t="shared" si="1"/>
        <v>0.158</v>
      </c>
      <c r="K27" s="11">
        <v>27.6</v>
      </c>
      <c r="L27" s="10">
        <f t="shared" si="2"/>
        <v>2.8419581010595496E-2</v>
      </c>
      <c r="M27">
        <f t="shared" si="3"/>
        <v>35</v>
      </c>
      <c r="N27">
        <f t="shared" si="4"/>
        <v>0</v>
      </c>
      <c r="O27">
        <f t="shared" si="5"/>
        <v>0</v>
      </c>
    </row>
    <row r="28" spans="1:15">
      <c r="A28" s="10" t="s">
        <v>4</v>
      </c>
      <c r="B28" s="10">
        <v>8140</v>
      </c>
      <c r="C28" s="12">
        <v>1.4025706299999999E-2</v>
      </c>
      <c r="D28" s="11">
        <v>0.85</v>
      </c>
      <c r="E28" s="11">
        <v>48.29</v>
      </c>
      <c r="F28" s="11">
        <v>1.2</v>
      </c>
      <c r="G28" s="11">
        <v>0.48</v>
      </c>
      <c r="H28" s="10">
        <v>0</v>
      </c>
      <c r="I28" s="13">
        <f t="shared" si="0"/>
        <v>0.84</v>
      </c>
      <c r="J28" s="13">
        <f t="shared" si="1"/>
        <v>0.24</v>
      </c>
      <c r="K28" s="11">
        <v>46.6</v>
      </c>
      <c r="L28" s="10">
        <f t="shared" si="2"/>
        <v>4.7975512803579153E-2</v>
      </c>
      <c r="M28">
        <f t="shared" si="3"/>
        <v>59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8140</v>
      </c>
      <c r="C29" s="12">
        <v>2.1617914999999999E-3</v>
      </c>
      <c r="D29" s="11">
        <v>0.70299999999999996</v>
      </c>
      <c r="E29" s="11">
        <v>48.29</v>
      </c>
      <c r="F29" s="11">
        <v>1.2</v>
      </c>
      <c r="G29" s="11">
        <v>0.48</v>
      </c>
      <c r="H29" s="10">
        <v>0</v>
      </c>
      <c r="I29" s="13">
        <f t="shared" si="0"/>
        <v>0.84</v>
      </c>
      <c r="J29" s="13">
        <f t="shared" si="1"/>
        <v>0.24</v>
      </c>
      <c r="K29" s="11">
        <v>5.9</v>
      </c>
      <c r="L29" s="10">
        <f t="shared" si="2"/>
        <v>6.115684734092082E-3</v>
      </c>
      <c r="M29">
        <f t="shared" si="3"/>
        <v>8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8140</v>
      </c>
      <c r="C30" s="12">
        <v>5.48984509E-2</v>
      </c>
      <c r="D30" s="11">
        <v>0.70299999999999996</v>
      </c>
      <c r="E30" s="11">
        <v>48.29</v>
      </c>
      <c r="F30" s="11">
        <v>1.2</v>
      </c>
      <c r="G30" s="11">
        <v>0.48</v>
      </c>
      <c r="H30" s="10">
        <v>0</v>
      </c>
      <c r="I30" s="13">
        <f t="shared" si="0"/>
        <v>0.84</v>
      </c>
      <c r="J30" s="13">
        <f t="shared" si="1"/>
        <v>0.24</v>
      </c>
      <c r="K30" s="11">
        <v>2228.4</v>
      </c>
      <c r="L30" s="10">
        <f t="shared" si="2"/>
        <v>0.1553071228628819</v>
      </c>
      <c r="M30">
        <f t="shared" si="3"/>
        <v>192</v>
      </c>
      <c r="N30">
        <f t="shared" si="4"/>
        <v>0</v>
      </c>
      <c r="O30">
        <f t="shared" si="5"/>
        <v>0.1</v>
      </c>
    </row>
    <row r="31" spans="1:15">
      <c r="A31" s="10" t="s">
        <v>4</v>
      </c>
      <c r="B31" s="10">
        <v>8140</v>
      </c>
      <c r="C31" s="12">
        <v>6.7015300000000002E-5</v>
      </c>
      <c r="D31" s="11">
        <v>0.70299999999999996</v>
      </c>
      <c r="E31" s="11">
        <v>48.29</v>
      </c>
      <c r="F31" s="11">
        <v>1.2</v>
      </c>
      <c r="G31" s="11">
        <v>0.48</v>
      </c>
      <c r="H31" s="10">
        <v>0</v>
      </c>
      <c r="I31" s="13">
        <f t="shared" si="0"/>
        <v>0.84</v>
      </c>
      <c r="J31" s="13">
        <f t="shared" si="1"/>
        <v>0.24</v>
      </c>
      <c r="K31" s="11">
        <v>0.2</v>
      </c>
      <c r="L31" s="10">
        <f t="shared" si="2"/>
        <v>1.8958555770091663E-4</v>
      </c>
      <c r="M31">
        <f t="shared" si="3"/>
        <v>0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8140</v>
      </c>
      <c r="C32" s="12">
        <v>3.5003997299999999E-2</v>
      </c>
      <c r="D32" s="11">
        <v>0.70299999999999996</v>
      </c>
      <c r="E32" s="11">
        <v>48.29</v>
      </c>
      <c r="F32" s="11">
        <v>1.2</v>
      </c>
      <c r="G32" s="11">
        <v>0.48</v>
      </c>
      <c r="H32" s="10">
        <v>0</v>
      </c>
      <c r="I32" s="13">
        <f t="shared" si="0"/>
        <v>0.84</v>
      </c>
      <c r="J32" s="13">
        <f t="shared" si="1"/>
        <v>0.24</v>
      </c>
      <c r="K32" s="11">
        <v>2353</v>
      </c>
      <c r="L32" s="10">
        <f t="shared" si="2"/>
        <v>9.9025929151729239E-2</v>
      </c>
      <c r="M32">
        <f t="shared" si="3"/>
        <v>122</v>
      </c>
      <c r="N32">
        <f t="shared" si="4"/>
        <v>0</v>
      </c>
      <c r="O32">
        <f t="shared" si="5"/>
        <v>0.1</v>
      </c>
    </row>
    <row r="33" spans="1:15">
      <c r="A33" s="10" t="s">
        <v>4</v>
      </c>
      <c r="B33" s="10">
        <v>8140</v>
      </c>
      <c r="C33" s="12">
        <v>0.1084418238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0</v>
      </c>
      <c r="I33" s="13">
        <f t="shared" si="0"/>
        <v>0.84</v>
      </c>
      <c r="J33" s="13">
        <f t="shared" si="1"/>
        <v>0.24</v>
      </c>
      <c r="K33" s="11">
        <v>297.7</v>
      </c>
      <c r="L33" s="10">
        <f t="shared" si="2"/>
        <v>0.30678074474377548</v>
      </c>
      <c r="M33">
        <f t="shared" si="3"/>
        <v>378</v>
      </c>
      <c r="N33">
        <f t="shared" si="4"/>
        <v>1</v>
      </c>
      <c r="O33">
        <f t="shared" si="5"/>
        <v>0.2</v>
      </c>
    </row>
    <row r="34" spans="1:15">
      <c r="A34" s="10" t="s">
        <v>4</v>
      </c>
      <c r="B34" s="10">
        <v>8140</v>
      </c>
      <c r="C34" s="12">
        <v>1.25692075E-2</v>
      </c>
      <c r="D34" s="11">
        <v>0.70299999999999996</v>
      </c>
      <c r="E34" s="11">
        <v>48.29</v>
      </c>
      <c r="F34" s="11">
        <v>1.2</v>
      </c>
      <c r="G34" s="11">
        <v>0.48</v>
      </c>
      <c r="H34" s="10">
        <v>0</v>
      </c>
      <c r="I34" s="13">
        <f t="shared" si="0"/>
        <v>0.84</v>
      </c>
      <c r="J34" s="13">
        <f t="shared" si="1"/>
        <v>0.24</v>
      </c>
      <c r="K34" s="11">
        <v>505.6</v>
      </c>
      <c r="L34" s="10">
        <f t="shared" si="2"/>
        <v>3.5558151851085414E-2</v>
      </c>
      <c r="M34">
        <f t="shared" si="3"/>
        <v>44</v>
      </c>
      <c r="N34">
        <f t="shared" si="4"/>
        <v>0</v>
      </c>
      <c r="O34">
        <f t="shared" si="5"/>
        <v>0</v>
      </c>
    </row>
    <row r="35" spans="1:15">
      <c r="A35" s="10" t="s">
        <v>4</v>
      </c>
      <c r="B35" s="10">
        <v>8140</v>
      </c>
      <c r="C35" s="12">
        <v>8.6469782000000005E-3</v>
      </c>
      <c r="D35" s="11">
        <v>0.70299999999999996</v>
      </c>
      <c r="E35" s="11">
        <v>48.29</v>
      </c>
      <c r="F35" s="11">
        <v>1.2</v>
      </c>
      <c r="G35" s="11">
        <v>0.48</v>
      </c>
      <c r="H35" s="10">
        <v>0</v>
      </c>
      <c r="I35" s="13">
        <f t="shared" si="0"/>
        <v>0.84</v>
      </c>
      <c r="J35" s="13">
        <f t="shared" si="1"/>
        <v>0.24</v>
      </c>
      <c r="K35" s="11">
        <v>386.6</v>
      </c>
      <c r="L35" s="10">
        <f t="shared" si="2"/>
        <v>2.4462207652202833E-2</v>
      </c>
      <c r="M35">
        <f t="shared" si="3"/>
        <v>30</v>
      </c>
      <c r="N35">
        <f t="shared" si="4"/>
        <v>0</v>
      </c>
      <c r="O35">
        <f t="shared" si="5"/>
        <v>0</v>
      </c>
    </row>
    <row r="36" spans="1:15">
      <c r="A36" s="10" t="s">
        <v>4</v>
      </c>
      <c r="B36" s="10">
        <v>8140</v>
      </c>
      <c r="C36" s="12">
        <v>9.0787770999999993E-3</v>
      </c>
      <c r="D36" s="11">
        <v>0.70299999999999996</v>
      </c>
      <c r="E36" s="11">
        <v>48.29</v>
      </c>
      <c r="F36" s="11">
        <v>1.2</v>
      </c>
      <c r="G36" s="11">
        <v>0.48</v>
      </c>
      <c r="H36" s="10">
        <v>0</v>
      </c>
      <c r="I36" s="13">
        <f t="shared" si="0"/>
        <v>0.84</v>
      </c>
      <c r="J36" s="13">
        <f t="shared" si="1"/>
        <v>0.24</v>
      </c>
      <c r="K36" s="11">
        <v>24.9</v>
      </c>
      <c r="L36" s="10">
        <f t="shared" si="2"/>
        <v>2.5683762062481411E-2</v>
      </c>
      <c r="M36">
        <f t="shared" si="3"/>
        <v>32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1200</v>
      </c>
      <c r="C37" s="12">
        <v>0.15136128139999999</v>
      </c>
      <c r="D37" s="11">
        <v>0.30399999999999999</v>
      </c>
      <c r="E37" s="11">
        <v>48.29</v>
      </c>
      <c r="F37" s="11">
        <v>2.23</v>
      </c>
      <c r="G37" s="11">
        <v>0.316</v>
      </c>
      <c r="H37" s="10">
        <v>0</v>
      </c>
      <c r="I37" s="13">
        <f t="shared" si="0"/>
        <v>1.5609999999999999</v>
      </c>
      <c r="J37" s="13">
        <f t="shared" si="1"/>
        <v>0.158</v>
      </c>
      <c r="K37" s="11">
        <v>508</v>
      </c>
      <c r="L37" s="10">
        <f t="shared" si="2"/>
        <v>0.18516731906308528</v>
      </c>
      <c r="M37">
        <f t="shared" si="3"/>
        <v>228</v>
      </c>
      <c r="N37">
        <f t="shared" si="4"/>
        <v>1</v>
      </c>
      <c r="O37">
        <f t="shared" si="5"/>
        <v>0.1</v>
      </c>
    </row>
    <row r="38" spans="1:15">
      <c r="A38" s="10" t="s">
        <v>4</v>
      </c>
      <c r="B38" s="10">
        <v>4110</v>
      </c>
      <c r="C38" s="12">
        <v>3.6853783000000001E-3</v>
      </c>
      <c r="D38" s="11">
        <v>0.41299999999999998</v>
      </c>
      <c r="E38" s="11">
        <v>48.29</v>
      </c>
      <c r="F38" s="11">
        <v>0.7</v>
      </c>
      <c r="G38" s="11">
        <v>0.09</v>
      </c>
      <c r="H38" s="10">
        <v>1</v>
      </c>
      <c r="I38" s="13">
        <f>F38</f>
        <v>0.7</v>
      </c>
      <c r="J38" s="13">
        <f>G38</f>
        <v>0.09</v>
      </c>
      <c r="K38" s="11">
        <v>17.7</v>
      </c>
      <c r="L38" s="10">
        <f t="shared" si="2"/>
        <v>6.1250280981825821E-3</v>
      </c>
      <c r="M38">
        <f t="shared" si="3"/>
        <v>8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9.2541529809000007</v>
      </c>
      <c r="D39" s="11">
        <v>0.70299999999999996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ref="I39:I76" si="6">F39</f>
        <v>1.2</v>
      </c>
      <c r="J39" s="13">
        <f t="shared" ref="J39:J76" si="7">G39</f>
        <v>0.48</v>
      </c>
      <c r="K39" s="11">
        <v>105304.6</v>
      </c>
      <c r="L39" s="10">
        <f t="shared" si="2"/>
        <v>26.179898529642141</v>
      </c>
      <c r="M39">
        <f t="shared" si="3"/>
        <v>32292</v>
      </c>
      <c r="N39">
        <f t="shared" si="4"/>
        <v>85</v>
      </c>
      <c r="O39">
        <f t="shared" si="5"/>
        <v>34.200000000000003</v>
      </c>
    </row>
    <row r="40" spans="1:15">
      <c r="A40" s="10" t="s">
        <v>4</v>
      </c>
      <c r="B40" s="10">
        <v>8140</v>
      </c>
      <c r="C40" s="12">
        <v>2.1946234487999998</v>
      </c>
      <c r="D40" s="11">
        <v>0.70299999999999996</v>
      </c>
      <c r="E40" s="11">
        <v>48.29</v>
      </c>
      <c r="F40" s="11">
        <v>1.2</v>
      </c>
      <c r="G40" s="11">
        <v>0.48</v>
      </c>
      <c r="H40" s="10">
        <v>1</v>
      </c>
      <c r="I40" s="13">
        <f t="shared" si="6"/>
        <v>1.2</v>
      </c>
      <c r="J40" s="13">
        <f t="shared" si="7"/>
        <v>0.48</v>
      </c>
      <c r="K40" s="11">
        <v>11089</v>
      </c>
      <c r="L40" s="10">
        <f t="shared" si="2"/>
        <v>6.2085659615678361</v>
      </c>
      <c r="M40">
        <f t="shared" si="3"/>
        <v>7658</v>
      </c>
      <c r="N40">
        <f t="shared" si="4"/>
        <v>20</v>
      </c>
      <c r="O40">
        <f t="shared" si="5"/>
        <v>8.1</v>
      </c>
    </row>
    <row r="41" spans="1:15">
      <c r="A41" s="10" t="s">
        <v>4</v>
      </c>
      <c r="B41" s="10">
        <v>1400</v>
      </c>
      <c r="C41" s="12">
        <v>1.2497102000000001E-3</v>
      </c>
      <c r="D41" s="11">
        <v>0.88700000000000001</v>
      </c>
      <c r="E41" s="11">
        <v>48.29</v>
      </c>
      <c r="F41" s="11">
        <v>1.93</v>
      </c>
      <c r="G41" s="11">
        <v>0.497</v>
      </c>
      <c r="H41" s="10">
        <v>1</v>
      </c>
      <c r="I41" s="13">
        <f t="shared" si="6"/>
        <v>1.93</v>
      </c>
      <c r="J41" s="13">
        <f t="shared" si="7"/>
        <v>0.497</v>
      </c>
      <c r="K41" s="11">
        <v>7.7</v>
      </c>
      <c r="L41" s="10">
        <f t="shared" si="2"/>
        <v>4.4607603691621672E-3</v>
      </c>
      <c r="M41">
        <f t="shared" si="3"/>
        <v>6</v>
      </c>
      <c r="N41">
        <f t="shared" si="4"/>
        <v>0</v>
      </c>
      <c r="O41">
        <f t="shared" si="5"/>
        <v>0</v>
      </c>
    </row>
    <row r="42" spans="1:15">
      <c r="A42" s="10" t="s">
        <v>4</v>
      </c>
      <c r="B42" s="10">
        <v>8140</v>
      </c>
      <c r="C42" s="12">
        <v>0.12528462439999999</v>
      </c>
      <c r="D42" s="11">
        <v>0.85</v>
      </c>
      <c r="E42" s="11">
        <v>48.29</v>
      </c>
      <c r="F42" s="11">
        <v>1.2</v>
      </c>
      <c r="G42" s="11">
        <v>0.48</v>
      </c>
      <c r="H42" s="10">
        <v>1</v>
      </c>
      <c r="I42" s="13">
        <f t="shared" si="6"/>
        <v>1.2</v>
      </c>
      <c r="J42" s="13">
        <f t="shared" si="7"/>
        <v>0.48</v>
      </c>
      <c r="K42" s="11">
        <v>415.9</v>
      </c>
      <c r="L42" s="10">
        <f t="shared" si="2"/>
        <v>0.42854127795288322</v>
      </c>
      <c r="M42">
        <f t="shared" si="3"/>
        <v>529</v>
      </c>
      <c r="N42">
        <f t="shared" si="4"/>
        <v>1</v>
      </c>
      <c r="O42">
        <f t="shared" si="5"/>
        <v>0.6</v>
      </c>
    </row>
    <row r="43" spans="1:15">
      <c r="A43" s="10" t="s">
        <v>4</v>
      </c>
      <c r="B43" s="10">
        <v>1400</v>
      </c>
      <c r="C43" s="12">
        <v>0.1035883558</v>
      </c>
      <c r="D43" s="11">
        <v>0.9</v>
      </c>
      <c r="E43" s="11">
        <v>48.29</v>
      </c>
      <c r="F43" s="11">
        <v>1.93</v>
      </c>
      <c r="G43" s="11">
        <v>0.497</v>
      </c>
      <c r="H43" s="10">
        <v>1</v>
      </c>
      <c r="I43" s="13">
        <f t="shared" si="6"/>
        <v>1.93</v>
      </c>
      <c r="J43" s="13">
        <f t="shared" si="7"/>
        <v>0.497</v>
      </c>
      <c r="K43" s="11">
        <v>1228.9000000000001</v>
      </c>
      <c r="L43" s="10">
        <f t="shared" si="2"/>
        <v>0.37517112761865001</v>
      </c>
      <c r="M43">
        <f t="shared" si="3"/>
        <v>463</v>
      </c>
      <c r="N43">
        <f t="shared" si="4"/>
        <v>2</v>
      </c>
      <c r="O43">
        <f t="shared" si="5"/>
        <v>0.5</v>
      </c>
    </row>
    <row r="44" spans="1:15">
      <c r="A44" s="10" t="s">
        <v>4</v>
      </c>
      <c r="B44" s="10">
        <v>6410</v>
      </c>
      <c r="C44" s="12">
        <v>1.5667924497000001</v>
      </c>
      <c r="D44" s="11">
        <v>0.30299999999999999</v>
      </c>
      <c r="E44" s="11">
        <v>48.29</v>
      </c>
      <c r="F44" s="11">
        <v>0</v>
      </c>
      <c r="G44" s="11">
        <v>0</v>
      </c>
      <c r="H44" s="10">
        <v>1</v>
      </c>
      <c r="I44" s="13">
        <f t="shared" si="6"/>
        <v>0</v>
      </c>
      <c r="J44" s="13">
        <f t="shared" si="7"/>
        <v>0</v>
      </c>
      <c r="K44" s="11">
        <v>1854</v>
      </c>
      <c r="L44" s="10">
        <f t="shared" si="2"/>
        <v>1.9104252867493283</v>
      </c>
      <c r="M44">
        <f t="shared" si="3"/>
        <v>2356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6410</v>
      </c>
      <c r="C45" s="12">
        <v>5.8133730000000002E-3</v>
      </c>
      <c r="D45" s="11">
        <v>0.30299999999999999</v>
      </c>
      <c r="E45" s="11">
        <v>48.29</v>
      </c>
      <c r="F45" s="11">
        <v>0</v>
      </c>
      <c r="G45" s="11">
        <v>0</v>
      </c>
      <c r="H45" s="10">
        <v>1</v>
      </c>
      <c r="I45" s="13">
        <f t="shared" si="6"/>
        <v>0</v>
      </c>
      <c r="J45" s="13">
        <f t="shared" si="7"/>
        <v>0</v>
      </c>
      <c r="K45" s="11">
        <v>6.9</v>
      </c>
      <c r="L45" s="10">
        <f t="shared" si="2"/>
        <v>7.0883764997924995E-3</v>
      </c>
      <c r="M45">
        <f t="shared" si="3"/>
        <v>9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6410</v>
      </c>
      <c r="C46" s="12">
        <v>3.0826991E-3</v>
      </c>
      <c r="D46" s="11">
        <v>0.30299999999999999</v>
      </c>
      <c r="E46" s="11">
        <v>48.29</v>
      </c>
      <c r="F46" s="11">
        <v>0</v>
      </c>
      <c r="G46" s="11">
        <v>0</v>
      </c>
      <c r="H46" s="10">
        <v>1</v>
      </c>
      <c r="I46" s="13">
        <f t="shared" si="6"/>
        <v>0</v>
      </c>
      <c r="J46" s="13">
        <f t="shared" si="7"/>
        <v>0</v>
      </c>
      <c r="K46" s="11">
        <v>3.6</v>
      </c>
      <c r="L46" s="10">
        <f t="shared" si="2"/>
        <v>3.7588043733597499E-3</v>
      </c>
      <c r="M46">
        <f t="shared" si="3"/>
        <v>5</v>
      </c>
      <c r="N46">
        <f t="shared" si="4"/>
        <v>0</v>
      </c>
      <c r="O46">
        <f t="shared" si="5"/>
        <v>0</v>
      </c>
    </row>
    <row r="47" spans="1:15">
      <c r="A47" s="10" t="s">
        <v>4</v>
      </c>
      <c r="B47" s="10">
        <v>6410</v>
      </c>
      <c r="C47" s="12">
        <v>9.4040252899999996E-2</v>
      </c>
      <c r="D47" s="11">
        <v>0.30299999999999999</v>
      </c>
      <c r="E47" s="11">
        <v>48.29</v>
      </c>
      <c r="F47" s="11">
        <v>0</v>
      </c>
      <c r="G47" s="11">
        <v>0</v>
      </c>
      <c r="H47" s="10">
        <v>1</v>
      </c>
      <c r="I47" s="13">
        <f t="shared" si="6"/>
        <v>0</v>
      </c>
      <c r="J47" s="13">
        <f t="shared" si="7"/>
        <v>0</v>
      </c>
      <c r="K47" s="11">
        <v>111.3</v>
      </c>
      <c r="L47" s="10">
        <f t="shared" si="2"/>
        <v>0.11466539626666024</v>
      </c>
      <c r="M47">
        <f t="shared" si="3"/>
        <v>141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1400</v>
      </c>
      <c r="C48" s="12">
        <v>4.5724383600000001E-2</v>
      </c>
      <c r="D48" s="11">
        <v>0.88700000000000001</v>
      </c>
      <c r="E48" s="11">
        <v>48.29</v>
      </c>
      <c r="F48" s="11">
        <v>1.93</v>
      </c>
      <c r="G48" s="11">
        <v>0.497</v>
      </c>
      <c r="H48" s="10">
        <v>1</v>
      </c>
      <c r="I48" s="13">
        <f t="shared" si="6"/>
        <v>1.93</v>
      </c>
      <c r="J48" s="13">
        <f t="shared" si="7"/>
        <v>0.497</v>
      </c>
      <c r="K48" s="11">
        <v>1570.3</v>
      </c>
      <c r="L48" s="10">
        <f t="shared" si="2"/>
        <v>0.163210253278919</v>
      </c>
      <c r="M48">
        <f t="shared" si="3"/>
        <v>201</v>
      </c>
      <c r="N48">
        <f t="shared" si="4"/>
        <v>1</v>
      </c>
      <c r="O48">
        <f t="shared" si="5"/>
        <v>0.2</v>
      </c>
    </row>
    <row r="49" spans="1:15">
      <c r="A49" s="10" t="s">
        <v>4</v>
      </c>
      <c r="B49" s="10">
        <v>6410</v>
      </c>
      <c r="C49" s="12">
        <v>5.3810879200000002E-2</v>
      </c>
      <c r="D49" s="11">
        <v>0.30299999999999999</v>
      </c>
      <c r="E49" s="11">
        <v>48.29</v>
      </c>
      <c r="F49" s="11">
        <v>0</v>
      </c>
      <c r="G49" s="11">
        <v>0</v>
      </c>
      <c r="H49" s="10">
        <v>1</v>
      </c>
      <c r="I49" s="13">
        <f t="shared" si="6"/>
        <v>0</v>
      </c>
      <c r="J49" s="13">
        <f t="shared" si="7"/>
        <v>0</v>
      </c>
      <c r="K49" s="11">
        <v>63.7</v>
      </c>
      <c r="L49" s="10">
        <f t="shared" si="2"/>
        <v>6.5612815753342005E-2</v>
      </c>
      <c r="M49">
        <f t="shared" si="3"/>
        <v>81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4110</v>
      </c>
      <c r="C50" s="12">
        <v>2.2294994499999998E-2</v>
      </c>
      <c r="D50" s="11">
        <v>0.41299999999999998</v>
      </c>
      <c r="E50" s="11">
        <v>48.29</v>
      </c>
      <c r="F50" s="11">
        <v>0.7</v>
      </c>
      <c r="G50" s="11">
        <v>0.09</v>
      </c>
      <c r="H50" s="10">
        <v>1</v>
      </c>
      <c r="I50" s="13">
        <f t="shared" si="6"/>
        <v>0.7</v>
      </c>
      <c r="J50" s="13">
        <f t="shared" si="7"/>
        <v>0.09</v>
      </c>
      <c r="K50" s="11">
        <v>25413.599999999999</v>
      </c>
      <c r="L50" s="10">
        <f t="shared" si="2"/>
        <v>3.7053853538272077E-2</v>
      </c>
      <c r="M50">
        <f t="shared" si="3"/>
        <v>46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6410</v>
      </c>
      <c r="C51" s="12">
        <v>3.8945885200000002E-2</v>
      </c>
      <c r="D51" s="11">
        <v>0.30299999999999999</v>
      </c>
      <c r="E51" s="11">
        <v>48.29</v>
      </c>
      <c r="F51" s="11">
        <v>0</v>
      </c>
      <c r="G51" s="11">
        <v>0</v>
      </c>
      <c r="H51" s="10">
        <v>1</v>
      </c>
      <c r="I51" s="13">
        <f t="shared" si="6"/>
        <v>0</v>
      </c>
      <c r="J51" s="13">
        <f t="shared" si="7"/>
        <v>0</v>
      </c>
      <c r="K51" s="11">
        <v>46.1</v>
      </c>
      <c r="L51" s="10">
        <f t="shared" si="2"/>
        <v>4.7487594106776998E-2</v>
      </c>
      <c r="M51">
        <f t="shared" si="3"/>
        <v>59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4110</v>
      </c>
      <c r="C52" s="12">
        <v>1.9810134900000002E-2</v>
      </c>
      <c r="D52" s="11">
        <v>0.41299999999999998</v>
      </c>
      <c r="E52" s="11">
        <v>48.29</v>
      </c>
      <c r="F52" s="11">
        <v>0.7</v>
      </c>
      <c r="G52" s="11">
        <v>0.09</v>
      </c>
      <c r="H52" s="10">
        <v>1</v>
      </c>
      <c r="I52" s="13">
        <f t="shared" si="6"/>
        <v>0.7</v>
      </c>
      <c r="J52" s="13">
        <f t="shared" si="7"/>
        <v>0.09</v>
      </c>
      <c r="K52" s="11">
        <v>161.30000000000001</v>
      </c>
      <c r="L52" s="10">
        <f t="shared" si="2"/>
        <v>3.2924064509547747E-2</v>
      </c>
      <c r="M52">
        <f t="shared" si="3"/>
        <v>41</v>
      </c>
      <c r="N52">
        <f t="shared" si="4"/>
        <v>0</v>
      </c>
      <c r="O52">
        <f t="shared" si="5"/>
        <v>0</v>
      </c>
    </row>
    <row r="53" spans="1:15">
      <c r="A53" s="10" t="s">
        <v>4</v>
      </c>
      <c r="B53" s="10">
        <v>4110</v>
      </c>
      <c r="C53" s="12">
        <v>3.1092598999999999E-2</v>
      </c>
      <c r="D53" s="11">
        <v>0.41299999999999998</v>
      </c>
      <c r="E53" s="11">
        <v>48.29</v>
      </c>
      <c r="F53" s="11">
        <v>0.7</v>
      </c>
      <c r="G53" s="11">
        <v>0.09</v>
      </c>
      <c r="H53" s="10">
        <v>1</v>
      </c>
      <c r="I53" s="13">
        <f t="shared" si="6"/>
        <v>0.7</v>
      </c>
      <c r="J53" s="13">
        <f t="shared" si="7"/>
        <v>0.09</v>
      </c>
      <c r="K53" s="11">
        <v>252.3</v>
      </c>
      <c r="L53" s="10">
        <f t="shared" si="2"/>
        <v>5.1675303596519152E-2</v>
      </c>
      <c r="M53">
        <f t="shared" si="3"/>
        <v>64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6410</v>
      </c>
      <c r="C54" s="12">
        <v>1.1554331899999999E-2</v>
      </c>
      <c r="D54" s="11">
        <v>0.30299999999999999</v>
      </c>
      <c r="E54" s="11">
        <v>48.29</v>
      </c>
      <c r="F54" s="11">
        <v>0</v>
      </c>
      <c r="G54" s="11">
        <v>0</v>
      </c>
      <c r="H54" s="10">
        <v>1</v>
      </c>
      <c r="I54" s="13">
        <f t="shared" si="6"/>
        <v>0</v>
      </c>
      <c r="J54" s="13">
        <f t="shared" si="7"/>
        <v>0</v>
      </c>
      <c r="K54" s="11">
        <v>13.7</v>
      </c>
      <c r="L54" s="10">
        <f t="shared" si="2"/>
        <v>1.4088456858137748E-2</v>
      </c>
      <c r="M54">
        <f t="shared" si="3"/>
        <v>17</v>
      </c>
      <c r="N54">
        <f t="shared" si="4"/>
        <v>0</v>
      </c>
      <c r="O54">
        <f t="shared" si="5"/>
        <v>0</v>
      </c>
    </row>
    <row r="55" spans="1:15">
      <c r="A55" s="10" t="s">
        <v>4</v>
      </c>
      <c r="B55" s="10">
        <v>6410</v>
      </c>
      <c r="C55" s="12">
        <v>1.4799273999999999E-3</v>
      </c>
      <c r="D55" s="11">
        <v>0.30299999999999999</v>
      </c>
      <c r="E55" s="11">
        <v>48.29</v>
      </c>
      <c r="F55" s="11">
        <v>0</v>
      </c>
      <c r="G55" s="11">
        <v>0</v>
      </c>
      <c r="H55" s="10">
        <v>1</v>
      </c>
      <c r="I55" s="13">
        <f t="shared" si="6"/>
        <v>0</v>
      </c>
      <c r="J55" s="13">
        <f t="shared" si="7"/>
        <v>0</v>
      </c>
      <c r="K55" s="11">
        <v>1.8</v>
      </c>
      <c r="L55" s="10">
        <f t="shared" si="2"/>
        <v>1.8045087771864999E-3</v>
      </c>
      <c r="M55">
        <f t="shared" si="3"/>
        <v>2</v>
      </c>
      <c r="N55">
        <f t="shared" si="4"/>
        <v>0</v>
      </c>
      <c r="O55">
        <f t="shared" si="5"/>
        <v>0</v>
      </c>
    </row>
    <row r="56" spans="1:15">
      <c r="A56" s="10" t="s">
        <v>4</v>
      </c>
      <c r="B56" s="10">
        <v>4110</v>
      </c>
      <c r="C56" s="12">
        <v>7.7318730000000004E-4</v>
      </c>
      <c r="D56" s="11">
        <v>0.41299999999999998</v>
      </c>
      <c r="E56" s="11">
        <v>48.29</v>
      </c>
      <c r="F56" s="11">
        <v>0.7</v>
      </c>
      <c r="G56" s="11">
        <v>0.09</v>
      </c>
      <c r="H56" s="10">
        <v>1</v>
      </c>
      <c r="I56" s="13">
        <f t="shared" si="6"/>
        <v>0.7</v>
      </c>
      <c r="J56" s="13">
        <f t="shared" si="7"/>
        <v>0.09</v>
      </c>
      <c r="K56" s="11">
        <v>31.5</v>
      </c>
      <c r="L56" s="10">
        <f t="shared" si="2"/>
        <v>1.28502247317675E-3</v>
      </c>
      <c r="M56">
        <f t="shared" si="3"/>
        <v>2</v>
      </c>
      <c r="N56">
        <f t="shared" si="4"/>
        <v>0</v>
      </c>
      <c r="O56">
        <f t="shared" si="5"/>
        <v>0</v>
      </c>
    </row>
    <row r="57" spans="1:15">
      <c r="A57" s="10" t="s">
        <v>4</v>
      </c>
      <c r="B57" s="10">
        <v>6410</v>
      </c>
      <c r="C57" s="12">
        <v>0.15310172459999999</v>
      </c>
      <c r="D57" s="11">
        <v>0.30299999999999999</v>
      </c>
      <c r="E57" s="11">
        <v>48.29</v>
      </c>
      <c r="F57" s="11">
        <v>0</v>
      </c>
      <c r="G57" s="11">
        <v>0</v>
      </c>
      <c r="H57" s="10">
        <v>1</v>
      </c>
      <c r="I57" s="13">
        <f t="shared" si="6"/>
        <v>0</v>
      </c>
      <c r="J57" s="13">
        <f t="shared" si="7"/>
        <v>0</v>
      </c>
      <c r="K57" s="11">
        <v>181.2</v>
      </c>
      <c r="L57" s="10">
        <f t="shared" si="2"/>
        <v>0.18668037759358347</v>
      </c>
      <c r="M57">
        <f t="shared" si="3"/>
        <v>230</v>
      </c>
      <c r="N57">
        <f t="shared" si="4"/>
        <v>0</v>
      </c>
      <c r="O57">
        <f t="shared" si="5"/>
        <v>0</v>
      </c>
    </row>
    <row r="58" spans="1:15">
      <c r="A58" s="10" t="s">
        <v>4</v>
      </c>
      <c r="B58" s="10">
        <v>8140</v>
      </c>
      <c r="C58" s="12">
        <v>0.67492117900000004</v>
      </c>
      <c r="D58" s="11">
        <v>0.70299999999999996</v>
      </c>
      <c r="E58" s="11">
        <v>48.29</v>
      </c>
      <c r="F58" s="11">
        <v>1.2</v>
      </c>
      <c r="G58" s="11">
        <v>0.48</v>
      </c>
      <c r="H58" s="10">
        <v>1</v>
      </c>
      <c r="I58" s="13">
        <f t="shared" si="6"/>
        <v>1.2</v>
      </c>
      <c r="J58" s="13">
        <f t="shared" si="7"/>
        <v>0.48</v>
      </c>
      <c r="K58" s="11">
        <v>7841.9</v>
      </c>
      <c r="L58" s="10">
        <f t="shared" si="2"/>
        <v>1.9093447037448941</v>
      </c>
      <c r="M58">
        <f t="shared" si="3"/>
        <v>2355</v>
      </c>
      <c r="N58">
        <f t="shared" si="4"/>
        <v>6</v>
      </c>
      <c r="O58">
        <f t="shared" si="5"/>
        <v>2.5</v>
      </c>
    </row>
    <row r="59" spans="1:15">
      <c r="A59" s="10" t="s">
        <v>4</v>
      </c>
      <c r="B59" s="10">
        <v>8140</v>
      </c>
      <c r="C59" s="12">
        <v>0.60583202609999998</v>
      </c>
      <c r="D59" s="11">
        <v>0.70299999999999996</v>
      </c>
      <c r="E59" s="11">
        <v>48.29</v>
      </c>
      <c r="F59" s="11">
        <v>1.2</v>
      </c>
      <c r="G59" s="11">
        <v>0.48</v>
      </c>
      <c r="H59" s="10">
        <v>1</v>
      </c>
      <c r="I59" s="13">
        <f t="shared" si="6"/>
        <v>1.2</v>
      </c>
      <c r="J59" s="13">
        <f t="shared" si="7"/>
        <v>0.48</v>
      </c>
      <c r="K59" s="11">
        <v>1936.4</v>
      </c>
      <c r="L59" s="10">
        <f t="shared" si="2"/>
        <v>1.7138922386566169</v>
      </c>
      <c r="M59">
        <f t="shared" si="3"/>
        <v>2114</v>
      </c>
      <c r="N59">
        <f t="shared" si="4"/>
        <v>6</v>
      </c>
      <c r="O59">
        <f t="shared" si="5"/>
        <v>2.2000000000000002</v>
      </c>
    </row>
    <row r="60" spans="1:15">
      <c r="A60" s="10" t="s">
        <v>4</v>
      </c>
      <c r="B60" s="10">
        <v>8140</v>
      </c>
      <c r="C60" s="12">
        <v>3.5023362201000001</v>
      </c>
      <c r="D60" s="11">
        <v>0.85</v>
      </c>
      <c r="E60" s="11">
        <v>48.29</v>
      </c>
      <c r="F60" s="11">
        <v>1.2</v>
      </c>
      <c r="G60" s="11">
        <v>0.48</v>
      </c>
      <c r="H60" s="10">
        <v>1</v>
      </c>
      <c r="I60" s="13">
        <f t="shared" si="6"/>
        <v>1.2</v>
      </c>
      <c r="J60" s="13">
        <f t="shared" si="7"/>
        <v>0.48</v>
      </c>
      <c r="K60" s="11">
        <v>20260.2</v>
      </c>
      <c r="L60" s="10">
        <f t="shared" si="2"/>
        <v>11.979886971527888</v>
      </c>
      <c r="M60">
        <f t="shared" si="3"/>
        <v>14777</v>
      </c>
      <c r="N60">
        <f t="shared" si="4"/>
        <v>39</v>
      </c>
      <c r="O60">
        <f t="shared" si="5"/>
        <v>15.6</v>
      </c>
    </row>
    <row r="61" spans="1:15">
      <c r="A61" s="10" t="s">
        <v>4</v>
      </c>
      <c r="B61" s="10">
        <v>4110</v>
      </c>
      <c r="C61" s="12">
        <v>2.2730480300000001E-2</v>
      </c>
      <c r="D61" s="11">
        <v>0.41299999999999998</v>
      </c>
      <c r="E61" s="11">
        <v>48.29</v>
      </c>
      <c r="F61" s="11">
        <v>0.7</v>
      </c>
      <c r="G61" s="11">
        <v>0.09</v>
      </c>
      <c r="H61" s="10">
        <v>1</v>
      </c>
      <c r="I61" s="13">
        <f t="shared" si="6"/>
        <v>0.7</v>
      </c>
      <c r="J61" s="13">
        <f t="shared" si="7"/>
        <v>0.09</v>
      </c>
      <c r="K61" s="11">
        <v>271.39999999999998</v>
      </c>
      <c r="L61" s="10">
        <f t="shared" si="2"/>
        <v>3.7777622591060912E-2</v>
      </c>
      <c r="M61">
        <f t="shared" si="3"/>
        <v>47</v>
      </c>
      <c r="N61">
        <f t="shared" si="4"/>
        <v>0</v>
      </c>
      <c r="O61">
        <f t="shared" si="5"/>
        <v>0</v>
      </c>
    </row>
    <row r="62" spans="1:15">
      <c r="A62" s="10" t="s">
        <v>4</v>
      </c>
      <c r="B62" s="10">
        <v>4110</v>
      </c>
      <c r="C62" s="12">
        <v>9.0671121E-3</v>
      </c>
      <c r="D62" s="11">
        <v>0.41299999999999998</v>
      </c>
      <c r="E62" s="11">
        <v>48.29</v>
      </c>
      <c r="F62" s="11">
        <v>0.7</v>
      </c>
      <c r="G62" s="11">
        <v>0.09</v>
      </c>
      <c r="H62" s="10">
        <v>1</v>
      </c>
      <c r="I62" s="13">
        <f t="shared" si="6"/>
        <v>0.7</v>
      </c>
      <c r="J62" s="13">
        <f t="shared" si="7"/>
        <v>0.09</v>
      </c>
      <c r="K62" s="11">
        <v>14.7</v>
      </c>
      <c r="L62" s="10">
        <f t="shared" si="2"/>
        <v>1.5069366523884749E-2</v>
      </c>
      <c r="M62">
        <f t="shared" si="3"/>
        <v>19</v>
      </c>
      <c r="N62">
        <f t="shared" si="4"/>
        <v>0</v>
      </c>
      <c r="O62">
        <f t="shared" si="5"/>
        <v>0</v>
      </c>
    </row>
    <row r="63" spans="1:15">
      <c r="A63" s="10" t="s">
        <v>4</v>
      </c>
      <c r="B63" s="10">
        <v>1200</v>
      </c>
      <c r="C63" s="12">
        <v>6.6526856600000003E-2</v>
      </c>
      <c r="D63" s="11">
        <v>0.47299999999999998</v>
      </c>
      <c r="E63" s="11">
        <v>48.29</v>
      </c>
      <c r="F63" s="11">
        <v>2.23</v>
      </c>
      <c r="G63" s="11">
        <v>0.316</v>
      </c>
      <c r="H63" s="10">
        <v>1</v>
      </c>
      <c r="I63" s="13">
        <f t="shared" si="6"/>
        <v>2.23</v>
      </c>
      <c r="J63" s="13">
        <f t="shared" si="7"/>
        <v>0.316</v>
      </c>
      <c r="K63" s="11">
        <v>192</v>
      </c>
      <c r="L63" s="10">
        <f t="shared" si="2"/>
        <v>0.12662927009718516</v>
      </c>
      <c r="M63">
        <f t="shared" si="3"/>
        <v>156</v>
      </c>
      <c r="N63">
        <f t="shared" si="4"/>
        <v>1</v>
      </c>
      <c r="O63">
        <f t="shared" si="5"/>
        <v>0.1</v>
      </c>
    </row>
    <row r="64" spans="1:15">
      <c r="A64" s="10" t="s">
        <v>4</v>
      </c>
      <c r="B64" s="10">
        <v>1200</v>
      </c>
      <c r="C64" s="12">
        <v>2.1448933900000001E-2</v>
      </c>
      <c r="D64" s="11">
        <v>0.30399999999999999</v>
      </c>
      <c r="E64" s="11">
        <v>48.29</v>
      </c>
      <c r="F64" s="11">
        <v>2.23</v>
      </c>
      <c r="G64" s="11">
        <v>0.316</v>
      </c>
      <c r="H64" s="10">
        <v>1</v>
      </c>
      <c r="I64" s="13">
        <f t="shared" si="6"/>
        <v>2.23</v>
      </c>
      <c r="J64" s="13">
        <f t="shared" si="7"/>
        <v>0.316</v>
      </c>
      <c r="K64" s="11">
        <v>180355.20000000001</v>
      </c>
      <c r="L64" s="10">
        <f t="shared" si="2"/>
        <v>2.6239481790118663E-2</v>
      </c>
      <c r="M64">
        <f t="shared" si="3"/>
        <v>32</v>
      </c>
      <c r="N64">
        <f t="shared" si="4"/>
        <v>0</v>
      </c>
      <c r="O64">
        <f t="shared" si="5"/>
        <v>0</v>
      </c>
    </row>
    <row r="65" spans="1:15">
      <c r="A65" s="10" t="s">
        <v>4</v>
      </c>
      <c r="B65" s="10">
        <v>1200</v>
      </c>
      <c r="C65" s="12">
        <v>7.1170655499999999E-2</v>
      </c>
      <c r="D65" s="11">
        <v>0.47299999999999998</v>
      </c>
      <c r="E65" s="11">
        <v>48.29</v>
      </c>
      <c r="F65" s="11">
        <v>2.23</v>
      </c>
      <c r="G65" s="11">
        <v>0.316</v>
      </c>
      <c r="H65" s="10">
        <v>1</v>
      </c>
      <c r="I65" s="13">
        <f t="shared" si="6"/>
        <v>2.23</v>
      </c>
      <c r="J65" s="13">
        <f t="shared" si="7"/>
        <v>0.316</v>
      </c>
      <c r="K65" s="11">
        <v>131.6</v>
      </c>
      <c r="L65" s="10">
        <f t="shared" si="2"/>
        <v>0.13546842010724455</v>
      </c>
      <c r="M65">
        <f t="shared" si="3"/>
        <v>167</v>
      </c>
      <c r="N65">
        <f t="shared" si="4"/>
        <v>1</v>
      </c>
      <c r="O65">
        <f t="shared" si="5"/>
        <v>0.1</v>
      </c>
    </row>
    <row r="66" spans="1:15">
      <c r="A66" s="10" t="s">
        <v>4</v>
      </c>
      <c r="B66" s="10">
        <v>1200</v>
      </c>
      <c r="C66" s="12">
        <v>0.28085249299999998</v>
      </c>
      <c r="D66" s="11">
        <v>0.47299999999999998</v>
      </c>
      <c r="E66" s="11">
        <v>48.29</v>
      </c>
      <c r="F66" s="11">
        <v>2.23</v>
      </c>
      <c r="G66" s="11">
        <v>0.316</v>
      </c>
      <c r="H66" s="10">
        <v>1</v>
      </c>
      <c r="I66" s="13">
        <f t="shared" si="6"/>
        <v>2.23</v>
      </c>
      <c r="J66" s="13">
        <f t="shared" si="7"/>
        <v>0.316</v>
      </c>
      <c r="K66" s="11">
        <v>536.6</v>
      </c>
      <c r="L66" s="10">
        <f t="shared" si="2"/>
        <v>0.5345832947947341</v>
      </c>
      <c r="M66">
        <f t="shared" si="3"/>
        <v>659</v>
      </c>
      <c r="N66">
        <f t="shared" si="4"/>
        <v>3</v>
      </c>
      <c r="O66">
        <f t="shared" si="5"/>
        <v>0.5</v>
      </c>
    </row>
    <row r="67" spans="1:15">
      <c r="A67" s="10" t="s">
        <v>4</v>
      </c>
      <c r="B67" s="10">
        <v>1200</v>
      </c>
      <c r="C67" s="12">
        <v>5.5690059E-3</v>
      </c>
      <c r="D67" s="11">
        <v>0.30399999999999999</v>
      </c>
      <c r="E67" s="11">
        <v>48.29</v>
      </c>
      <c r="F67" s="11">
        <v>2.23</v>
      </c>
      <c r="G67" s="11">
        <v>0.316</v>
      </c>
      <c r="H67" s="10">
        <v>1</v>
      </c>
      <c r="I67" s="13">
        <f t="shared" si="6"/>
        <v>2.23</v>
      </c>
      <c r="J67" s="13">
        <f t="shared" si="7"/>
        <v>0.316</v>
      </c>
      <c r="K67" s="11">
        <v>6.6</v>
      </c>
      <c r="L67" s="10">
        <f t="shared" ref="L67:L76" si="8">E67*D67*C67/12</f>
        <v>6.812824804412E-3</v>
      </c>
      <c r="M67">
        <f t="shared" ref="M67:M76" si="9">ROUND(E67*D67*C67*102.79,0)</f>
        <v>8</v>
      </c>
      <c r="N67">
        <f t="shared" ref="N67:N76" si="10">ROUND(I67*M67*0.002205,0)</f>
        <v>0</v>
      </c>
      <c r="O67">
        <f t="shared" ref="O67:O76" si="11">ROUND(J67*M67*0.002205,1)</f>
        <v>0</v>
      </c>
    </row>
    <row r="68" spans="1:15">
      <c r="A68" s="10" t="s">
        <v>4</v>
      </c>
      <c r="B68" s="10">
        <v>8140</v>
      </c>
      <c r="C68" s="12">
        <v>2.8216689838</v>
      </c>
      <c r="D68" s="11">
        <v>0.70299999999999996</v>
      </c>
      <c r="E68" s="11">
        <v>48.29</v>
      </c>
      <c r="F68" s="11">
        <v>1.2</v>
      </c>
      <c r="G68" s="11">
        <v>0.48</v>
      </c>
      <c r="H68" s="10">
        <v>1</v>
      </c>
      <c r="I68" s="13">
        <f t="shared" si="6"/>
        <v>1.2</v>
      </c>
      <c r="J68" s="13">
        <f t="shared" si="7"/>
        <v>0.48</v>
      </c>
      <c r="K68" s="11">
        <v>9056.2999999999993</v>
      </c>
      <c r="L68" s="10">
        <f t="shared" si="8"/>
        <v>7.9824709870895409</v>
      </c>
      <c r="M68">
        <f t="shared" si="9"/>
        <v>9846</v>
      </c>
      <c r="N68">
        <f t="shared" si="10"/>
        <v>26</v>
      </c>
      <c r="O68">
        <f t="shared" si="11"/>
        <v>10.4</v>
      </c>
    </row>
    <row r="69" spans="1:15">
      <c r="A69" s="10" t="s">
        <v>4</v>
      </c>
      <c r="B69" s="10">
        <v>1200</v>
      </c>
      <c r="C69" s="12">
        <v>0.19007666500000001</v>
      </c>
      <c r="D69" s="11">
        <v>0.30399999999999999</v>
      </c>
      <c r="E69" s="11">
        <v>48.29</v>
      </c>
      <c r="F69" s="11">
        <v>2.23</v>
      </c>
      <c r="G69" s="11">
        <v>0.316</v>
      </c>
      <c r="H69" s="10">
        <v>1</v>
      </c>
      <c r="I69" s="13">
        <f t="shared" si="6"/>
        <v>2.23</v>
      </c>
      <c r="J69" s="13">
        <f t="shared" si="7"/>
        <v>0.316</v>
      </c>
      <c r="K69" s="11">
        <v>225.7</v>
      </c>
      <c r="L69" s="10">
        <f t="shared" si="8"/>
        <v>0.23252965453886665</v>
      </c>
      <c r="M69">
        <f t="shared" si="9"/>
        <v>287</v>
      </c>
      <c r="N69">
        <f t="shared" si="10"/>
        <v>1</v>
      </c>
      <c r="O69">
        <f t="shared" si="11"/>
        <v>0.2</v>
      </c>
    </row>
    <row r="70" spans="1:15">
      <c r="A70" s="10" t="s">
        <v>4</v>
      </c>
      <c r="B70" s="10">
        <v>1200</v>
      </c>
      <c r="C70" s="12">
        <v>1.84743596E-2</v>
      </c>
      <c r="D70" s="11">
        <v>0.30399999999999999</v>
      </c>
      <c r="E70" s="11">
        <v>48.29</v>
      </c>
      <c r="F70" s="11">
        <v>2.23</v>
      </c>
      <c r="G70" s="11">
        <v>0.316</v>
      </c>
      <c r="H70" s="10">
        <v>1</v>
      </c>
      <c r="I70" s="13">
        <f t="shared" si="6"/>
        <v>2.23</v>
      </c>
      <c r="J70" s="13">
        <f t="shared" si="7"/>
        <v>0.316</v>
      </c>
      <c r="K70" s="11">
        <v>21.9</v>
      </c>
      <c r="L70" s="10">
        <f t="shared" si="8"/>
        <v>2.260054623546133E-2</v>
      </c>
      <c r="M70">
        <f t="shared" si="9"/>
        <v>28</v>
      </c>
      <c r="N70">
        <f t="shared" si="10"/>
        <v>0</v>
      </c>
      <c r="O70">
        <f t="shared" si="11"/>
        <v>0</v>
      </c>
    </row>
    <row r="71" spans="1:15">
      <c r="A71" s="10" t="s">
        <v>4</v>
      </c>
      <c r="B71" s="10">
        <v>4110</v>
      </c>
      <c r="C71" s="12">
        <v>1.3092680425000001</v>
      </c>
      <c r="D71" s="11">
        <v>0.41299999999999998</v>
      </c>
      <c r="E71" s="11">
        <v>48.29</v>
      </c>
      <c r="F71" s="11">
        <v>0.7</v>
      </c>
      <c r="G71" s="11">
        <v>0.09</v>
      </c>
      <c r="H71" s="10">
        <v>1</v>
      </c>
      <c r="I71" s="13">
        <f t="shared" si="6"/>
        <v>0.7</v>
      </c>
      <c r="J71" s="13">
        <f t="shared" si="7"/>
        <v>0.09</v>
      </c>
      <c r="K71" s="11">
        <v>11906.1</v>
      </c>
      <c r="L71" s="10">
        <f t="shared" si="8"/>
        <v>2.175978392330852</v>
      </c>
      <c r="M71">
        <f t="shared" si="9"/>
        <v>2684</v>
      </c>
      <c r="N71">
        <f t="shared" si="10"/>
        <v>4</v>
      </c>
      <c r="O71">
        <f t="shared" si="11"/>
        <v>0.5</v>
      </c>
    </row>
    <row r="72" spans="1:15">
      <c r="A72" s="10" t="s">
        <v>4</v>
      </c>
      <c r="B72" s="10">
        <v>4110</v>
      </c>
      <c r="C72" s="12">
        <v>1.9189643999999999E-2</v>
      </c>
      <c r="D72" s="11">
        <v>0.41299999999999998</v>
      </c>
      <c r="E72" s="11">
        <v>48.29</v>
      </c>
      <c r="F72" s="11">
        <v>0.7</v>
      </c>
      <c r="G72" s="11">
        <v>0.09</v>
      </c>
      <c r="H72" s="10">
        <v>1</v>
      </c>
      <c r="I72" s="13">
        <f t="shared" si="6"/>
        <v>0.7</v>
      </c>
      <c r="J72" s="13">
        <f t="shared" si="7"/>
        <v>0.09</v>
      </c>
      <c r="K72" s="11">
        <v>31</v>
      </c>
      <c r="L72" s="10">
        <f t="shared" si="8"/>
        <v>3.1892820526489993E-2</v>
      </c>
      <c r="M72">
        <f t="shared" si="9"/>
        <v>39</v>
      </c>
      <c r="N72">
        <f t="shared" si="10"/>
        <v>0</v>
      </c>
      <c r="O72">
        <f t="shared" si="11"/>
        <v>0</v>
      </c>
    </row>
    <row r="73" spans="1:15">
      <c r="A73" s="10" t="s">
        <v>4</v>
      </c>
      <c r="B73" s="10">
        <v>4110</v>
      </c>
      <c r="C73" s="12">
        <v>0.14172982449999999</v>
      </c>
      <c r="D73" s="11">
        <v>0.41299999999999998</v>
      </c>
      <c r="E73" s="11">
        <v>48.29</v>
      </c>
      <c r="F73" s="11">
        <v>0.7</v>
      </c>
      <c r="G73" s="11">
        <v>0.09</v>
      </c>
      <c r="H73" s="10">
        <v>1</v>
      </c>
      <c r="I73" s="13">
        <f t="shared" si="6"/>
        <v>0.7</v>
      </c>
      <c r="J73" s="13">
        <f t="shared" si="7"/>
        <v>0.09</v>
      </c>
      <c r="K73" s="11">
        <v>228.6</v>
      </c>
      <c r="L73" s="10">
        <f t="shared" si="8"/>
        <v>0.23555225183069703</v>
      </c>
      <c r="M73">
        <f t="shared" si="9"/>
        <v>291</v>
      </c>
      <c r="N73">
        <f t="shared" si="10"/>
        <v>0</v>
      </c>
      <c r="O73">
        <f t="shared" si="11"/>
        <v>0.1</v>
      </c>
    </row>
    <row r="74" spans="1:15">
      <c r="A74" s="10" t="s">
        <v>4</v>
      </c>
      <c r="B74" s="10">
        <v>4110</v>
      </c>
      <c r="C74" s="12">
        <v>2.69472379E-2</v>
      </c>
      <c r="D74" s="11">
        <v>0.41299999999999998</v>
      </c>
      <c r="E74" s="11">
        <v>48.29</v>
      </c>
      <c r="F74" s="11">
        <v>0.7</v>
      </c>
      <c r="G74" s="11">
        <v>0.09</v>
      </c>
      <c r="H74" s="10">
        <v>1</v>
      </c>
      <c r="I74" s="13">
        <f t="shared" si="6"/>
        <v>0.7</v>
      </c>
      <c r="J74" s="13">
        <f t="shared" si="7"/>
        <v>0.09</v>
      </c>
      <c r="K74" s="11">
        <v>43.5</v>
      </c>
      <c r="L74" s="10">
        <f t="shared" si="8"/>
        <v>4.4785792901073575E-2</v>
      </c>
      <c r="M74">
        <f t="shared" si="9"/>
        <v>55</v>
      </c>
      <c r="N74">
        <f t="shared" si="10"/>
        <v>0</v>
      </c>
      <c r="O74">
        <f t="shared" si="11"/>
        <v>0</v>
      </c>
    </row>
    <row r="75" spans="1:15">
      <c r="A75" s="10" t="s">
        <v>4</v>
      </c>
      <c r="B75" s="10">
        <v>8140</v>
      </c>
      <c r="C75" s="12">
        <v>0.1478443186</v>
      </c>
      <c r="D75" s="11">
        <v>0.70299999999999996</v>
      </c>
      <c r="E75" s="11">
        <v>48.29</v>
      </c>
      <c r="F75" s="11">
        <v>1.2</v>
      </c>
      <c r="G75" s="11">
        <v>0.48</v>
      </c>
      <c r="H75" s="10">
        <v>1</v>
      </c>
      <c r="I75" s="13">
        <f t="shared" si="6"/>
        <v>1.2</v>
      </c>
      <c r="J75" s="13">
        <f t="shared" si="7"/>
        <v>0.48</v>
      </c>
      <c r="K75" s="11">
        <v>11876.1</v>
      </c>
      <c r="L75" s="10">
        <f t="shared" si="8"/>
        <v>0.41824997567261507</v>
      </c>
      <c r="M75">
        <f t="shared" si="9"/>
        <v>516</v>
      </c>
      <c r="N75">
        <f t="shared" si="10"/>
        <v>1</v>
      </c>
      <c r="O75">
        <f t="shared" si="11"/>
        <v>0.5</v>
      </c>
    </row>
    <row r="76" spans="1:15">
      <c r="A76" s="10" t="s">
        <v>4</v>
      </c>
      <c r="B76" s="10">
        <v>1200</v>
      </c>
      <c r="C76" s="12">
        <v>1.41997574E-2</v>
      </c>
      <c r="D76" s="11">
        <v>0.30399999999999999</v>
      </c>
      <c r="E76" s="11">
        <v>48.29</v>
      </c>
      <c r="F76" s="11">
        <v>2.23</v>
      </c>
      <c r="G76" s="11">
        <v>0.316</v>
      </c>
      <c r="H76" s="10">
        <v>1</v>
      </c>
      <c r="I76" s="13">
        <f t="shared" si="6"/>
        <v>2.23</v>
      </c>
      <c r="J76" s="13">
        <f t="shared" si="7"/>
        <v>0.316</v>
      </c>
      <c r="K76" s="11">
        <v>61.2</v>
      </c>
      <c r="L76" s="10">
        <f t="shared" si="8"/>
        <v>1.7371225882765334E-2</v>
      </c>
      <c r="M76">
        <f t="shared" si="9"/>
        <v>21</v>
      </c>
      <c r="N76">
        <f t="shared" si="10"/>
        <v>0</v>
      </c>
      <c r="O76">
        <f t="shared" si="11"/>
        <v>0</v>
      </c>
    </row>
    <row r="77" spans="1:15">
      <c r="C77">
        <f>SUM(C2:C76)</f>
        <v>25.641880256300002</v>
      </c>
      <c r="N77">
        <f>SUM(N2:N76)</f>
        <v>208</v>
      </c>
      <c r="O77">
        <f>SUM(O2:O76)</f>
        <v>78.599999999999994</v>
      </c>
    </row>
  </sheetData>
  <sortState ref="A2:I76">
    <sortCondition ref="H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pane ySplit="1" topLeftCell="A41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9.7109375" style="12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5.140625" customWidth="1"/>
    <col min="13" max="13" width="14.1406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3" t="s">
        <v>51</v>
      </c>
      <c r="J1" s="13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2.1855573600000001E-2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60</v>
      </c>
      <c r="L2" s="10">
        <f>E2*D2*C2/12</f>
        <v>6.1829180945685992E-2</v>
      </c>
      <c r="M2">
        <f>ROUND(E2*D2*C2*102.79,0)</f>
        <v>76</v>
      </c>
      <c r="N2">
        <f>ROUND(I2*M2*0.002205,0)</f>
        <v>0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7.5966605500000006E-2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22" si="0">F3*0.7</f>
        <v>0.84</v>
      </c>
      <c r="J3" s="13">
        <f t="shared" ref="J3:J22" si="1">G3*0.5</f>
        <v>0.24</v>
      </c>
      <c r="K3" s="11">
        <v>208.6</v>
      </c>
      <c r="L3" s="10">
        <f t="shared" ref="L3:L60" si="2">E3*D3*C3/12</f>
        <v>0.2149087039879404</v>
      </c>
      <c r="M3">
        <f t="shared" ref="M3:M60" si="3">ROUND(E3*D3*C3*102.79,0)</f>
        <v>265</v>
      </c>
      <c r="N3">
        <f t="shared" ref="N3:N60" si="4">ROUND(I3*M3*0.002205,0)</f>
        <v>0</v>
      </c>
      <c r="O3">
        <f t="shared" ref="O3:O60" si="5">ROUND(J3*M3*0.002205,1)</f>
        <v>0.1</v>
      </c>
    </row>
    <row r="4" spans="1:15">
      <c r="A4" s="10" t="s">
        <v>4</v>
      </c>
      <c r="B4" s="10">
        <v>8140</v>
      </c>
      <c r="C4" s="12">
        <v>0.2385617367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0</v>
      </c>
      <c r="I4" s="13">
        <f t="shared" si="0"/>
        <v>0.84</v>
      </c>
      <c r="J4" s="13">
        <f t="shared" si="1"/>
        <v>0.24</v>
      </c>
      <c r="K4" s="11">
        <v>655</v>
      </c>
      <c r="L4" s="10">
        <f t="shared" si="2"/>
        <v>0.67488856870548564</v>
      </c>
      <c r="M4">
        <f t="shared" si="3"/>
        <v>832</v>
      </c>
      <c r="N4">
        <f t="shared" si="4"/>
        <v>2</v>
      </c>
      <c r="O4">
        <f t="shared" si="5"/>
        <v>0.4</v>
      </c>
    </row>
    <row r="5" spans="1:15">
      <c r="A5" s="10" t="s">
        <v>4</v>
      </c>
      <c r="B5" s="10">
        <v>8140</v>
      </c>
      <c r="C5" s="12">
        <v>0.1004413467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275.8</v>
      </c>
      <c r="L5" s="10">
        <f t="shared" si="2"/>
        <v>0.28414748169971071</v>
      </c>
      <c r="M5">
        <f t="shared" si="3"/>
        <v>350</v>
      </c>
      <c r="N5">
        <f t="shared" si="4"/>
        <v>1</v>
      </c>
      <c r="O5">
        <f t="shared" si="5"/>
        <v>0.2</v>
      </c>
    </row>
    <row r="6" spans="1:15">
      <c r="A6" s="10" t="s">
        <v>4</v>
      </c>
      <c r="B6" s="10">
        <v>8140</v>
      </c>
      <c r="C6" s="12">
        <v>0.17097573160000001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469.4</v>
      </c>
      <c r="L6" s="10">
        <f t="shared" si="2"/>
        <v>0.48368849245930762</v>
      </c>
      <c r="M6">
        <f t="shared" si="3"/>
        <v>597</v>
      </c>
      <c r="N6">
        <f t="shared" si="4"/>
        <v>1</v>
      </c>
      <c r="O6">
        <f t="shared" si="5"/>
        <v>0.3</v>
      </c>
    </row>
    <row r="7" spans="1:15">
      <c r="A7" s="10" t="s">
        <v>4</v>
      </c>
      <c r="B7" s="10">
        <v>8140</v>
      </c>
      <c r="C7" s="12">
        <v>9.2976884000000003E-3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25.5</v>
      </c>
      <c r="L7" s="10">
        <f t="shared" si="2"/>
        <v>2.630305975864233E-2</v>
      </c>
      <c r="M7">
        <f t="shared" si="3"/>
        <v>32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0.19426497370000001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533.4</v>
      </c>
      <c r="L8" s="10">
        <f t="shared" si="2"/>
        <v>0.54957350606008493</v>
      </c>
      <c r="M8">
        <f t="shared" si="3"/>
        <v>678</v>
      </c>
      <c r="N8">
        <f t="shared" si="4"/>
        <v>1</v>
      </c>
      <c r="O8">
        <f t="shared" si="5"/>
        <v>0.4</v>
      </c>
    </row>
    <row r="9" spans="1:15">
      <c r="A9" s="10" t="s">
        <v>4</v>
      </c>
      <c r="B9" s="10">
        <v>8140</v>
      </c>
      <c r="C9" s="12">
        <v>0.15710844090000001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431.3</v>
      </c>
      <c r="L9" s="10">
        <f t="shared" si="2"/>
        <v>0.4444580772979902</v>
      </c>
      <c r="M9">
        <f t="shared" si="3"/>
        <v>548</v>
      </c>
      <c r="N9">
        <f t="shared" si="4"/>
        <v>1</v>
      </c>
      <c r="O9">
        <f t="shared" si="5"/>
        <v>0.3</v>
      </c>
    </row>
    <row r="10" spans="1:15">
      <c r="A10" s="10" t="s">
        <v>4</v>
      </c>
      <c r="B10" s="10">
        <v>8140</v>
      </c>
      <c r="C10" s="12">
        <v>0.17344147460000001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476.2</v>
      </c>
      <c r="L10" s="10">
        <f t="shared" si="2"/>
        <v>0.49066405269409175</v>
      </c>
      <c r="M10">
        <f t="shared" si="3"/>
        <v>605</v>
      </c>
      <c r="N10">
        <f t="shared" si="4"/>
        <v>1</v>
      </c>
      <c r="O10">
        <f t="shared" si="5"/>
        <v>0.3</v>
      </c>
    </row>
    <row r="11" spans="1:15">
      <c r="A11" s="10" t="s">
        <v>4</v>
      </c>
      <c r="B11" s="10">
        <v>8140</v>
      </c>
      <c r="C11" s="12">
        <v>0.19619339890000001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538.70000000000005</v>
      </c>
      <c r="L11" s="10">
        <f t="shared" si="2"/>
        <v>0.55502900005961187</v>
      </c>
      <c r="M11">
        <f t="shared" si="3"/>
        <v>685</v>
      </c>
      <c r="N11">
        <f t="shared" si="4"/>
        <v>1</v>
      </c>
      <c r="O11">
        <f t="shared" si="5"/>
        <v>0.4</v>
      </c>
    </row>
    <row r="12" spans="1:15">
      <c r="A12" s="10" t="s">
        <v>4</v>
      </c>
      <c r="B12" s="10">
        <v>8140</v>
      </c>
      <c r="C12" s="12">
        <v>0.14918812400000001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409.6</v>
      </c>
      <c r="L12" s="10">
        <f t="shared" si="2"/>
        <v>0.42205158659132325</v>
      </c>
      <c r="M12">
        <f t="shared" si="3"/>
        <v>521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5300</v>
      </c>
      <c r="C13" s="12">
        <v>2.7177125900000002E-2</v>
      </c>
      <c r="D13" s="11">
        <v>0.5</v>
      </c>
      <c r="E13" s="11">
        <v>48.29</v>
      </c>
      <c r="F13" s="11">
        <v>0.6</v>
      </c>
      <c r="G13" s="11">
        <v>0.13500000000000001</v>
      </c>
      <c r="H13" s="10">
        <v>0</v>
      </c>
      <c r="I13" s="13">
        <f t="shared" si="0"/>
        <v>0.42</v>
      </c>
      <c r="J13" s="13">
        <f t="shared" si="1"/>
        <v>6.7500000000000004E-2</v>
      </c>
      <c r="K13" s="11">
        <v>262</v>
      </c>
      <c r="L13" s="10">
        <f t="shared" si="2"/>
        <v>5.4682642071291671E-2</v>
      </c>
      <c r="M13">
        <f t="shared" si="3"/>
        <v>67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8140</v>
      </c>
      <c r="C14" s="12">
        <v>5.7403412700000003E-2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157.6</v>
      </c>
      <c r="L14" s="10">
        <f t="shared" si="2"/>
        <v>0.16239363265799575</v>
      </c>
      <c r="M14">
        <f t="shared" si="3"/>
        <v>200</v>
      </c>
      <c r="N14">
        <f t="shared" si="4"/>
        <v>0</v>
      </c>
      <c r="O14">
        <f t="shared" si="5"/>
        <v>0.1</v>
      </c>
    </row>
    <row r="15" spans="1:15">
      <c r="A15" s="10" t="s">
        <v>4</v>
      </c>
      <c r="B15" s="10">
        <v>8140</v>
      </c>
      <c r="C15" s="12">
        <v>2.6666013299999999E-2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si="0"/>
        <v>0.84</v>
      </c>
      <c r="J15" s="13">
        <f t="shared" si="1"/>
        <v>0.24</v>
      </c>
      <c r="K15" s="11">
        <v>73.2</v>
      </c>
      <c r="L15" s="10">
        <f t="shared" si="2"/>
        <v>7.5437862743889236E-2</v>
      </c>
      <c r="M15">
        <f t="shared" si="3"/>
        <v>93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8140</v>
      </c>
      <c r="C16" s="12">
        <v>0.23719143440000001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si="0"/>
        <v>0.84</v>
      </c>
      <c r="J16" s="13">
        <f t="shared" si="1"/>
        <v>0.24</v>
      </c>
      <c r="K16" s="11">
        <v>651.20000000000005</v>
      </c>
      <c r="L16" s="10">
        <f t="shared" si="2"/>
        <v>0.67101199834372727</v>
      </c>
      <c r="M16">
        <f t="shared" si="3"/>
        <v>828</v>
      </c>
      <c r="N16">
        <f t="shared" si="4"/>
        <v>2</v>
      </c>
      <c r="O16">
        <f t="shared" si="5"/>
        <v>0.4</v>
      </c>
    </row>
    <row r="17" spans="1:15">
      <c r="A17" s="10" t="s">
        <v>4</v>
      </c>
      <c r="B17" s="10">
        <v>8140</v>
      </c>
      <c r="C17" s="12">
        <v>0.13360394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0"/>
        <v>0.84</v>
      </c>
      <c r="J17" s="13">
        <f t="shared" si="1"/>
        <v>0.24</v>
      </c>
      <c r="K17" s="11">
        <v>366.8</v>
      </c>
      <c r="L17" s="10">
        <f t="shared" si="2"/>
        <v>0.37796409888398325</v>
      </c>
      <c r="M17">
        <f t="shared" si="3"/>
        <v>466</v>
      </c>
      <c r="N17">
        <f t="shared" si="4"/>
        <v>1</v>
      </c>
      <c r="O17">
        <f t="shared" si="5"/>
        <v>0.2</v>
      </c>
    </row>
    <row r="18" spans="1:15">
      <c r="A18" s="10" t="s">
        <v>4</v>
      </c>
      <c r="B18" s="10">
        <v>8140</v>
      </c>
      <c r="C18" s="12">
        <v>3.6343606399999999E-2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0</v>
      </c>
      <c r="I18" s="13">
        <f t="shared" si="0"/>
        <v>0.84</v>
      </c>
      <c r="J18" s="13">
        <f t="shared" si="1"/>
        <v>0.24</v>
      </c>
      <c r="K18" s="11">
        <v>99.8</v>
      </c>
      <c r="L18" s="10">
        <f t="shared" si="2"/>
        <v>0.10281566878319731</v>
      </c>
      <c r="M18">
        <f t="shared" si="3"/>
        <v>127</v>
      </c>
      <c r="N18">
        <f t="shared" si="4"/>
        <v>0</v>
      </c>
      <c r="O18">
        <f t="shared" si="5"/>
        <v>0.1</v>
      </c>
    </row>
    <row r="19" spans="1:15">
      <c r="A19" s="10" t="s">
        <v>4</v>
      </c>
      <c r="B19" s="10">
        <v>8140</v>
      </c>
      <c r="C19" s="12">
        <v>4.2656528399999998E-2</v>
      </c>
      <c r="D19" s="11">
        <v>0.70299999999999996</v>
      </c>
      <c r="E19" s="11">
        <v>48.29</v>
      </c>
      <c r="F19" s="11">
        <v>1.2</v>
      </c>
      <c r="G19" s="11">
        <v>0.48</v>
      </c>
      <c r="H19" s="10">
        <v>0</v>
      </c>
      <c r="I19" s="13">
        <f t="shared" si="0"/>
        <v>0.84</v>
      </c>
      <c r="J19" s="13">
        <f t="shared" si="1"/>
        <v>0.24</v>
      </c>
      <c r="K19" s="11">
        <v>117.1</v>
      </c>
      <c r="L19" s="10">
        <f t="shared" si="2"/>
        <v>0.12067485673120898</v>
      </c>
      <c r="M19">
        <f t="shared" si="3"/>
        <v>149</v>
      </c>
      <c r="N19">
        <f t="shared" si="4"/>
        <v>0</v>
      </c>
      <c r="O19">
        <f t="shared" si="5"/>
        <v>0.1</v>
      </c>
    </row>
    <row r="20" spans="1:15">
      <c r="A20" s="10" t="s">
        <v>4</v>
      </c>
      <c r="B20" s="10">
        <v>8140</v>
      </c>
      <c r="C20" s="12">
        <v>6.6080144499999993E-2</v>
      </c>
      <c r="D20" s="11">
        <v>0.70299999999999996</v>
      </c>
      <c r="E20" s="11">
        <v>48.29</v>
      </c>
      <c r="F20" s="11">
        <v>1.2</v>
      </c>
      <c r="G20" s="11">
        <v>0.48</v>
      </c>
      <c r="H20" s="10">
        <v>0</v>
      </c>
      <c r="I20" s="13">
        <f t="shared" si="0"/>
        <v>0.84</v>
      </c>
      <c r="J20" s="13">
        <f t="shared" si="1"/>
        <v>0.24</v>
      </c>
      <c r="K20" s="11">
        <v>181.4</v>
      </c>
      <c r="L20" s="10">
        <f t="shared" si="2"/>
        <v>0.18694001292226789</v>
      </c>
      <c r="M20">
        <f t="shared" si="3"/>
        <v>231</v>
      </c>
      <c r="N20">
        <f t="shared" si="4"/>
        <v>0</v>
      </c>
      <c r="O20">
        <f t="shared" si="5"/>
        <v>0.1</v>
      </c>
    </row>
    <row r="21" spans="1:15">
      <c r="A21" s="10" t="s">
        <v>4</v>
      </c>
      <c r="B21" s="10">
        <v>8140</v>
      </c>
      <c r="C21" s="12">
        <v>0.17091581659999999</v>
      </c>
      <c r="D21" s="11">
        <v>0.70299999999999996</v>
      </c>
      <c r="E21" s="11">
        <v>48.29</v>
      </c>
      <c r="F21" s="11">
        <v>1.2</v>
      </c>
      <c r="G21" s="11">
        <v>0.48</v>
      </c>
      <c r="H21" s="10">
        <v>0</v>
      </c>
      <c r="I21" s="13">
        <f t="shared" si="0"/>
        <v>0.84</v>
      </c>
      <c r="J21" s="13">
        <f t="shared" si="1"/>
        <v>0.24</v>
      </c>
      <c r="K21" s="11">
        <v>469.3</v>
      </c>
      <c r="L21" s="10">
        <f t="shared" si="2"/>
        <v>0.48351899357338674</v>
      </c>
      <c r="M21">
        <f t="shared" si="3"/>
        <v>596</v>
      </c>
      <c r="N21">
        <f t="shared" si="4"/>
        <v>1</v>
      </c>
      <c r="O21">
        <f t="shared" si="5"/>
        <v>0.3</v>
      </c>
    </row>
    <row r="22" spans="1:15">
      <c r="A22" s="10" t="s">
        <v>4</v>
      </c>
      <c r="B22" s="10">
        <v>8140</v>
      </c>
      <c r="C22" s="12">
        <v>5.1470738600000003E-2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0</v>
      </c>
      <c r="I22" s="13">
        <f t="shared" si="0"/>
        <v>0.84</v>
      </c>
      <c r="J22" s="13">
        <f t="shared" si="1"/>
        <v>0.24</v>
      </c>
      <c r="K22" s="11">
        <v>141.30000000000001</v>
      </c>
      <c r="L22" s="10">
        <f t="shared" si="2"/>
        <v>0.14561016189973183</v>
      </c>
      <c r="M22">
        <f t="shared" si="3"/>
        <v>180</v>
      </c>
      <c r="N22">
        <f t="shared" si="4"/>
        <v>0</v>
      </c>
      <c r="O22">
        <f t="shared" si="5"/>
        <v>0.1</v>
      </c>
    </row>
    <row r="23" spans="1:15">
      <c r="A23" s="10" t="s">
        <v>4</v>
      </c>
      <c r="B23" s="10">
        <v>8140</v>
      </c>
      <c r="C23" s="12">
        <v>0.60813727790000005</v>
      </c>
      <c r="D23" s="11">
        <v>0.70299999999999996</v>
      </c>
      <c r="E23" s="11">
        <v>48.29</v>
      </c>
      <c r="F23" s="11">
        <v>1.2</v>
      </c>
      <c r="G23" s="11">
        <v>0.48</v>
      </c>
      <c r="H23" s="10">
        <v>1</v>
      </c>
      <c r="I23" s="13">
        <f>F23</f>
        <v>1.2</v>
      </c>
      <c r="J23" s="13">
        <f>G23</f>
        <v>0.48</v>
      </c>
      <c r="K23" s="11">
        <v>2044.9</v>
      </c>
      <c r="L23" s="10">
        <f t="shared" si="2"/>
        <v>1.7204137710252558</v>
      </c>
      <c r="M23">
        <f t="shared" si="3"/>
        <v>2122</v>
      </c>
      <c r="N23">
        <f t="shared" si="4"/>
        <v>6</v>
      </c>
      <c r="O23">
        <f t="shared" si="5"/>
        <v>2.2000000000000002</v>
      </c>
    </row>
    <row r="24" spans="1:15">
      <c r="A24" s="10" t="s">
        <v>4</v>
      </c>
      <c r="B24" s="10">
        <v>3200</v>
      </c>
      <c r="C24" s="12">
        <v>1.15651183E-2</v>
      </c>
      <c r="D24" s="11">
        <v>0.4</v>
      </c>
      <c r="E24" s="11">
        <v>48.29</v>
      </c>
      <c r="F24" s="11">
        <v>1.2</v>
      </c>
      <c r="G24" s="11">
        <v>6.4000000000000001E-2</v>
      </c>
      <c r="H24" s="10">
        <v>1</v>
      </c>
      <c r="I24" s="13">
        <f t="shared" ref="I24:I60" si="6">F24</f>
        <v>1.2</v>
      </c>
      <c r="J24" s="13">
        <f t="shared" ref="J24:J60" si="7">G24</f>
        <v>6.4000000000000001E-2</v>
      </c>
      <c r="K24" s="11">
        <v>18.100000000000001</v>
      </c>
      <c r="L24" s="10">
        <f t="shared" si="2"/>
        <v>1.8615985423566669E-2</v>
      </c>
      <c r="M24">
        <f t="shared" si="3"/>
        <v>23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8140</v>
      </c>
      <c r="C25" s="12">
        <v>1.1074178438</v>
      </c>
      <c r="D25" s="11">
        <v>0.70299999999999996</v>
      </c>
      <c r="E25" s="11">
        <v>48.29</v>
      </c>
      <c r="F25" s="11">
        <v>1.2</v>
      </c>
      <c r="G25" s="11">
        <v>0.48</v>
      </c>
      <c r="H25" s="10">
        <v>1</v>
      </c>
      <c r="I25" s="13">
        <f t="shared" si="6"/>
        <v>1.2</v>
      </c>
      <c r="J25" s="13">
        <f t="shared" si="7"/>
        <v>0.48</v>
      </c>
      <c r="K25" s="11">
        <v>7997.4</v>
      </c>
      <c r="L25" s="10">
        <f t="shared" si="2"/>
        <v>3.1328730830835583</v>
      </c>
      <c r="M25">
        <f t="shared" si="3"/>
        <v>3864</v>
      </c>
      <c r="N25">
        <f t="shared" si="4"/>
        <v>10</v>
      </c>
      <c r="O25">
        <f t="shared" si="5"/>
        <v>4.0999999999999996</v>
      </c>
    </row>
    <row r="26" spans="1:15">
      <c r="A26" s="10" t="s">
        <v>4</v>
      </c>
      <c r="B26" s="10">
        <v>3200</v>
      </c>
      <c r="C26" s="12">
        <v>0.52849549129999995</v>
      </c>
      <c r="D26" s="11">
        <v>0.4</v>
      </c>
      <c r="E26" s="11">
        <v>48.29</v>
      </c>
      <c r="F26" s="11">
        <v>1.2</v>
      </c>
      <c r="G26" s="11">
        <v>6.4000000000000001E-2</v>
      </c>
      <c r="H26" s="10">
        <v>1</v>
      </c>
      <c r="I26" s="13">
        <f t="shared" si="6"/>
        <v>1.2</v>
      </c>
      <c r="J26" s="13">
        <f t="shared" si="7"/>
        <v>6.4000000000000001E-2</v>
      </c>
      <c r="K26" s="11">
        <v>8098</v>
      </c>
      <c r="L26" s="10">
        <f t="shared" si="2"/>
        <v>0.85070157582923345</v>
      </c>
      <c r="M26">
        <f t="shared" si="3"/>
        <v>1049</v>
      </c>
      <c r="N26">
        <f t="shared" si="4"/>
        <v>3</v>
      </c>
      <c r="O26">
        <f t="shared" si="5"/>
        <v>0.1</v>
      </c>
    </row>
    <row r="27" spans="1:15">
      <c r="A27" s="10" t="s">
        <v>4</v>
      </c>
      <c r="B27" s="10">
        <v>3200</v>
      </c>
      <c r="C27" s="12">
        <v>0.14973065869999999</v>
      </c>
      <c r="D27" s="11">
        <v>0.4</v>
      </c>
      <c r="E27" s="11">
        <v>48.29</v>
      </c>
      <c r="F27" s="11">
        <v>1.2</v>
      </c>
      <c r="G27" s="11">
        <v>6.4000000000000001E-2</v>
      </c>
      <c r="H27" s="10">
        <v>1</v>
      </c>
      <c r="I27" s="13">
        <f t="shared" si="6"/>
        <v>1.2</v>
      </c>
      <c r="J27" s="13">
        <f t="shared" si="7"/>
        <v>6.4000000000000001E-2</v>
      </c>
      <c r="K27" s="11">
        <v>233.9</v>
      </c>
      <c r="L27" s="10">
        <f t="shared" si="2"/>
        <v>0.24101645028743335</v>
      </c>
      <c r="M27">
        <f t="shared" si="3"/>
        <v>297</v>
      </c>
      <c r="N27">
        <f t="shared" si="4"/>
        <v>1</v>
      </c>
      <c r="O27">
        <f t="shared" si="5"/>
        <v>0</v>
      </c>
    </row>
    <row r="28" spans="1:15">
      <c r="A28" s="10" t="s">
        <v>4</v>
      </c>
      <c r="B28" s="10">
        <v>3200</v>
      </c>
      <c r="C28" s="12">
        <v>1.1694511044</v>
      </c>
      <c r="D28" s="11">
        <v>0.4</v>
      </c>
      <c r="E28" s="11">
        <v>48.29</v>
      </c>
      <c r="F28" s="11">
        <v>1.2</v>
      </c>
      <c r="G28" s="11">
        <v>6.4000000000000001E-2</v>
      </c>
      <c r="H28" s="10">
        <v>1</v>
      </c>
      <c r="I28" s="13">
        <f t="shared" si="6"/>
        <v>1.2</v>
      </c>
      <c r="J28" s="13">
        <f t="shared" si="7"/>
        <v>6.4000000000000001E-2</v>
      </c>
      <c r="K28" s="11">
        <v>18776.599999999999</v>
      </c>
      <c r="L28" s="10">
        <f t="shared" si="2"/>
        <v>1.8824264610492003</v>
      </c>
      <c r="M28">
        <f t="shared" si="3"/>
        <v>2322</v>
      </c>
      <c r="N28">
        <f t="shared" si="4"/>
        <v>6</v>
      </c>
      <c r="O28">
        <f t="shared" si="5"/>
        <v>0.3</v>
      </c>
    </row>
    <row r="29" spans="1:15">
      <c r="A29" s="10" t="s">
        <v>4</v>
      </c>
      <c r="B29" s="10">
        <v>3200</v>
      </c>
      <c r="C29" s="12">
        <v>6.1281975799999999E-2</v>
      </c>
      <c r="D29" s="11">
        <v>0.4</v>
      </c>
      <c r="E29" s="11">
        <v>48.29</v>
      </c>
      <c r="F29" s="11">
        <v>1.2</v>
      </c>
      <c r="G29" s="11">
        <v>6.4000000000000001E-2</v>
      </c>
      <c r="H29" s="10">
        <v>1</v>
      </c>
      <c r="I29" s="13">
        <f t="shared" si="6"/>
        <v>1.2</v>
      </c>
      <c r="J29" s="13">
        <f t="shared" si="7"/>
        <v>6.4000000000000001E-2</v>
      </c>
      <c r="K29" s="11">
        <v>95.7</v>
      </c>
      <c r="L29" s="10">
        <f t="shared" si="2"/>
        <v>9.8643553712733353E-2</v>
      </c>
      <c r="M29">
        <f t="shared" si="3"/>
        <v>122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3200</v>
      </c>
      <c r="C30" s="12">
        <v>8.6045445000000002E-3</v>
      </c>
      <c r="D30" s="11">
        <v>0.4</v>
      </c>
      <c r="E30" s="11">
        <v>48.29</v>
      </c>
      <c r="F30" s="11">
        <v>1.2</v>
      </c>
      <c r="G30" s="11">
        <v>6.4000000000000001E-2</v>
      </c>
      <c r="H30" s="10">
        <v>1</v>
      </c>
      <c r="I30" s="13">
        <f t="shared" si="6"/>
        <v>1.2</v>
      </c>
      <c r="J30" s="13">
        <f t="shared" si="7"/>
        <v>6.4000000000000001E-2</v>
      </c>
      <c r="K30" s="11">
        <v>13.4</v>
      </c>
      <c r="L30" s="10">
        <f t="shared" si="2"/>
        <v>1.3850448463500002E-2</v>
      </c>
      <c r="M30">
        <f t="shared" si="3"/>
        <v>17</v>
      </c>
      <c r="N30">
        <f t="shared" si="4"/>
        <v>0</v>
      </c>
      <c r="O30">
        <f t="shared" si="5"/>
        <v>0</v>
      </c>
    </row>
    <row r="31" spans="1:15">
      <c r="A31" s="10" t="s">
        <v>4</v>
      </c>
      <c r="B31" s="10">
        <v>8140</v>
      </c>
      <c r="C31" s="12">
        <v>1.9789506376999999</v>
      </c>
      <c r="D31" s="11">
        <v>0.70299999999999996</v>
      </c>
      <c r="E31" s="11">
        <v>48.29</v>
      </c>
      <c r="F31" s="11">
        <v>1.2</v>
      </c>
      <c r="G31" s="11">
        <v>0.48</v>
      </c>
      <c r="H31" s="10">
        <v>1</v>
      </c>
      <c r="I31" s="13">
        <f t="shared" si="6"/>
        <v>1.2</v>
      </c>
      <c r="J31" s="13">
        <f t="shared" si="7"/>
        <v>0.48</v>
      </c>
      <c r="K31" s="11">
        <v>9655.9</v>
      </c>
      <c r="L31" s="10">
        <f t="shared" si="2"/>
        <v>5.5984299154213906</v>
      </c>
      <c r="M31">
        <f t="shared" si="3"/>
        <v>6906</v>
      </c>
      <c r="N31">
        <f t="shared" si="4"/>
        <v>18</v>
      </c>
      <c r="O31">
        <f t="shared" si="5"/>
        <v>7.3</v>
      </c>
    </row>
    <row r="32" spans="1:15">
      <c r="A32" s="10" t="s">
        <v>4</v>
      </c>
      <c r="B32" s="10">
        <v>3200</v>
      </c>
      <c r="C32" s="12">
        <v>5.5894940900000002E-2</v>
      </c>
      <c r="D32" s="11">
        <v>0.4</v>
      </c>
      <c r="E32" s="11">
        <v>48.29</v>
      </c>
      <c r="F32" s="11">
        <v>1.2</v>
      </c>
      <c r="G32" s="11">
        <v>6.4000000000000001E-2</v>
      </c>
      <c r="H32" s="10">
        <v>1</v>
      </c>
      <c r="I32" s="13">
        <f t="shared" si="6"/>
        <v>1.2</v>
      </c>
      <c r="J32" s="13">
        <f t="shared" si="7"/>
        <v>6.4000000000000001E-2</v>
      </c>
      <c r="K32" s="11">
        <v>87.3</v>
      </c>
      <c r="L32" s="10">
        <f t="shared" si="2"/>
        <v>8.9972223202033352E-2</v>
      </c>
      <c r="M32">
        <f t="shared" si="3"/>
        <v>111</v>
      </c>
      <c r="N32">
        <f t="shared" si="4"/>
        <v>0</v>
      </c>
      <c r="O32">
        <f t="shared" si="5"/>
        <v>0</v>
      </c>
    </row>
    <row r="33" spans="1:15">
      <c r="A33" s="10" t="s">
        <v>4</v>
      </c>
      <c r="B33" s="10">
        <v>3200</v>
      </c>
      <c r="C33" s="12">
        <v>0.1750096464</v>
      </c>
      <c r="D33" s="11">
        <v>0.4</v>
      </c>
      <c r="E33" s="11">
        <v>48.29</v>
      </c>
      <c r="F33" s="11">
        <v>1.2</v>
      </c>
      <c r="G33" s="11">
        <v>6.4000000000000001E-2</v>
      </c>
      <c r="H33" s="10">
        <v>1</v>
      </c>
      <c r="I33" s="13">
        <f t="shared" si="6"/>
        <v>1.2</v>
      </c>
      <c r="J33" s="13">
        <f t="shared" si="7"/>
        <v>6.4000000000000001E-2</v>
      </c>
      <c r="K33" s="11">
        <v>36301.4</v>
      </c>
      <c r="L33" s="10">
        <f t="shared" si="2"/>
        <v>0.28170719415520001</v>
      </c>
      <c r="M33">
        <f t="shared" si="3"/>
        <v>347</v>
      </c>
      <c r="N33">
        <f t="shared" si="4"/>
        <v>1</v>
      </c>
      <c r="O33">
        <f t="shared" si="5"/>
        <v>0</v>
      </c>
    </row>
    <row r="34" spans="1:15">
      <c r="A34" s="10" t="s">
        <v>4</v>
      </c>
      <c r="B34" s="10">
        <v>3200</v>
      </c>
      <c r="C34" s="12">
        <v>0.89703473919999999</v>
      </c>
      <c r="D34" s="11">
        <v>0.4</v>
      </c>
      <c r="E34" s="11">
        <v>48.29</v>
      </c>
      <c r="F34" s="11">
        <v>1.2</v>
      </c>
      <c r="G34" s="11">
        <v>6.4000000000000001E-2</v>
      </c>
      <c r="H34" s="10">
        <v>1</v>
      </c>
      <c r="I34" s="13">
        <f t="shared" si="6"/>
        <v>1.2</v>
      </c>
      <c r="J34" s="13">
        <f t="shared" si="7"/>
        <v>6.4000000000000001E-2</v>
      </c>
      <c r="K34" s="11">
        <v>8333.7999999999993</v>
      </c>
      <c r="L34" s="10">
        <f t="shared" si="2"/>
        <v>1.4439269185322667</v>
      </c>
      <c r="M34">
        <f t="shared" si="3"/>
        <v>1781</v>
      </c>
      <c r="N34">
        <f t="shared" si="4"/>
        <v>5</v>
      </c>
      <c r="O34">
        <f t="shared" si="5"/>
        <v>0.3</v>
      </c>
    </row>
    <row r="35" spans="1:15">
      <c r="A35" s="10" t="s">
        <v>4</v>
      </c>
      <c r="B35" s="10">
        <v>8140</v>
      </c>
      <c r="C35" s="12">
        <v>12.5063897279</v>
      </c>
      <c r="D35" s="11">
        <v>0.70299999999999996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6"/>
        <v>1.2</v>
      </c>
      <c r="J35" s="13">
        <f t="shared" si="7"/>
        <v>0.48</v>
      </c>
      <c r="K35" s="11">
        <v>105304.6</v>
      </c>
      <c r="L35" s="10">
        <f t="shared" si="2"/>
        <v>35.380441054340373</v>
      </c>
      <c r="M35">
        <f t="shared" si="3"/>
        <v>43641</v>
      </c>
      <c r="N35">
        <f t="shared" si="4"/>
        <v>115</v>
      </c>
      <c r="O35">
        <f t="shared" si="5"/>
        <v>46.2</v>
      </c>
    </row>
    <row r="36" spans="1:15">
      <c r="A36" s="10" t="s">
        <v>4</v>
      </c>
      <c r="B36" s="10">
        <v>3200</v>
      </c>
      <c r="C36" s="12">
        <v>9.2974681000000003E-2</v>
      </c>
      <c r="D36" s="11">
        <v>0.4</v>
      </c>
      <c r="E36" s="11">
        <v>48.29</v>
      </c>
      <c r="F36" s="11">
        <v>1.2</v>
      </c>
      <c r="G36" s="11">
        <v>6.4000000000000001E-2</v>
      </c>
      <c r="H36" s="10">
        <v>1</v>
      </c>
      <c r="I36" s="13">
        <f t="shared" si="6"/>
        <v>1.2</v>
      </c>
      <c r="J36" s="13">
        <f t="shared" si="7"/>
        <v>6.4000000000000001E-2</v>
      </c>
      <c r="K36" s="11">
        <v>145.4</v>
      </c>
      <c r="L36" s="10">
        <f t="shared" si="2"/>
        <v>0.14965824484966669</v>
      </c>
      <c r="M36">
        <f t="shared" si="3"/>
        <v>185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8140</v>
      </c>
      <c r="C37" s="12">
        <v>3.0261531999999998E-3</v>
      </c>
      <c r="D37" s="11">
        <v>0.70299999999999996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6"/>
        <v>1.2</v>
      </c>
      <c r="J37" s="13">
        <f t="shared" si="7"/>
        <v>0.48</v>
      </c>
      <c r="K37" s="11">
        <v>8.3000000000000007</v>
      </c>
      <c r="L37" s="10">
        <f t="shared" si="2"/>
        <v>8.5609546194736642E-3</v>
      </c>
      <c r="M37">
        <f t="shared" si="3"/>
        <v>11</v>
      </c>
      <c r="N37">
        <f t="shared" si="4"/>
        <v>0</v>
      </c>
      <c r="O37">
        <f t="shared" si="5"/>
        <v>0</v>
      </c>
    </row>
    <row r="38" spans="1:15">
      <c r="A38" s="10" t="s">
        <v>4</v>
      </c>
      <c r="B38" s="10">
        <v>3200</v>
      </c>
      <c r="C38" s="12">
        <v>6.2302880800000002E-2</v>
      </c>
      <c r="D38" s="11">
        <v>0.4</v>
      </c>
      <c r="E38" s="11">
        <v>48.29</v>
      </c>
      <c r="F38" s="11">
        <v>1.2</v>
      </c>
      <c r="G38" s="11">
        <v>6.4000000000000001E-2</v>
      </c>
      <c r="H38" s="10">
        <v>1</v>
      </c>
      <c r="I38" s="13">
        <f t="shared" si="6"/>
        <v>1.2</v>
      </c>
      <c r="J38" s="13">
        <f t="shared" si="7"/>
        <v>6.4000000000000001E-2</v>
      </c>
      <c r="K38" s="11">
        <v>119.9</v>
      </c>
      <c r="L38" s="10">
        <f t="shared" si="2"/>
        <v>0.10028687046106667</v>
      </c>
      <c r="M38">
        <f t="shared" si="3"/>
        <v>124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9.9422703000000001E-3</v>
      </c>
      <c r="D39" s="11">
        <v>0.70299999999999996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si="6"/>
        <v>1.2</v>
      </c>
      <c r="J39" s="13">
        <f t="shared" si="7"/>
        <v>0.48</v>
      </c>
      <c r="K39" s="11">
        <v>27.3</v>
      </c>
      <c r="L39" s="10">
        <f t="shared" si="2"/>
        <v>2.8126574970771746E-2</v>
      </c>
      <c r="M39">
        <f t="shared" si="3"/>
        <v>35</v>
      </c>
      <c r="N39">
        <f t="shared" si="4"/>
        <v>0</v>
      </c>
      <c r="O39">
        <f t="shared" si="5"/>
        <v>0</v>
      </c>
    </row>
    <row r="40" spans="1:15">
      <c r="A40" s="10" t="s">
        <v>4</v>
      </c>
      <c r="B40" s="10">
        <v>3200</v>
      </c>
      <c r="C40" s="12">
        <v>1.9928971199999999E-2</v>
      </c>
      <c r="D40" s="11">
        <v>0.4</v>
      </c>
      <c r="E40" s="11">
        <v>48.29</v>
      </c>
      <c r="F40" s="11">
        <v>1.2</v>
      </c>
      <c r="G40" s="11">
        <v>6.4000000000000001E-2</v>
      </c>
      <c r="H40" s="10">
        <v>1</v>
      </c>
      <c r="I40" s="13">
        <f t="shared" si="6"/>
        <v>1.2</v>
      </c>
      <c r="J40" s="13">
        <f t="shared" si="7"/>
        <v>6.4000000000000001E-2</v>
      </c>
      <c r="K40" s="11">
        <v>84.3</v>
      </c>
      <c r="L40" s="10">
        <f t="shared" si="2"/>
        <v>3.2079000641599999E-2</v>
      </c>
      <c r="M40">
        <f t="shared" si="3"/>
        <v>40</v>
      </c>
      <c r="N40">
        <f t="shared" si="4"/>
        <v>0</v>
      </c>
      <c r="O40">
        <f t="shared" si="5"/>
        <v>0</v>
      </c>
    </row>
    <row r="41" spans="1:15">
      <c r="A41" s="10" t="s">
        <v>4</v>
      </c>
      <c r="B41" s="10">
        <v>3200</v>
      </c>
      <c r="C41" s="12">
        <v>0.13800870479999999</v>
      </c>
      <c r="D41" s="11">
        <v>0.4</v>
      </c>
      <c r="E41" s="11">
        <v>48.29</v>
      </c>
      <c r="F41" s="11">
        <v>1.2</v>
      </c>
      <c r="G41" s="11">
        <v>6.4000000000000001E-2</v>
      </c>
      <c r="H41" s="10">
        <v>1</v>
      </c>
      <c r="I41" s="13">
        <f t="shared" si="6"/>
        <v>1.2</v>
      </c>
      <c r="J41" s="13">
        <f t="shared" si="7"/>
        <v>6.4000000000000001E-2</v>
      </c>
      <c r="K41" s="11">
        <v>2943.5</v>
      </c>
      <c r="L41" s="10">
        <f t="shared" si="2"/>
        <v>0.22214801182640001</v>
      </c>
      <c r="M41">
        <f t="shared" si="3"/>
        <v>274</v>
      </c>
      <c r="N41">
        <f t="shared" si="4"/>
        <v>1</v>
      </c>
      <c r="O41">
        <f t="shared" si="5"/>
        <v>0</v>
      </c>
    </row>
    <row r="42" spans="1:15">
      <c r="A42" s="10" t="s">
        <v>4</v>
      </c>
      <c r="B42" s="10">
        <v>3200</v>
      </c>
      <c r="C42" s="12">
        <v>5.4592482599999999E-2</v>
      </c>
      <c r="D42" s="11">
        <v>0.4</v>
      </c>
      <c r="E42" s="11">
        <v>48.29</v>
      </c>
      <c r="F42" s="11">
        <v>1.2</v>
      </c>
      <c r="G42" s="11">
        <v>6.4000000000000001E-2</v>
      </c>
      <c r="H42" s="10">
        <v>1</v>
      </c>
      <c r="I42" s="13">
        <f t="shared" si="6"/>
        <v>1.2</v>
      </c>
      <c r="J42" s="13">
        <f t="shared" si="7"/>
        <v>6.4000000000000001E-2</v>
      </c>
      <c r="K42" s="11">
        <v>157.69999999999999</v>
      </c>
      <c r="L42" s="10">
        <f t="shared" si="2"/>
        <v>8.7875699491800005E-2</v>
      </c>
      <c r="M42">
        <f t="shared" si="3"/>
        <v>108</v>
      </c>
      <c r="N42">
        <f t="shared" si="4"/>
        <v>0</v>
      </c>
      <c r="O42">
        <f t="shared" si="5"/>
        <v>0</v>
      </c>
    </row>
    <row r="43" spans="1:15">
      <c r="A43" s="10" t="s">
        <v>4</v>
      </c>
      <c r="B43" s="10">
        <v>5300</v>
      </c>
      <c r="C43" s="12">
        <v>2.4462385000000001E-3</v>
      </c>
      <c r="D43" s="11">
        <v>0.5</v>
      </c>
      <c r="E43" s="11">
        <v>48.29</v>
      </c>
      <c r="F43" s="11">
        <v>0.6</v>
      </c>
      <c r="G43" s="11">
        <v>0.13500000000000001</v>
      </c>
      <c r="H43" s="10">
        <v>1</v>
      </c>
      <c r="I43" s="13">
        <f t="shared" si="6"/>
        <v>0.6</v>
      </c>
      <c r="J43" s="13">
        <f t="shared" si="7"/>
        <v>0.13500000000000001</v>
      </c>
      <c r="K43" s="11">
        <v>257.8</v>
      </c>
      <c r="L43" s="10">
        <f t="shared" si="2"/>
        <v>4.9220357152083335E-3</v>
      </c>
      <c r="M43">
        <f t="shared" si="3"/>
        <v>6</v>
      </c>
      <c r="N43">
        <f t="shared" si="4"/>
        <v>0</v>
      </c>
      <c r="O43">
        <f t="shared" si="5"/>
        <v>0</v>
      </c>
    </row>
    <row r="44" spans="1:15">
      <c r="A44" s="10" t="s">
        <v>4</v>
      </c>
      <c r="B44" s="10">
        <v>3200</v>
      </c>
      <c r="C44" s="12">
        <v>3.0989775800000001E-2</v>
      </c>
      <c r="D44" s="11">
        <v>0.4</v>
      </c>
      <c r="E44" s="11">
        <v>48.29</v>
      </c>
      <c r="F44" s="11">
        <v>1.2</v>
      </c>
      <c r="G44" s="11">
        <v>6.4000000000000001E-2</v>
      </c>
      <c r="H44" s="10">
        <v>1</v>
      </c>
      <c r="I44" s="13">
        <f t="shared" si="6"/>
        <v>1.2</v>
      </c>
      <c r="J44" s="13">
        <f t="shared" si="7"/>
        <v>6.4000000000000001E-2</v>
      </c>
      <c r="K44" s="11">
        <v>91.6</v>
      </c>
      <c r="L44" s="10">
        <f t="shared" si="2"/>
        <v>4.9883209112733341E-2</v>
      </c>
      <c r="M44">
        <f t="shared" si="3"/>
        <v>62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3200</v>
      </c>
      <c r="C45" s="12">
        <v>1.431E-7</v>
      </c>
      <c r="D45" s="11">
        <v>0.4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6"/>
        <v>1.2</v>
      </c>
      <c r="J45" s="13">
        <f t="shared" si="7"/>
        <v>6.4000000000000001E-2</v>
      </c>
      <c r="K45" s="11">
        <v>0</v>
      </c>
      <c r="L45" s="10">
        <f t="shared" si="2"/>
        <v>2.3034330000000002E-7</v>
      </c>
      <c r="M45">
        <f t="shared" si="3"/>
        <v>0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8140</v>
      </c>
      <c r="C46" s="12">
        <v>2.1780998830999998</v>
      </c>
      <c r="D46" s="11">
        <v>0.70299999999999996</v>
      </c>
      <c r="E46" s="11">
        <v>48.29</v>
      </c>
      <c r="F46" s="11">
        <v>1.2</v>
      </c>
      <c r="G46" s="11">
        <v>0.48</v>
      </c>
      <c r="H46" s="10">
        <v>1</v>
      </c>
      <c r="I46" s="13">
        <f t="shared" si="6"/>
        <v>1.2</v>
      </c>
      <c r="J46" s="13">
        <f t="shared" si="7"/>
        <v>0.48</v>
      </c>
      <c r="K46" s="11">
        <v>11683</v>
      </c>
      <c r="L46" s="10">
        <f t="shared" si="2"/>
        <v>6.1618209732078313</v>
      </c>
      <c r="M46">
        <f t="shared" si="3"/>
        <v>7600</v>
      </c>
      <c r="N46">
        <f t="shared" si="4"/>
        <v>20</v>
      </c>
      <c r="O46">
        <f t="shared" si="5"/>
        <v>8</v>
      </c>
    </row>
    <row r="47" spans="1:15">
      <c r="A47" s="10" t="s">
        <v>4</v>
      </c>
      <c r="B47" s="10">
        <v>8140</v>
      </c>
      <c r="C47" s="12">
        <v>3.8718362399999998E-2</v>
      </c>
      <c r="D47" s="11">
        <v>0.70299999999999996</v>
      </c>
      <c r="E47" s="11">
        <v>48.29</v>
      </c>
      <c r="F47" s="11">
        <v>1.2</v>
      </c>
      <c r="G47" s="11">
        <v>0.48</v>
      </c>
      <c r="H47" s="10">
        <v>1</v>
      </c>
      <c r="I47" s="13">
        <f t="shared" si="6"/>
        <v>1.2</v>
      </c>
      <c r="J47" s="13">
        <f t="shared" si="7"/>
        <v>0.48</v>
      </c>
      <c r="K47" s="11">
        <v>106.3</v>
      </c>
      <c r="L47" s="10">
        <f t="shared" si="2"/>
        <v>0.10953382778067398</v>
      </c>
      <c r="M47">
        <f t="shared" si="3"/>
        <v>135</v>
      </c>
      <c r="N47">
        <f t="shared" si="4"/>
        <v>0</v>
      </c>
      <c r="O47">
        <f t="shared" si="5"/>
        <v>0.1</v>
      </c>
    </row>
    <row r="48" spans="1:15">
      <c r="A48" s="10" t="s">
        <v>4</v>
      </c>
      <c r="B48" s="10">
        <v>6410</v>
      </c>
      <c r="C48" s="12">
        <v>4.6364081100000003E-2</v>
      </c>
      <c r="D48" s="11">
        <v>0.30299999999999999</v>
      </c>
      <c r="E48" s="11">
        <v>48.29</v>
      </c>
      <c r="F48" s="11">
        <v>0</v>
      </c>
      <c r="G48" s="11">
        <v>0</v>
      </c>
      <c r="H48" s="10">
        <v>1</v>
      </c>
      <c r="I48" s="13">
        <f t="shared" si="6"/>
        <v>0</v>
      </c>
      <c r="J48" s="13">
        <f t="shared" si="7"/>
        <v>0</v>
      </c>
      <c r="K48" s="11">
        <v>54.9</v>
      </c>
      <c r="L48" s="10">
        <f t="shared" si="2"/>
        <v>5.6532767277054752E-2</v>
      </c>
      <c r="M48">
        <f t="shared" si="3"/>
        <v>70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3200</v>
      </c>
      <c r="C49" s="12">
        <v>2.9093360000000002E-3</v>
      </c>
      <c r="D49" s="11">
        <v>0.4</v>
      </c>
      <c r="E49" s="11">
        <v>48.29</v>
      </c>
      <c r="F49" s="11">
        <v>1.2</v>
      </c>
      <c r="G49" s="11">
        <v>6.4000000000000001E-2</v>
      </c>
      <c r="H49" s="10">
        <v>1</v>
      </c>
      <c r="I49" s="13">
        <f t="shared" si="6"/>
        <v>1.2</v>
      </c>
      <c r="J49" s="13">
        <f t="shared" si="7"/>
        <v>6.4000000000000001E-2</v>
      </c>
      <c r="K49" s="11">
        <v>4.5</v>
      </c>
      <c r="L49" s="10">
        <f t="shared" si="2"/>
        <v>4.6830611813333343E-3</v>
      </c>
      <c r="M49">
        <f t="shared" si="3"/>
        <v>6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3200</v>
      </c>
      <c r="C50" s="12">
        <v>5.7372607899999997E-2</v>
      </c>
      <c r="D50" s="11">
        <v>0.4</v>
      </c>
      <c r="E50" s="11">
        <v>48.29</v>
      </c>
      <c r="F50" s="11">
        <v>1.2</v>
      </c>
      <c r="G50" s="11">
        <v>6.4000000000000001E-2</v>
      </c>
      <c r="H50" s="10">
        <v>1</v>
      </c>
      <c r="I50" s="13">
        <f t="shared" si="6"/>
        <v>1.2</v>
      </c>
      <c r="J50" s="13">
        <f t="shared" si="7"/>
        <v>6.4000000000000001E-2</v>
      </c>
      <c r="K50" s="11">
        <v>182.1</v>
      </c>
      <c r="L50" s="10">
        <f t="shared" si="2"/>
        <v>9.2350774516366682E-2</v>
      </c>
      <c r="M50">
        <f t="shared" si="3"/>
        <v>114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6410</v>
      </c>
      <c r="C51" s="12">
        <v>3.0623054600000001E-2</v>
      </c>
      <c r="D51" s="11">
        <v>0.30299999999999999</v>
      </c>
      <c r="E51" s="11">
        <v>48.29</v>
      </c>
      <c r="F51" s="11">
        <v>0</v>
      </c>
      <c r="G51" s="11">
        <v>0</v>
      </c>
      <c r="H51" s="10">
        <v>1</v>
      </c>
      <c r="I51" s="13">
        <f t="shared" si="6"/>
        <v>0</v>
      </c>
      <c r="J51" s="13">
        <f t="shared" si="7"/>
        <v>0</v>
      </c>
      <c r="K51" s="11">
        <v>36.200000000000003</v>
      </c>
      <c r="L51" s="10">
        <f t="shared" si="2"/>
        <v>3.7339379492508498E-2</v>
      </c>
      <c r="M51">
        <f t="shared" si="3"/>
        <v>46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6410</v>
      </c>
      <c r="C52" s="12">
        <v>0.17117167320000001</v>
      </c>
      <c r="D52" s="11">
        <v>0.30299999999999999</v>
      </c>
      <c r="E52" s="11">
        <v>48.29</v>
      </c>
      <c r="F52" s="11">
        <v>0</v>
      </c>
      <c r="G52" s="11">
        <v>0</v>
      </c>
      <c r="H52" s="10">
        <v>1</v>
      </c>
      <c r="I52" s="13">
        <f t="shared" si="6"/>
        <v>0</v>
      </c>
      <c r="J52" s="13">
        <f t="shared" si="7"/>
        <v>0</v>
      </c>
      <c r="K52" s="11">
        <v>202.5</v>
      </c>
      <c r="L52" s="10">
        <f t="shared" si="2"/>
        <v>0.20871347249540703</v>
      </c>
      <c r="M52">
        <f t="shared" si="3"/>
        <v>257</v>
      </c>
      <c r="N52">
        <f t="shared" si="4"/>
        <v>0</v>
      </c>
      <c r="O52">
        <f t="shared" si="5"/>
        <v>0</v>
      </c>
    </row>
    <row r="53" spans="1:15">
      <c r="A53" s="10" t="s">
        <v>4</v>
      </c>
      <c r="B53" s="10">
        <v>6410</v>
      </c>
      <c r="C53" s="12">
        <v>7.6857960599999997E-2</v>
      </c>
      <c r="D53" s="11">
        <v>0.30299999999999999</v>
      </c>
      <c r="E53" s="11">
        <v>48.29</v>
      </c>
      <c r="F53" s="11">
        <v>0</v>
      </c>
      <c r="G53" s="11">
        <v>0</v>
      </c>
      <c r="H53" s="10">
        <v>1</v>
      </c>
      <c r="I53" s="13">
        <f t="shared" si="6"/>
        <v>0</v>
      </c>
      <c r="J53" s="13">
        <f t="shared" si="7"/>
        <v>0</v>
      </c>
      <c r="K53" s="11">
        <v>90.9</v>
      </c>
      <c r="L53" s="10">
        <f t="shared" si="2"/>
        <v>9.3714640663693491E-2</v>
      </c>
      <c r="M53">
        <f t="shared" si="3"/>
        <v>116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8140</v>
      </c>
      <c r="C54" s="12">
        <v>7.3940361199999999E-2</v>
      </c>
      <c r="D54" s="11">
        <v>0.70299999999999996</v>
      </c>
      <c r="E54" s="11">
        <v>48.29</v>
      </c>
      <c r="F54" s="11">
        <v>1.2</v>
      </c>
      <c r="G54" s="11">
        <v>0.48</v>
      </c>
      <c r="H54" s="10">
        <v>1</v>
      </c>
      <c r="I54" s="13">
        <f t="shared" si="6"/>
        <v>1.2</v>
      </c>
      <c r="J54" s="13">
        <f t="shared" si="7"/>
        <v>0.48</v>
      </c>
      <c r="K54" s="11">
        <v>203</v>
      </c>
      <c r="L54" s="10">
        <f t="shared" si="2"/>
        <v>0.20917648081422027</v>
      </c>
      <c r="M54">
        <f t="shared" si="3"/>
        <v>258</v>
      </c>
      <c r="N54">
        <f t="shared" si="4"/>
        <v>1</v>
      </c>
      <c r="O54">
        <f t="shared" si="5"/>
        <v>0.3</v>
      </c>
    </row>
    <row r="55" spans="1:15">
      <c r="A55" s="10" t="s">
        <v>4</v>
      </c>
      <c r="B55" s="10">
        <v>6410</v>
      </c>
      <c r="C55" s="12">
        <v>5.42189504E-2</v>
      </c>
      <c r="D55" s="11">
        <v>0.30299999999999999</v>
      </c>
      <c r="E55" s="11">
        <v>48.29</v>
      </c>
      <c r="F55" s="11">
        <v>0</v>
      </c>
      <c r="G55" s="11">
        <v>0</v>
      </c>
      <c r="H55" s="10">
        <v>1</v>
      </c>
      <c r="I55" s="13">
        <f t="shared" si="6"/>
        <v>0</v>
      </c>
      <c r="J55" s="13">
        <f t="shared" si="7"/>
        <v>0</v>
      </c>
      <c r="K55" s="11">
        <v>64.2</v>
      </c>
      <c r="L55" s="10">
        <f t="shared" si="2"/>
        <v>6.6110386149104E-2</v>
      </c>
      <c r="M55">
        <f t="shared" si="3"/>
        <v>82</v>
      </c>
      <c r="N55">
        <f t="shared" si="4"/>
        <v>0</v>
      </c>
      <c r="O55">
        <f t="shared" si="5"/>
        <v>0</v>
      </c>
    </row>
    <row r="56" spans="1:15">
      <c r="A56" s="10" t="s">
        <v>4</v>
      </c>
      <c r="B56" s="10">
        <v>6410</v>
      </c>
      <c r="C56" s="12">
        <v>0.94383539279999995</v>
      </c>
      <c r="D56" s="11">
        <v>0.30299999999999999</v>
      </c>
      <c r="E56" s="11">
        <v>48.29</v>
      </c>
      <c r="F56" s="11">
        <v>0</v>
      </c>
      <c r="G56" s="11">
        <v>0</v>
      </c>
      <c r="H56" s="10">
        <v>1</v>
      </c>
      <c r="I56" s="13">
        <f t="shared" si="6"/>
        <v>0</v>
      </c>
      <c r="J56" s="13">
        <f t="shared" si="7"/>
        <v>0</v>
      </c>
      <c r="K56" s="11">
        <v>1116.9000000000001</v>
      </c>
      <c r="L56" s="10">
        <f t="shared" si="2"/>
        <v>1.1508397307373779</v>
      </c>
      <c r="M56">
        <f t="shared" si="3"/>
        <v>1420</v>
      </c>
      <c r="N56">
        <f t="shared" si="4"/>
        <v>0</v>
      </c>
      <c r="O56">
        <f t="shared" si="5"/>
        <v>0</v>
      </c>
    </row>
    <row r="57" spans="1:15">
      <c r="A57" s="10" t="s">
        <v>4</v>
      </c>
      <c r="B57" s="10">
        <v>3200</v>
      </c>
      <c r="C57" s="12">
        <v>3.3399468500000001E-2</v>
      </c>
      <c r="D57" s="11">
        <v>0.4</v>
      </c>
      <c r="E57" s="11">
        <v>48.29</v>
      </c>
      <c r="F57" s="11">
        <v>1.2</v>
      </c>
      <c r="G57" s="11">
        <v>6.4000000000000001E-2</v>
      </c>
      <c r="H57" s="10">
        <v>1</v>
      </c>
      <c r="I57" s="13">
        <f t="shared" si="6"/>
        <v>1.2</v>
      </c>
      <c r="J57" s="13">
        <f t="shared" si="7"/>
        <v>6.4000000000000001E-2</v>
      </c>
      <c r="K57" s="11">
        <v>82.1</v>
      </c>
      <c r="L57" s="10">
        <f t="shared" si="2"/>
        <v>5.3762011128833338E-2</v>
      </c>
      <c r="M57">
        <f t="shared" si="3"/>
        <v>66</v>
      </c>
      <c r="N57">
        <f t="shared" si="4"/>
        <v>0</v>
      </c>
      <c r="O57">
        <f t="shared" si="5"/>
        <v>0</v>
      </c>
    </row>
    <row r="58" spans="1:15">
      <c r="A58" s="10" t="s">
        <v>4</v>
      </c>
      <c r="B58" s="10">
        <v>6410</v>
      </c>
      <c r="C58" s="12">
        <v>0.1045826311</v>
      </c>
      <c r="D58" s="11">
        <v>0.30299999999999999</v>
      </c>
      <c r="E58" s="11">
        <v>48.29</v>
      </c>
      <c r="F58" s="11">
        <v>0</v>
      </c>
      <c r="G58" s="11">
        <v>0</v>
      </c>
      <c r="H58" s="10">
        <v>1</v>
      </c>
      <c r="I58" s="13">
        <f t="shared" si="6"/>
        <v>0</v>
      </c>
      <c r="J58" s="13">
        <f t="shared" si="7"/>
        <v>0</v>
      </c>
      <c r="K58" s="11">
        <v>123.8</v>
      </c>
      <c r="L58" s="10">
        <f t="shared" si="2"/>
        <v>0.12751995520942974</v>
      </c>
      <c r="M58">
        <f t="shared" si="3"/>
        <v>157</v>
      </c>
      <c r="N58">
        <f t="shared" si="4"/>
        <v>0</v>
      </c>
      <c r="O58">
        <f t="shared" si="5"/>
        <v>0</v>
      </c>
    </row>
    <row r="59" spans="1:15">
      <c r="A59" s="10" t="s">
        <v>4</v>
      </c>
      <c r="B59" s="10">
        <v>6410</v>
      </c>
      <c r="C59" s="12">
        <v>8.4065307999999991E-3</v>
      </c>
      <c r="D59" s="11">
        <v>0.30299999999999999</v>
      </c>
      <c r="E59" s="11">
        <v>48.29</v>
      </c>
      <c r="F59" s="11">
        <v>0</v>
      </c>
      <c r="G59" s="11">
        <v>0</v>
      </c>
      <c r="H59" s="10">
        <v>1</v>
      </c>
      <c r="I59" s="13">
        <f t="shared" si="6"/>
        <v>0</v>
      </c>
      <c r="J59" s="13">
        <f t="shared" si="7"/>
        <v>0</v>
      </c>
      <c r="K59" s="11">
        <v>9.9</v>
      </c>
      <c r="L59" s="10">
        <f t="shared" si="2"/>
        <v>1.0250272151382999E-2</v>
      </c>
      <c r="M59">
        <f t="shared" si="3"/>
        <v>13</v>
      </c>
      <c r="N59">
        <f t="shared" si="4"/>
        <v>0</v>
      </c>
      <c r="O59">
        <f t="shared" si="5"/>
        <v>0</v>
      </c>
    </row>
    <row r="60" spans="1:15">
      <c r="A60" s="10" t="s">
        <v>4</v>
      </c>
      <c r="B60" s="10">
        <v>8140</v>
      </c>
      <c r="C60" s="12">
        <v>0.25801982779999999</v>
      </c>
      <c r="D60" s="11">
        <v>0.70299999999999996</v>
      </c>
      <c r="E60" s="11">
        <v>48.29</v>
      </c>
      <c r="F60" s="11">
        <v>1.2</v>
      </c>
      <c r="G60" s="11">
        <v>0.48</v>
      </c>
      <c r="H60" s="10">
        <v>1</v>
      </c>
      <c r="I60" s="13">
        <f t="shared" si="6"/>
        <v>1.2</v>
      </c>
      <c r="J60" s="13">
        <f t="shared" si="7"/>
        <v>0.48</v>
      </c>
      <c r="K60" s="11">
        <v>3537.6</v>
      </c>
      <c r="L60" s="10">
        <f t="shared" si="2"/>
        <v>0.72993529763139875</v>
      </c>
      <c r="M60">
        <f t="shared" si="3"/>
        <v>900</v>
      </c>
      <c r="N60">
        <f t="shared" si="4"/>
        <v>2</v>
      </c>
      <c r="O60">
        <f t="shared" si="5"/>
        <v>1</v>
      </c>
    </row>
    <row r="61" spans="1:15">
      <c r="C61">
        <f>SUM(C2:C60)</f>
        <v>26.087499984999994</v>
      </c>
      <c r="N61">
        <f>SUM(N2:N60)</f>
        <v>202</v>
      </c>
      <c r="O61">
        <f>SUM(O2:O60)</f>
        <v>73.999999999999986</v>
      </c>
    </row>
  </sheetData>
  <sortState ref="A2:I60">
    <sortCondition ref="H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5.7109375" customWidth="1"/>
    <col min="13" max="13" width="13.7109375" customWidth="1"/>
  </cols>
  <sheetData>
    <row r="1" spans="1:15" ht="30">
      <c r="A1" s="10" t="s">
        <v>60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3" t="s">
        <v>51</v>
      </c>
      <c r="J1" s="13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5.0189917600000002E-2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2525.6</v>
      </c>
      <c r="L2" s="10">
        <f>E2*D2*C2/12</f>
        <v>0.14198673316629265</v>
      </c>
      <c r="M2">
        <f>ROUND(E2*D2*C2*102.79,0)</f>
        <v>175</v>
      </c>
      <c r="N2">
        <f>ROUND(I2*M2*0.002205,0)</f>
        <v>0</v>
      </c>
      <c r="O2">
        <f>ROUND(J2*M2*0.002205,1)</f>
        <v>0.1</v>
      </c>
    </row>
    <row r="3" spans="1:15">
      <c r="A3" s="10" t="s">
        <v>4</v>
      </c>
      <c r="B3" s="10">
        <v>8140</v>
      </c>
      <c r="C3" s="12">
        <v>2.5735662548999998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14" si="0">F3*0.7</f>
        <v>0.84</v>
      </c>
      <c r="J3" s="13">
        <f t="shared" ref="J3:J14" si="1">G3*0.5</f>
        <v>0.24</v>
      </c>
      <c r="K3" s="11">
        <v>8487.2999999999993</v>
      </c>
      <c r="L3" s="10">
        <f t="shared" ref="L3:L54" si="2">E3*D3*C3/12</f>
        <v>7.280591054811004</v>
      </c>
      <c r="M3">
        <f t="shared" ref="M3:M54" si="3">ROUND(E3*D3*C3*102.79,0)</f>
        <v>8980</v>
      </c>
      <c r="N3">
        <f t="shared" ref="N3:N54" si="4">ROUND(I3*M3*0.002205,0)</f>
        <v>17</v>
      </c>
      <c r="O3">
        <f t="shared" ref="O3:O54" si="5">ROUND(J3*M3*0.002205,1)</f>
        <v>4.8</v>
      </c>
    </row>
    <row r="4" spans="1:15">
      <c r="A4" s="10" t="s">
        <v>4</v>
      </c>
      <c r="B4" s="10">
        <v>8140</v>
      </c>
      <c r="C4" s="12">
        <v>0.14082709460000001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0</v>
      </c>
      <c r="I4" s="13">
        <f t="shared" si="0"/>
        <v>0.84</v>
      </c>
      <c r="J4" s="13">
        <f t="shared" si="1"/>
        <v>0.24</v>
      </c>
      <c r="K4" s="11">
        <v>386.6</v>
      </c>
      <c r="L4" s="10">
        <f t="shared" si="2"/>
        <v>0.39839832499654176</v>
      </c>
      <c r="M4">
        <f t="shared" si="3"/>
        <v>491</v>
      </c>
      <c r="N4">
        <f t="shared" si="4"/>
        <v>1</v>
      </c>
      <c r="O4">
        <f t="shared" si="5"/>
        <v>0.3</v>
      </c>
    </row>
    <row r="5" spans="1:15">
      <c r="A5" s="10" t="s">
        <v>4</v>
      </c>
      <c r="B5" s="10">
        <v>8140</v>
      </c>
      <c r="C5" s="12">
        <v>1.6311736726999999</v>
      </c>
      <c r="D5" s="11">
        <v>0.85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5551.5</v>
      </c>
      <c r="L5" s="10">
        <f t="shared" si="2"/>
        <v>5.579497513040045</v>
      </c>
      <c r="M5">
        <f t="shared" si="3"/>
        <v>6882</v>
      </c>
      <c r="N5">
        <f t="shared" si="4"/>
        <v>13</v>
      </c>
      <c r="O5">
        <f t="shared" si="5"/>
        <v>3.6</v>
      </c>
    </row>
    <row r="6" spans="1:15">
      <c r="A6" s="10" t="s">
        <v>4</v>
      </c>
      <c r="B6" s="10">
        <v>8140</v>
      </c>
      <c r="C6" s="12">
        <v>1.4041095446</v>
      </c>
      <c r="D6" s="11">
        <v>0.85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4697</v>
      </c>
      <c r="L6" s="10">
        <f t="shared" si="2"/>
        <v>4.8028152018686576</v>
      </c>
      <c r="M6">
        <f t="shared" si="3"/>
        <v>5924</v>
      </c>
      <c r="N6">
        <f t="shared" si="4"/>
        <v>11</v>
      </c>
      <c r="O6">
        <f t="shared" si="5"/>
        <v>3.1</v>
      </c>
    </row>
    <row r="7" spans="1:15">
      <c r="A7" s="10" t="s">
        <v>4</v>
      </c>
      <c r="B7" s="10">
        <v>8140</v>
      </c>
      <c r="C7" s="12">
        <v>2.23115337E-2</v>
      </c>
      <c r="D7" s="11">
        <v>0.85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74.099999999999994</v>
      </c>
      <c r="L7" s="10">
        <f t="shared" si="2"/>
        <v>7.6317530668087483E-2</v>
      </c>
      <c r="M7">
        <f t="shared" si="3"/>
        <v>94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0.75674791180000001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2228.4</v>
      </c>
      <c r="L8" s="10">
        <f t="shared" si="2"/>
        <v>2.1408316443798219</v>
      </c>
      <c r="M8">
        <f t="shared" si="3"/>
        <v>2641</v>
      </c>
      <c r="N8">
        <f t="shared" si="4"/>
        <v>5</v>
      </c>
      <c r="O8">
        <f t="shared" si="5"/>
        <v>1.4</v>
      </c>
    </row>
    <row r="9" spans="1:15">
      <c r="A9" s="10" t="s">
        <v>4</v>
      </c>
      <c r="B9" s="10">
        <v>8140</v>
      </c>
      <c r="C9" s="12">
        <v>1.8066455999999999E-3</v>
      </c>
      <c r="D9" s="11">
        <v>0.85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6</v>
      </c>
      <c r="L9" s="10">
        <f t="shared" si="2"/>
        <v>6.1797065516999991E-3</v>
      </c>
      <c r="M9">
        <f t="shared" si="3"/>
        <v>8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8140</v>
      </c>
      <c r="C10" s="12">
        <v>0.82205069149999999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2353</v>
      </c>
      <c r="L10" s="10">
        <f t="shared" si="2"/>
        <v>2.3255725007043417</v>
      </c>
      <c r="M10">
        <f t="shared" si="3"/>
        <v>2869</v>
      </c>
      <c r="N10">
        <f t="shared" si="4"/>
        <v>5</v>
      </c>
      <c r="O10">
        <f t="shared" si="5"/>
        <v>1.5</v>
      </c>
    </row>
    <row r="11" spans="1:15">
      <c r="A11" s="10" t="s">
        <v>4</v>
      </c>
      <c r="B11" s="10">
        <v>8140</v>
      </c>
      <c r="C11" s="12">
        <v>0.17159084320000001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505.6</v>
      </c>
      <c r="L11" s="10">
        <f t="shared" si="2"/>
        <v>0.48542863651199863</v>
      </c>
      <c r="M11">
        <f t="shared" si="3"/>
        <v>599</v>
      </c>
      <c r="N11">
        <f t="shared" si="4"/>
        <v>1</v>
      </c>
      <c r="O11">
        <f t="shared" si="5"/>
        <v>0.3</v>
      </c>
    </row>
    <row r="12" spans="1:15">
      <c r="A12" s="10" t="s">
        <v>4</v>
      </c>
      <c r="B12" s="10">
        <v>8140</v>
      </c>
      <c r="C12" s="12">
        <v>0.12514387330000001</v>
      </c>
      <c r="D12" s="11">
        <v>0.85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415.4</v>
      </c>
      <c r="L12" s="10">
        <f t="shared" si="2"/>
        <v>0.42805983295070416</v>
      </c>
      <c r="M12">
        <f t="shared" si="3"/>
        <v>528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8140</v>
      </c>
      <c r="C13" s="12">
        <v>0.1321736386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386.6</v>
      </c>
      <c r="L13" s="10">
        <f t="shared" si="2"/>
        <v>0.37391779171831513</v>
      </c>
      <c r="M13">
        <f t="shared" si="3"/>
        <v>461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8140</v>
      </c>
      <c r="C14" s="12">
        <v>0.18593601109999999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4412.7</v>
      </c>
      <c r="L14" s="10">
        <f t="shared" si="2"/>
        <v>0.52601096109511303</v>
      </c>
      <c r="M14">
        <f t="shared" si="3"/>
        <v>649</v>
      </c>
      <c r="N14">
        <f t="shared" si="4"/>
        <v>1</v>
      </c>
      <c r="O14">
        <f t="shared" si="5"/>
        <v>0.3</v>
      </c>
    </row>
    <row r="15" spans="1:15">
      <c r="A15" s="10" t="s">
        <v>4</v>
      </c>
      <c r="B15" s="10">
        <v>8140</v>
      </c>
      <c r="C15" s="12">
        <v>3.6533323232999999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>F15</f>
        <v>1.2</v>
      </c>
      <c r="J15" s="13">
        <f>G15</f>
        <v>0.48</v>
      </c>
      <c r="K15" s="11">
        <v>105304.6</v>
      </c>
      <c r="L15" s="10">
        <f t="shared" si="2"/>
        <v>10.335237564848862</v>
      </c>
      <c r="M15">
        <f t="shared" si="3"/>
        <v>12748</v>
      </c>
      <c r="N15">
        <f t="shared" si="4"/>
        <v>34</v>
      </c>
      <c r="O15">
        <f t="shared" si="5"/>
        <v>13.5</v>
      </c>
    </row>
    <row r="16" spans="1:15">
      <c r="A16" s="10" t="s">
        <v>4</v>
      </c>
      <c r="B16" s="10">
        <v>8140</v>
      </c>
      <c r="C16" s="12">
        <v>2.0772437183000001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ref="I16:I54" si="6">F16</f>
        <v>1.2</v>
      </c>
      <c r="J16" s="13">
        <f t="shared" ref="J16:J54" si="7">G16</f>
        <v>0.48</v>
      </c>
      <c r="K16" s="11">
        <v>11683</v>
      </c>
      <c r="L16" s="10">
        <f t="shared" si="2"/>
        <v>5.8764999755970848</v>
      </c>
      <c r="M16">
        <f t="shared" si="3"/>
        <v>7249</v>
      </c>
      <c r="N16">
        <f t="shared" si="4"/>
        <v>19</v>
      </c>
      <c r="O16">
        <f t="shared" si="5"/>
        <v>7.7</v>
      </c>
    </row>
    <row r="17" spans="1:15">
      <c r="A17" s="10" t="s">
        <v>4</v>
      </c>
      <c r="B17" s="10">
        <v>8140</v>
      </c>
      <c r="C17" s="12">
        <v>6.7464977300000006E-2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1</v>
      </c>
      <c r="I17" s="13">
        <f t="shared" si="6"/>
        <v>1.2</v>
      </c>
      <c r="J17" s="13">
        <f t="shared" si="7"/>
        <v>0.48</v>
      </c>
      <c r="K17" s="11">
        <v>3537.6</v>
      </c>
      <c r="L17" s="10">
        <f t="shared" si="2"/>
        <v>0.1908576899111126</v>
      </c>
      <c r="M17">
        <f t="shared" si="3"/>
        <v>235</v>
      </c>
      <c r="N17">
        <f t="shared" si="4"/>
        <v>1</v>
      </c>
      <c r="O17">
        <f t="shared" si="5"/>
        <v>0.2</v>
      </c>
    </row>
    <row r="18" spans="1:15">
      <c r="A18" s="10" t="s">
        <v>4</v>
      </c>
      <c r="B18" s="10">
        <v>6410</v>
      </c>
      <c r="C18" s="12">
        <v>0.20654624760000001</v>
      </c>
      <c r="D18" s="11">
        <v>0.30299999999999999</v>
      </c>
      <c r="E18" s="11">
        <v>48.29</v>
      </c>
      <c r="F18" s="11">
        <v>0</v>
      </c>
      <c r="G18" s="11">
        <v>0</v>
      </c>
      <c r="H18" s="10">
        <v>1</v>
      </c>
      <c r="I18" s="13">
        <f t="shared" si="6"/>
        <v>0</v>
      </c>
      <c r="J18" s="13">
        <f t="shared" si="7"/>
        <v>0</v>
      </c>
      <c r="K18" s="11">
        <v>244.4</v>
      </c>
      <c r="L18" s="10">
        <f t="shared" si="2"/>
        <v>0.25184648698925099</v>
      </c>
      <c r="M18">
        <f t="shared" si="3"/>
        <v>311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6410</v>
      </c>
      <c r="C19" s="12">
        <v>5.0699999999999997E-7</v>
      </c>
      <c r="D19" s="11">
        <v>0.30299999999999999</v>
      </c>
      <c r="E19" s="11">
        <v>48.29</v>
      </c>
      <c r="F19" s="11">
        <v>0</v>
      </c>
      <c r="G19" s="11">
        <v>0</v>
      </c>
      <c r="H19" s="10">
        <v>1</v>
      </c>
      <c r="I19" s="13">
        <f t="shared" si="6"/>
        <v>0</v>
      </c>
      <c r="J19" s="13">
        <f t="shared" si="7"/>
        <v>0</v>
      </c>
      <c r="K19" s="11">
        <v>0</v>
      </c>
      <c r="L19" s="10">
        <f t="shared" si="2"/>
        <v>6.1819650749999995E-7</v>
      </c>
      <c r="M19">
        <f t="shared" si="3"/>
        <v>0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6410</v>
      </c>
      <c r="C20" s="12">
        <v>0.11956520349999999</v>
      </c>
      <c r="D20" s="11">
        <v>0.30299999999999999</v>
      </c>
      <c r="E20" s="11">
        <v>48.29</v>
      </c>
      <c r="F20" s="11">
        <v>0</v>
      </c>
      <c r="G20" s="11">
        <v>0</v>
      </c>
      <c r="H20" s="10">
        <v>1</v>
      </c>
      <c r="I20" s="13">
        <f t="shared" si="6"/>
        <v>0</v>
      </c>
      <c r="J20" s="13">
        <f t="shared" si="7"/>
        <v>0</v>
      </c>
      <c r="K20" s="11">
        <v>141.5</v>
      </c>
      <c r="L20" s="10">
        <f t="shared" si="2"/>
        <v>0.14578854284462875</v>
      </c>
      <c r="M20">
        <f t="shared" si="3"/>
        <v>180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6410</v>
      </c>
      <c r="C21" s="12">
        <v>0.90255850810000005</v>
      </c>
      <c r="D21" s="11">
        <v>0.30299999999999999</v>
      </c>
      <c r="E21" s="11">
        <v>48.29</v>
      </c>
      <c r="F21" s="11">
        <v>0</v>
      </c>
      <c r="G21" s="11">
        <v>0</v>
      </c>
      <c r="H21" s="10">
        <v>1</v>
      </c>
      <c r="I21" s="13">
        <f t="shared" si="6"/>
        <v>0</v>
      </c>
      <c r="J21" s="13">
        <f t="shared" si="7"/>
        <v>0</v>
      </c>
      <c r="K21" s="11">
        <v>1068</v>
      </c>
      <c r="L21" s="10">
        <f t="shared" si="2"/>
        <v>1.1005098964927622</v>
      </c>
      <c r="M21">
        <f t="shared" si="3"/>
        <v>1357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2.1813461972999999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1</v>
      </c>
      <c r="I22" s="13">
        <f t="shared" si="6"/>
        <v>1.2</v>
      </c>
      <c r="J22" s="13">
        <f t="shared" si="7"/>
        <v>0.48</v>
      </c>
      <c r="K22" s="11">
        <v>7841.9</v>
      </c>
      <c r="L22" s="10">
        <f t="shared" si="2"/>
        <v>6.1710047609112282</v>
      </c>
      <c r="M22">
        <f t="shared" si="3"/>
        <v>7612</v>
      </c>
      <c r="N22">
        <f t="shared" si="4"/>
        <v>20</v>
      </c>
      <c r="O22">
        <f t="shared" si="5"/>
        <v>8.1</v>
      </c>
    </row>
    <row r="23" spans="1:15">
      <c r="A23" s="10" t="s">
        <v>4</v>
      </c>
      <c r="B23" s="10">
        <v>8140</v>
      </c>
      <c r="C23" s="12">
        <v>0.1410691748</v>
      </c>
      <c r="D23" s="11">
        <v>0.85</v>
      </c>
      <c r="E23" s="11">
        <v>48.29</v>
      </c>
      <c r="F23" s="11">
        <v>1.2</v>
      </c>
      <c r="G23" s="11">
        <v>0.48</v>
      </c>
      <c r="H23" s="10">
        <v>1</v>
      </c>
      <c r="I23" s="13">
        <f t="shared" si="6"/>
        <v>1.2</v>
      </c>
      <c r="J23" s="13">
        <f t="shared" si="7"/>
        <v>0.48</v>
      </c>
      <c r="K23" s="11">
        <v>542.20000000000005</v>
      </c>
      <c r="L23" s="10">
        <f t="shared" si="2"/>
        <v>0.48253299028568325</v>
      </c>
      <c r="M23">
        <f t="shared" si="3"/>
        <v>595</v>
      </c>
      <c r="N23">
        <f t="shared" si="4"/>
        <v>2</v>
      </c>
      <c r="O23">
        <f t="shared" si="5"/>
        <v>0.6</v>
      </c>
    </row>
    <row r="24" spans="1:15">
      <c r="A24" s="10" t="s">
        <v>4</v>
      </c>
      <c r="B24" s="10">
        <v>8140</v>
      </c>
      <c r="C24" s="12">
        <v>2.5994989622000002</v>
      </c>
      <c r="D24" s="11">
        <v>0.85</v>
      </c>
      <c r="E24" s="11">
        <v>48.29</v>
      </c>
      <c r="F24" s="11">
        <v>1.2</v>
      </c>
      <c r="G24" s="11">
        <v>0.48</v>
      </c>
      <c r="H24" s="10">
        <v>1</v>
      </c>
      <c r="I24" s="13">
        <f t="shared" si="6"/>
        <v>1.2</v>
      </c>
      <c r="J24" s="13">
        <f t="shared" si="7"/>
        <v>0.48</v>
      </c>
      <c r="K24" s="11">
        <v>20260.2</v>
      </c>
      <c r="L24" s="10">
        <f t="shared" si="2"/>
        <v>8.891694512661859</v>
      </c>
      <c r="M24">
        <f t="shared" si="3"/>
        <v>10968</v>
      </c>
      <c r="N24">
        <f t="shared" si="4"/>
        <v>29</v>
      </c>
      <c r="O24">
        <f t="shared" si="5"/>
        <v>11.6</v>
      </c>
    </row>
    <row r="25" spans="1:15">
      <c r="A25" s="10" t="s">
        <v>4</v>
      </c>
      <c r="B25" s="10">
        <v>3100</v>
      </c>
      <c r="C25" s="12">
        <v>0.126942202</v>
      </c>
      <c r="D25" s="11">
        <v>0.41099999999999998</v>
      </c>
      <c r="E25" s="11">
        <v>48.29</v>
      </c>
      <c r="F25" s="11">
        <v>1.2</v>
      </c>
      <c r="G25" s="11">
        <v>6.4000000000000001E-2</v>
      </c>
      <c r="H25" s="10">
        <v>1</v>
      </c>
      <c r="I25" s="13">
        <f t="shared" si="6"/>
        <v>1.2</v>
      </c>
      <c r="J25" s="13">
        <f t="shared" si="7"/>
        <v>6.4000000000000001E-2</v>
      </c>
      <c r="K25" s="11">
        <v>9232.7999999999993</v>
      </c>
      <c r="L25" s="10">
        <f t="shared" si="2"/>
        <v>0.209953833509365</v>
      </c>
      <c r="M25">
        <f t="shared" si="3"/>
        <v>259</v>
      </c>
      <c r="N25">
        <f t="shared" si="4"/>
        <v>1</v>
      </c>
      <c r="O25">
        <f t="shared" si="5"/>
        <v>0</v>
      </c>
    </row>
    <row r="26" spans="1:15">
      <c r="A26" s="10" t="s">
        <v>4</v>
      </c>
      <c r="B26" s="10">
        <v>3100</v>
      </c>
      <c r="C26" s="12">
        <v>2.4513237600000001E-2</v>
      </c>
      <c r="D26" s="11">
        <v>0.41099999999999998</v>
      </c>
      <c r="E26" s="11">
        <v>48.29</v>
      </c>
      <c r="F26" s="11">
        <v>1.2</v>
      </c>
      <c r="G26" s="11">
        <v>6.4000000000000001E-2</v>
      </c>
      <c r="H26" s="10">
        <v>1</v>
      </c>
      <c r="I26" s="13">
        <f t="shared" si="6"/>
        <v>1.2</v>
      </c>
      <c r="J26" s="13">
        <f t="shared" si="7"/>
        <v>6.4000000000000001E-2</v>
      </c>
      <c r="K26" s="11">
        <v>43.1</v>
      </c>
      <c r="L26" s="10">
        <f t="shared" si="2"/>
        <v>4.0543240346861999E-2</v>
      </c>
      <c r="M26">
        <f t="shared" si="3"/>
        <v>50</v>
      </c>
      <c r="N26">
        <f t="shared" si="4"/>
        <v>0</v>
      </c>
      <c r="O26">
        <f t="shared" si="5"/>
        <v>0</v>
      </c>
    </row>
    <row r="27" spans="1:15">
      <c r="A27" s="10" t="s">
        <v>4</v>
      </c>
      <c r="B27" s="10">
        <v>8140</v>
      </c>
      <c r="C27" s="12">
        <v>1.1199971899999999E-2</v>
      </c>
      <c r="D27" s="11">
        <v>0.85</v>
      </c>
      <c r="E27" s="11">
        <v>48.29</v>
      </c>
      <c r="F27" s="11">
        <v>1.2</v>
      </c>
      <c r="G27" s="11">
        <v>0.48</v>
      </c>
      <c r="H27" s="10">
        <v>1</v>
      </c>
      <c r="I27" s="13">
        <f t="shared" si="6"/>
        <v>1.2</v>
      </c>
      <c r="J27" s="13">
        <f t="shared" si="7"/>
        <v>0.48</v>
      </c>
      <c r="K27" s="11">
        <v>37.200000000000003</v>
      </c>
      <c r="L27" s="10">
        <f t="shared" si="2"/>
        <v>3.8309970549445828E-2</v>
      </c>
      <c r="M27">
        <f t="shared" si="3"/>
        <v>47</v>
      </c>
      <c r="N27">
        <f t="shared" si="4"/>
        <v>0</v>
      </c>
      <c r="O27">
        <f t="shared" si="5"/>
        <v>0</v>
      </c>
    </row>
    <row r="28" spans="1:15">
      <c r="A28" s="10" t="s">
        <v>4</v>
      </c>
      <c r="B28" s="10">
        <v>3100</v>
      </c>
      <c r="C28" s="12">
        <v>6.9818815399999998E-2</v>
      </c>
      <c r="D28" s="11">
        <v>0.41099999999999998</v>
      </c>
      <c r="E28" s="11">
        <v>48.29</v>
      </c>
      <c r="F28" s="11">
        <v>1.2</v>
      </c>
      <c r="G28" s="11">
        <v>6.4000000000000001E-2</v>
      </c>
      <c r="H28" s="10">
        <v>1</v>
      </c>
      <c r="I28" s="13">
        <f t="shared" si="6"/>
        <v>1.2</v>
      </c>
      <c r="J28" s="13">
        <f t="shared" si="7"/>
        <v>6.4000000000000001E-2</v>
      </c>
      <c r="K28" s="11">
        <v>205.6</v>
      </c>
      <c r="L28" s="10">
        <f t="shared" si="2"/>
        <v>0.11547560790156049</v>
      </c>
      <c r="M28">
        <f t="shared" si="3"/>
        <v>142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8140</v>
      </c>
      <c r="C29" s="12">
        <v>3.2953728000000002E-2</v>
      </c>
      <c r="D29" s="11">
        <v>0.85</v>
      </c>
      <c r="E29" s="11">
        <v>48.29</v>
      </c>
      <c r="F29" s="11">
        <v>1.2</v>
      </c>
      <c r="G29" s="11">
        <v>0.48</v>
      </c>
      <c r="H29" s="10">
        <v>1</v>
      </c>
      <c r="I29" s="13">
        <f t="shared" si="6"/>
        <v>1.2</v>
      </c>
      <c r="J29" s="13">
        <f t="shared" si="7"/>
        <v>0.48</v>
      </c>
      <c r="K29" s="11">
        <v>109.4</v>
      </c>
      <c r="L29" s="10">
        <f t="shared" si="2"/>
        <v>0.11271959969599998</v>
      </c>
      <c r="M29">
        <f t="shared" si="3"/>
        <v>139</v>
      </c>
      <c r="N29">
        <f t="shared" si="4"/>
        <v>0</v>
      </c>
      <c r="O29">
        <f t="shared" si="5"/>
        <v>0.1</v>
      </c>
    </row>
    <row r="30" spans="1:15">
      <c r="A30" s="10" t="s">
        <v>4</v>
      </c>
      <c r="B30" s="10">
        <v>3100</v>
      </c>
      <c r="C30" s="12">
        <v>6.3872409500000005E-2</v>
      </c>
      <c r="D30" s="11">
        <v>0.41099999999999998</v>
      </c>
      <c r="E30" s="11">
        <v>48.29</v>
      </c>
      <c r="F30" s="11">
        <v>1.2</v>
      </c>
      <c r="G30" s="11">
        <v>6.4000000000000001E-2</v>
      </c>
      <c r="H30" s="10">
        <v>1</v>
      </c>
      <c r="I30" s="13">
        <f t="shared" si="6"/>
        <v>1.2</v>
      </c>
      <c r="J30" s="13">
        <f t="shared" si="7"/>
        <v>6.4000000000000001E-2</v>
      </c>
      <c r="K30" s="11">
        <v>183.2</v>
      </c>
      <c r="L30" s="10">
        <f t="shared" si="2"/>
        <v>0.10564065392535875</v>
      </c>
      <c r="M30">
        <f t="shared" si="3"/>
        <v>130</v>
      </c>
      <c r="N30">
        <f t="shared" si="4"/>
        <v>0</v>
      </c>
      <c r="O30">
        <f t="shared" si="5"/>
        <v>0</v>
      </c>
    </row>
    <row r="31" spans="1:15">
      <c r="A31" s="10" t="s">
        <v>4</v>
      </c>
      <c r="B31" s="10">
        <v>3100</v>
      </c>
      <c r="C31" s="12">
        <v>6.1743908200000003E-2</v>
      </c>
      <c r="D31" s="11">
        <v>0.41099999999999998</v>
      </c>
      <c r="E31" s="11">
        <v>48.29</v>
      </c>
      <c r="F31" s="11">
        <v>1.2</v>
      </c>
      <c r="G31" s="11">
        <v>6.4000000000000001E-2</v>
      </c>
      <c r="H31" s="10">
        <v>1</v>
      </c>
      <c r="I31" s="13">
        <f t="shared" si="6"/>
        <v>1.2</v>
      </c>
      <c r="J31" s="13">
        <f t="shared" si="7"/>
        <v>6.4000000000000001E-2</v>
      </c>
      <c r="K31" s="11">
        <v>233.4</v>
      </c>
      <c r="L31" s="10">
        <f t="shared" si="2"/>
        <v>0.10212025644899649</v>
      </c>
      <c r="M31">
        <f t="shared" si="3"/>
        <v>126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8140</v>
      </c>
      <c r="C32" s="12">
        <v>2.92067167E-2</v>
      </c>
      <c r="D32" s="11">
        <v>0.85</v>
      </c>
      <c r="E32" s="11">
        <v>48.29</v>
      </c>
      <c r="F32" s="11">
        <v>1.2</v>
      </c>
      <c r="G32" s="11">
        <v>0.48</v>
      </c>
      <c r="H32" s="10">
        <v>1</v>
      </c>
      <c r="I32" s="13">
        <f t="shared" si="6"/>
        <v>1.2</v>
      </c>
      <c r="J32" s="13">
        <f t="shared" si="7"/>
        <v>0.48</v>
      </c>
      <c r="K32" s="11">
        <v>97</v>
      </c>
      <c r="L32" s="10">
        <f t="shared" si="2"/>
        <v>9.9902791418879144E-2</v>
      </c>
      <c r="M32">
        <f t="shared" si="3"/>
        <v>123</v>
      </c>
      <c r="N32">
        <f t="shared" si="4"/>
        <v>0</v>
      </c>
      <c r="O32">
        <f t="shared" si="5"/>
        <v>0.1</v>
      </c>
    </row>
    <row r="33" spans="1:15">
      <c r="A33" s="10" t="s">
        <v>4</v>
      </c>
      <c r="B33" s="10">
        <v>8140</v>
      </c>
      <c r="C33" s="12">
        <v>2.2882167700000001E-2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6"/>
        <v>1.2</v>
      </c>
      <c r="J33" s="13">
        <f t="shared" si="7"/>
        <v>0.48</v>
      </c>
      <c r="K33" s="11">
        <v>62.8</v>
      </c>
      <c r="L33" s="10">
        <f t="shared" si="2"/>
        <v>6.4733404533149908E-2</v>
      </c>
      <c r="M33">
        <f t="shared" si="3"/>
        <v>80</v>
      </c>
      <c r="N33">
        <f t="shared" si="4"/>
        <v>0</v>
      </c>
      <c r="O33">
        <f t="shared" si="5"/>
        <v>0.1</v>
      </c>
    </row>
    <row r="34" spans="1:15">
      <c r="A34" s="10" t="s">
        <v>4</v>
      </c>
      <c r="B34" s="10">
        <v>3100</v>
      </c>
      <c r="C34" s="12">
        <v>6.3989087200000003E-2</v>
      </c>
      <c r="D34" s="11">
        <v>0.41099999999999998</v>
      </c>
      <c r="E34" s="11">
        <v>48.29</v>
      </c>
      <c r="F34" s="11">
        <v>1.2</v>
      </c>
      <c r="G34" s="11">
        <v>6.4000000000000001E-2</v>
      </c>
      <c r="H34" s="10">
        <v>1</v>
      </c>
      <c r="I34" s="13">
        <f t="shared" si="6"/>
        <v>1.2</v>
      </c>
      <c r="J34" s="13">
        <f t="shared" si="7"/>
        <v>6.4000000000000001E-2</v>
      </c>
      <c r="K34" s="11">
        <v>164.4</v>
      </c>
      <c r="L34" s="10">
        <f t="shared" si="2"/>
        <v>0.10583363096541398</v>
      </c>
      <c r="M34">
        <f t="shared" si="3"/>
        <v>131</v>
      </c>
      <c r="N34">
        <f t="shared" si="4"/>
        <v>0</v>
      </c>
      <c r="O34">
        <f t="shared" si="5"/>
        <v>0</v>
      </c>
    </row>
    <row r="35" spans="1:15">
      <c r="A35" s="10" t="s">
        <v>4</v>
      </c>
      <c r="B35" s="10">
        <v>8140</v>
      </c>
      <c r="C35" s="12">
        <v>4.9728988600000003E-2</v>
      </c>
      <c r="D35" s="11">
        <v>0.85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6"/>
        <v>1.2</v>
      </c>
      <c r="J35" s="13">
        <f t="shared" si="7"/>
        <v>0.48</v>
      </c>
      <c r="K35" s="11">
        <v>165.1</v>
      </c>
      <c r="L35" s="10">
        <f t="shared" si="2"/>
        <v>0.17010007754749165</v>
      </c>
      <c r="M35">
        <f t="shared" si="3"/>
        <v>210</v>
      </c>
      <c r="N35">
        <f t="shared" si="4"/>
        <v>1</v>
      </c>
      <c r="O35">
        <f t="shared" si="5"/>
        <v>0.2</v>
      </c>
    </row>
    <row r="36" spans="1:15">
      <c r="A36" s="10" t="s">
        <v>4</v>
      </c>
      <c r="B36" s="10">
        <v>8140</v>
      </c>
      <c r="C36" s="12">
        <v>0.4708593915</v>
      </c>
      <c r="D36" s="11">
        <v>0.70299999999999996</v>
      </c>
      <c r="E36" s="11">
        <v>48.29</v>
      </c>
      <c r="F36" s="11">
        <v>1.2</v>
      </c>
      <c r="G36" s="11">
        <v>0.48</v>
      </c>
      <c r="H36" s="10">
        <v>1</v>
      </c>
      <c r="I36" s="13">
        <f t="shared" si="6"/>
        <v>1.2</v>
      </c>
      <c r="J36" s="13">
        <f t="shared" si="7"/>
        <v>0.48</v>
      </c>
      <c r="K36" s="11">
        <v>9056.2999999999993</v>
      </c>
      <c r="L36" s="10">
        <f t="shared" si="2"/>
        <v>1.3320561175767585</v>
      </c>
      <c r="M36">
        <f t="shared" si="3"/>
        <v>1643</v>
      </c>
      <c r="N36">
        <f t="shared" si="4"/>
        <v>4</v>
      </c>
      <c r="O36">
        <f t="shared" si="5"/>
        <v>1.7</v>
      </c>
    </row>
    <row r="37" spans="1:15">
      <c r="A37" s="10" t="s">
        <v>4</v>
      </c>
      <c r="B37" s="10">
        <v>8140</v>
      </c>
      <c r="C37" s="12">
        <v>1.6443326599999999E-2</v>
      </c>
      <c r="D37" s="11">
        <v>0.70299999999999996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6"/>
        <v>1.2</v>
      </c>
      <c r="J37" s="13">
        <f t="shared" si="7"/>
        <v>0.48</v>
      </c>
      <c r="K37" s="11">
        <v>45.1</v>
      </c>
      <c r="L37" s="10">
        <f t="shared" si="2"/>
        <v>4.6517992815361821E-2</v>
      </c>
      <c r="M37">
        <f t="shared" si="3"/>
        <v>57</v>
      </c>
      <c r="N37">
        <f t="shared" si="4"/>
        <v>0</v>
      </c>
      <c r="O37">
        <f t="shared" si="5"/>
        <v>0.1</v>
      </c>
    </row>
    <row r="38" spans="1:15">
      <c r="A38" s="10" t="s">
        <v>4</v>
      </c>
      <c r="B38" s="10">
        <v>3100</v>
      </c>
      <c r="C38" s="12">
        <v>2.1990687299999999E-2</v>
      </c>
      <c r="D38" s="11">
        <v>0.41099999999999998</v>
      </c>
      <c r="E38" s="11">
        <v>48.29</v>
      </c>
      <c r="F38" s="11">
        <v>1.2</v>
      </c>
      <c r="G38" s="11">
        <v>6.4000000000000001E-2</v>
      </c>
      <c r="H38" s="10">
        <v>1</v>
      </c>
      <c r="I38" s="13">
        <f t="shared" si="6"/>
        <v>1.2</v>
      </c>
      <c r="J38" s="13">
        <f t="shared" si="7"/>
        <v>6.4000000000000001E-2</v>
      </c>
      <c r="K38" s="11">
        <v>80.099999999999994</v>
      </c>
      <c r="L38" s="10">
        <f t="shared" si="2"/>
        <v>3.6371112422807245E-2</v>
      </c>
      <c r="M38">
        <f t="shared" si="3"/>
        <v>45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3100</v>
      </c>
      <c r="C39" s="12">
        <v>4.2580138699999999E-2</v>
      </c>
      <c r="D39" s="11">
        <v>0.41099999999999998</v>
      </c>
      <c r="E39" s="11">
        <v>48.29</v>
      </c>
      <c r="F39" s="11">
        <v>1.2</v>
      </c>
      <c r="G39" s="11">
        <v>6.4000000000000001E-2</v>
      </c>
      <c r="H39" s="10">
        <v>1</v>
      </c>
      <c r="I39" s="13">
        <f t="shared" si="6"/>
        <v>1.2</v>
      </c>
      <c r="J39" s="13">
        <f t="shared" si="7"/>
        <v>6.4000000000000001E-2</v>
      </c>
      <c r="K39" s="11">
        <v>74.7</v>
      </c>
      <c r="L39" s="10">
        <f t="shared" si="2"/>
        <v>7.0424675250437732E-2</v>
      </c>
      <c r="M39">
        <f t="shared" si="3"/>
        <v>87</v>
      </c>
      <c r="N39">
        <f t="shared" si="4"/>
        <v>0</v>
      </c>
      <c r="O39">
        <f t="shared" si="5"/>
        <v>0</v>
      </c>
    </row>
    <row r="40" spans="1:15">
      <c r="A40" s="10" t="s">
        <v>4</v>
      </c>
      <c r="B40" s="10">
        <v>8140</v>
      </c>
      <c r="C40" s="12">
        <v>0.1068586782</v>
      </c>
      <c r="D40" s="11">
        <v>0.70299999999999996</v>
      </c>
      <c r="E40" s="11">
        <v>48.29</v>
      </c>
      <c r="F40" s="11">
        <v>1.2</v>
      </c>
      <c r="G40" s="11">
        <v>0.48</v>
      </c>
      <c r="H40" s="10">
        <v>1</v>
      </c>
      <c r="I40" s="13">
        <f t="shared" si="6"/>
        <v>1.2</v>
      </c>
      <c r="J40" s="13">
        <f t="shared" si="7"/>
        <v>0.48</v>
      </c>
      <c r="K40" s="11">
        <v>293.39999999999998</v>
      </c>
      <c r="L40" s="10">
        <f t="shared" si="2"/>
        <v>0.30230204299211944</v>
      </c>
      <c r="M40">
        <f t="shared" si="3"/>
        <v>373</v>
      </c>
      <c r="N40">
        <f t="shared" si="4"/>
        <v>1</v>
      </c>
      <c r="O40">
        <f t="shared" si="5"/>
        <v>0.4</v>
      </c>
    </row>
    <row r="41" spans="1:15">
      <c r="A41" s="10" t="s">
        <v>4</v>
      </c>
      <c r="B41" s="10">
        <v>3100</v>
      </c>
      <c r="C41" s="12">
        <v>0.10161457779999999</v>
      </c>
      <c r="D41" s="11">
        <v>0.41099999999999998</v>
      </c>
      <c r="E41" s="11">
        <v>48.29</v>
      </c>
      <c r="F41" s="11">
        <v>1.2</v>
      </c>
      <c r="G41" s="11">
        <v>6.4000000000000001E-2</v>
      </c>
      <c r="H41" s="10">
        <v>1</v>
      </c>
      <c r="I41" s="13">
        <f t="shared" si="6"/>
        <v>1.2</v>
      </c>
      <c r="J41" s="13">
        <f t="shared" si="7"/>
        <v>6.4000000000000001E-2</v>
      </c>
      <c r="K41" s="11">
        <v>209.1</v>
      </c>
      <c r="L41" s="10">
        <f t="shared" si="2"/>
        <v>0.16806365269719847</v>
      </c>
      <c r="M41">
        <f t="shared" si="3"/>
        <v>207</v>
      </c>
      <c r="N41">
        <f t="shared" si="4"/>
        <v>1</v>
      </c>
      <c r="O41">
        <f t="shared" si="5"/>
        <v>0</v>
      </c>
    </row>
    <row r="42" spans="1:15">
      <c r="A42" s="10" t="s">
        <v>4</v>
      </c>
      <c r="B42" s="10">
        <v>3100</v>
      </c>
      <c r="C42" s="12">
        <v>1.17959947E-2</v>
      </c>
      <c r="D42" s="11">
        <v>0.41099999999999998</v>
      </c>
      <c r="E42" s="11">
        <v>48.29</v>
      </c>
      <c r="F42" s="11">
        <v>1.2</v>
      </c>
      <c r="G42" s="11">
        <v>6.4000000000000001E-2</v>
      </c>
      <c r="H42" s="10">
        <v>1</v>
      </c>
      <c r="I42" s="13">
        <f t="shared" si="6"/>
        <v>1.2</v>
      </c>
      <c r="J42" s="13">
        <f t="shared" si="7"/>
        <v>6.4000000000000001E-2</v>
      </c>
      <c r="K42" s="11">
        <v>131.30000000000001</v>
      </c>
      <c r="L42" s="10">
        <f t="shared" si="2"/>
        <v>1.9509779004157745E-2</v>
      </c>
      <c r="M42">
        <f t="shared" si="3"/>
        <v>24</v>
      </c>
      <c r="N42">
        <f t="shared" si="4"/>
        <v>0</v>
      </c>
      <c r="O42">
        <f t="shared" si="5"/>
        <v>0</v>
      </c>
    </row>
    <row r="43" spans="1:15">
      <c r="A43" s="10" t="s">
        <v>4</v>
      </c>
      <c r="B43" s="10">
        <v>3100</v>
      </c>
      <c r="C43" s="12">
        <v>1.7007152800000001E-2</v>
      </c>
      <c r="D43" s="11">
        <v>0.41099999999999998</v>
      </c>
      <c r="E43" s="11">
        <v>48.29</v>
      </c>
      <c r="F43" s="11">
        <v>1.2</v>
      </c>
      <c r="G43" s="11">
        <v>6.4000000000000001E-2</v>
      </c>
      <c r="H43" s="10">
        <v>1</v>
      </c>
      <c r="I43" s="13">
        <f t="shared" si="6"/>
        <v>1.2</v>
      </c>
      <c r="J43" s="13">
        <f t="shared" si="7"/>
        <v>6.4000000000000001E-2</v>
      </c>
      <c r="K43" s="11">
        <v>27.5</v>
      </c>
      <c r="L43" s="10">
        <f t="shared" si="2"/>
        <v>2.8128682748385998E-2</v>
      </c>
      <c r="M43">
        <f t="shared" si="3"/>
        <v>35</v>
      </c>
      <c r="N43">
        <f t="shared" si="4"/>
        <v>0</v>
      </c>
      <c r="O43">
        <f t="shared" si="5"/>
        <v>0</v>
      </c>
    </row>
    <row r="44" spans="1:15">
      <c r="A44" s="10" t="s">
        <v>4</v>
      </c>
      <c r="B44" s="10">
        <v>8140</v>
      </c>
      <c r="C44" s="12">
        <v>1.93060338E-2</v>
      </c>
      <c r="D44" s="11">
        <v>0.70299999999999996</v>
      </c>
      <c r="E44" s="11">
        <v>48.29</v>
      </c>
      <c r="F44" s="11">
        <v>1.2</v>
      </c>
      <c r="G44" s="11">
        <v>0.48</v>
      </c>
      <c r="H44" s="10">
        <v>1</v>
      </c>
      <c r="I44" s="13">
        <f t="shared" si="6"/>
        <v>1.2</v>
      </c>
      <c r="J44" s="13">
        <f t="shared" si="7"/>
        <v>0.48</v>
      </c>
      <c r="K44" s="11">
        <v>53</v>
      </c>
      <c r="L44" s="10">
        <f t="shared" si="2"/>
        <v>5.4616560471500493E-2</v>
      </c>
      <c r="M44">
        <f t="shared" si="3"/>
        <v>67</v>
      </c>
      <c r="N44">
        <f t="shared" si="4"/>
        <v>0</v>
      </c>
      <c r="O44">
        <f t="shared" si="5"/>
        <v>0.1</v>
      </c>
    </row>
    <row r="45" spans="1:15">
      <c r="A45" s="10" t="s">
        <v>4</v>
      </c>
      <c r="B45" s="10">
        <v>3100</v>
      </c>
      <c r="C45" s="12">
        <v>3.8546111E-3</v>
      </c>
      <c r="D45" s="11">
        <v>0.41099999999999998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6"/>
        <v>1.2</v>
      </c>
      <c r="J45" s="13">
        <f t="shared" si="7"/>
        <v>6.4000000000000001E-2</v>
      </c>
      <c r="K45" s="11">
        <v>6.2</v>
      </c>
      <c r="L45" s="10">
        <f t="shared" si="2"/>
        <v>6.3752665731507492E-3</v>
      </c>
      <c r="M45">
        <f t="shared" si="3"/>
        <v>8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3100</v>
      </c>
      <c r="C46" s="12">
        <v>5.92033275E-2</v>
      </c>
      <c r="D46" s="11">
        <v>0.41099999999999998</v>
      </c>
      <c r="E46" s="11">
        <v>48.29</v>
      </c>
      <c r="F46" s="11">
        <v>1.2</v>
      </c>
      <c r="G46" s="11">
        <v>6.4000000000000001E-2</v>
      </c>
      <c r="H46" s="10">
        <v>1</v>
      </c>
      <c r="I46" s="13">
        <f t="shared" si="6"/>
        <v>1.2</v>
      </c>
      <c r="J46" s="13">
        <f t="shared" si="7"/>
        <v>6.4000000000000001E-2</v>
      </c>
      <c r="K46" s="11">
        <v>144.5</v>
      </c>
      <c r="L46" s="10">
        <f t="shared" si="2"/>
        <v>9.7918307460393747E-2</v>
      </c>
      <c r="M46">
        <f t="shared" si="3"/>
        <v>121</v>
      </c>
      <c r="N46">
        <f t="shared" si="4"/>
        <v>0</v>
      </c>
      <c r="O46">
        <f t="shared" si="5"/>
        <v>0</v>
      </c>
    </row>
    <row r="47" spans="1:15">
      <c r="A47" s="10" t="s">
        <v>4</v>
      </c>
      <c r="B47" s="10">
        <v>3100</v>
      </c>
      <c r="C47" s="12">
        <v>3.44145171E-2</v>
      </c>
      <c r="D47" s="11">
        <v>0.41099999999999998</v>
      </c>
      <c r="E47" s="11">
        <v>48.29</v>
      </c>
      <c r="F47" s="11">
        <v>1.2</v>
      </c>
      <c r="G47" s="11">
        <v>6.4000000000000001E-2</v>
      </c>
      <c r="H47" s="10">
        <v>1</v>
      </c>
      <c r="I47" s="13">
        <f t="shared" si="6"/>
        <v>1.2</v>
      </c>
      <c r="J47" s="13">
        <f t="shared" si="7"/>
        <v>6.4000000000000001E-2</v>
      </c>
      <c r="K47" s="11">
        <v>80.3</v>
      </c>
      <c r="L47" s="10">
        <f t="shared" si="2"/>
        <v>5.6919288303495741E-2</v>
      </c>
      <c r="M47">
        <f t="shared" si="3"/>
        <v>70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3100</v>
      </c>
      <c r="C48" s="12">
        <v>3.3729802500000003E-2</v>
      </c>
      <c r="D48" s="11">
        <v>0.41099999999999998</v>
      </c>
      <c r="E48" s="11">
        <v>48.29</v>
      </c>
      <c r="F48" s="11">
        <v>1.2</v>
      </c>
      <c r="G48" s="11">
        <v>6.4000000000000001E-2</v>
      </c>
      <c r="H48" s="10">
        <v>1</v>
      </c>
      <c r="I48" s="13">
        <f t="shared" si="6"/>
        <v>1.2</v>
      </c>
      <c r="J48" s="13">
        <f t="shared" si="7"/>
        <v>6.4000000000000001E-2</v>
      </c>
      <c r="K48" s="11">
        <v>173.6</v>
      </c>
      <c r="L48" s="10">
        <f t="shared" si="2"/>
        <v>5.5786816573331253E-2</v>
      </c>
      <c r="M48">
        <f t="shared" si="3"/>
        <v>69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8140</v>
      </c>
      <c r="C49" s="12">
        <v>1.7503205000000001E-2</v>
      </c>
      <c r="D49" s="11">
        <v>0.85</v>
      </c>
      <c r="E49" s="11">
        <v>48.29</v>
      </c>
      <c r="F49" s="11">
        <v>1.2</v>
      </c>
      <c r="G49" s="11">
        <v>0.48</v>
      </c>
      <c r="H49" s="10">
        <v>1</v>
      </c>
      <c r="I49" s="13">
        <f t="shared" si="6"/>
        <v>1.2</v>
      </c>
      <c r="J49" s="13">
        <f t="shared" si="7"/>
        <v>0.48</v>
      </c>
      <c r="K49" s="11">
        <v>58.1</v>
      </c>
      <c r="L49" s="10">
        <f t="shared" si="2"/>
        <v>5.9870442002708329E-2</v>
      </c>
      <c r="M49">
        <f t="shared" si="3"/>
        <v>74</v>
      </c>
      <c r="N49">
        <f t="shared" si="4"/>
        <v>0</v>
      </c>
      <c r="O49">
        <f t="shared" si="5"/>
        <v>0.1</v>
      </c>
    </row>
    <row r="50" spans="1:15">
      <c r="A50" s="10" t="s">
        <v>4</v>
      </c>
      <c r="B50" s="10">
        <v>8140</v>
      </c>
      <c r="C50" s="12">
        <v>9.0756809999999993E-2</v>
      </c>
      <c r="D50" s="11">
        <v>0.70299999999999996</v>
      </c>
      <c r="E50" s="11">
        <v>48.29</v>
      </c>
      <c r="F50" s="11">
        <v>1.2</v>
      </c>
      <c r="G50" s="11">
        <v>0.48</v>
      </c>
      <c r="H50" s="10">
        <v>1</v>
      </c>
      <c r="I50" s="13">
        <f t="shared" si="6"/>
        <v>1.2</v>
      </c>
      <c r="J50" s="13">
        <f t="shared" si="7"/>
        <v>0.48</v>
      </c>
      <c r="K50" s="11">
        <v>249.2</v>
      </c>
      <c r="L50" s="10">
        <f t="shared" si="2"/>
        <v>0.25675003229122495</v>
      </c>
      <c r="M50">
        <f t="shared" si="3"/>
        <v>317</v>
      </c>
      <c r="N50">
        <f t="shared" si="4"/>
        <v>1</v>
      </c>
      <c r="O50">
        <f t="shared" si="5"/>
        <v>0.3</v>
      </c>
    </row>
    <row r="51" spans="1:15">
      <c r="A51" s="10" t="s">
        <v>4</v>
      </c>
      <c r="B51" s="10">
        <v>3100</v>
      </c>
      <c r="C51" s="12">
        <v>4.9049438799999998E-2</v>
      </c>
      <c r="D51" s="11">
        <v>0.41099999999999998</v>
      </c>
      <c r="E51" s="11">
        <v>48.29</v>
      </c>
      <c r="F51" s="11">
        <v>1.2</v>
      </c>
      <c r="G51" s="11">
        <v>6.4000000000000001E-2</v>
      </c>
      <c r="H51" s="10">
        <v>1</v>
      </c>
      <c r="I51" s="13">
        <f t="shared" si="6"/>
        <v>1.2</v>
      </c>
      <c r="J51" s="13">
        <f t="shared" si="7"/>
        <v>6.4000000000000001E-2</v>
      </c>
      <c r="K51" s="11">
        <v>322.39999999999998</v>
      </c>
      <c r="L51" s="10">
        <f t="shared" si="2"/>
        <v>8.1124460938080983E-2</v>
      </c>
      <c r="M51">
        <f t="shared" si="3"/>
        <v>100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8140</v>
      </c>
      <c r="C52" s="12">
        <v>8.3122917599999999E-2</v>
      </c>
      <c r="D52" s="11">
        <v>0.70299999999999996</v>
      </c>
      <c r="E52" s="11">
        <v>48.29</v>
      </c>
      <c r="F52" s="11">
        <v>1.2</v>
      </c>
      <c r="G52" s="11">
        <v>0.48</v>
      </c>
      <c r="H52" s="10">
        <v>1</v>
      </c>
      <c r="I52" s="13">
        <f t="shared" si="6"/>
        <v>1.2</v>
      </c>
      <c r="J52" s="13">
        <f t="shared" si="7"/>
        <v>0.48</v>
      </c>
      <c r="K52" s="11">
        <v>11876.1</v>
      </c>
      <c r="L52" s="10">
        <f t="shared" si="2"/>
        <v>0.23515383339212595</v>
      </c>
      <c r="M52">
        <f t="shared" si="3"/>
        <v>290</v>
      </c>
      <c r="N52">
        <f t="shared" si="4"/>
        <v>1</v>
      </c>
      <c r="O52">
        <f t="shared" si="5"/>
        <v>0.3</v>
      </c>
    </row>
    <row r="53" spans="1:15">
      <c r="A53" s="10" t="s">
        <v>4</v>
      </c>
      <c r="B53" s="10">
        <v>3100</v>
      </c>
      <c r="C53" s="12">
        <v>1.2842905700000001E-2</v>
      </c>
      <c r="D53" s="11">
        <v>0.41099999999999998</v>
      </c>
      <c r="E53" s="11">
        <v>48.29</v>
      </c>
      <c r="F53" s="11">
        <v>1.2</v>
      </c>
      <c r="G53" s="11">
        <v>6.4000000000000001E-2</v>
      </c>
      <c r="H53" s="10">
        <v>1</v>
      </c>
      <c r="I53" s="13">
        <f t="shared" si="6"/>
        <v>1.2</v>
      </c>
      <c r="J53" s="13">
        <f t="shared" si="7"/>
        <v>6.4000000000000001E-2</v>
      </c>
      <c r="K53" s="11">
        <v>24.4</v>
      </c>
      <c r="L53" s="10">
        <f t="shared" si="2"/>
        <v>2.124129913166525E-2</v>
      </c>
      <c r="M53">
        <f t="shared" si="3"/>
        <v>26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8140</v>
      </c>
      <c r="C54" s="12">
        <v>1.0431121599999999E-2</v>
      </c>
      <c r="D54" s="11">
        <v>0.70299999999999996</v>
      </c>
      <c r="E54" s="11">
        <v>48.29</v>
      </c>
      <c r="F54" s="11">
        <v>1.2</v>
      </c>
      <c r="G54" s="11">
        <v>0.48</v>
      </c>
      <c r="H54" s="10">
        <v>1</v>
      </c>
      <c r="I54" s="13">
        <f t="shared" si="6"/>
        <v>1.2</v>
      </c>
      <c r="J54" s="13">
        <f t="shared" si="7"/>
        <v>0.48</v>
      </c>
      <c r="K54" s="11">
        <v>64.5</v>
      </c>
      <c r="L54" s="10">
        <f t="shared" si="2"/>
        <v>2.9509530002582659E-2</v>
      </c>
      <c r="M54">
        <f t="shared" si="3"/>
        <v>36</v>
      </c>
      <c r="N54">
        <f t="shared" si="4"/>
        <v>0</v>
      </c>
      <c r="O54">
        <f t="shared" si="5"/>
        <v>0</v>
      </c>
    </row>
    <row r="55" spans="1:15">
      <c r="C55">
        <f>SUM(C2:C54)</f>
        <v>21.726469323700005</v>
      </c>
      <c r="N55">
        <f>SUM(N2:N54)</f>
        <v>171</v>
      </c>
      <c r="O55">
        <f>SUM(O2:O54)</f>
        <v>61.100000000000016</v>
      </c>
    </row>
  </sheetData>
  <sortState ref="A2:I54">
    <sortCondition ref="H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C8" sqref="C8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1" bestFit="1" customWidth="1"/>
    <col min="11" max="11" width="19.7109375" style="11" customWidth="1"/>
    <col min="12" max="12" width="15.42578125" customWidth="1"/>
    <col min="13" max="13" width="14" customWidth="1"/>
    <col min="14" max="14" width="8" bestFit="1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1.7990260800000001E-2</v>
      </c>
      <c r="D2" s="11">
        <v>0.77700000000000002</v>
      </c>
      <c r="E2" s="11">
        <v>46.66</v>
      </c>
      <c r="F2" s="11">
        <v>1.2</v>
      </c>
      <c r="G2" s="11">
        <v>0.48</v>
      </c>
      <c r="H2" s="10">
        <v>1</v>
      </c>
      <c r="I2" s="13">
        <f>F2</f>
        <v>1.2</v>
      </c>
      <c r="J2" s="13">
        <f>G2</f>
        <v>0.48</v>
      </c>
      <c r="K2" s="11">
        <v>61.6</v>
      </c>
      <c r="L2" s="10">
        <f>E2*D2*C2/12</f>
        <v>5.4352805588087999E-2</v>
      </c>
      <c r="M2">
        <f>ROUND(E2*D2*C2*102.79,0)</f>
        <v>67</v>
      </c>
      <c r="N2">
        <f>ROUND(I2*M2*0.002205,0)</f>
        <v>0</v>
      </c>
      <c r="O2">
        <f>ROUND(J2*M2*0.002205,1)</f>
        <v>0.1</v>
      </c>
    </row>
    <row r="3" spans="1:15">
      <c r="A3" s="10" t="s">
        <v>4</v>
      </c>
      <c r="B3" s="10">
        <v>8140</v>
      </c>
      <c r="C3" s="12">
        <v>0.3762902105</v>
      </c>
      <c r="D3" s="11">
        <v>0.77700000000000002</v>
      </c>
      <c r="E3" s="11">
        <v>46.66</v>
      </c>
      <c r="F3" s="11">
        <v>1.2</v>
      </c>
      <c r="G3" s="11">
        <v>0.48</v>
      </c>
      <c r="H3" s="10">
        <v>1</v>
      </c>
      <c r="I3" s="13">
        <f t="shared" ref="I3:I7" si="0">F3</f>
        <v>1.2</v>
      </c>
      <c r="J3" s="13">
        <f t="shared" ref="J3:J7" si="1">G3</f>
        <v>0.48</v>
      </c>
      <c r="K3" s="11">
        <v>3232.2</v>
      </c>
      <c r="L3" s="10">
        <f t="shared" ref="L3:L7" si="2">E3*D3*C3/12</f>
        <v>1.1368611541199674</v>
      </c>
      <c r="M3">
        <f t="shared" ref="M3:M7" si="3">ROUND(E3*D3*C3*102.79,0)</f>
        <v>1402</v>
      </c>
      <c r="N3">
        <f t="shared" ref="N3:N7" si="4">ROUND(I3*M3*0.002205,0)</f>
        <v>4</v>
      </c>
      <c r="O3">
        <f t="shared" ref="O3:O7" si="5">ROUND(J3*M3*0.002205,1)</f>
        <v>1.5</v>
      </c>
    </row>
    <row r="4" spans="1:15">
      <c r="A4" s="10" t="s">
        <v>4</v>
      </c>
      <c r="B4" s="10">
        <v>8140</v>
      </c>
      <c r="C4" s="12">
        <v>5.6364309999999999E-4</v>
      </c>
      <c r="D4" s="11">
        <v>0.77700000000000002</v>
      </c>
      <c r="E4" s="11">
        <v>46.66</v>
      </c>
      <c r="F4" s="11">
        <v>1.2</v>
      </c>
      <c r="G4" s="11">
        <v>0.48</v>
      </c>
      <c r="H4" s="10">
        <v>1</v>
      </c>
      <c r="I4" s="13">
        <f t="shared" si="0"/>
        <v>1.2</v>
      </c>
      <c r="J4" s="13">
        <f t="shared" si="1"/>
        <v>0.48</v>
      </c>
      <c r="K4" s="11">
        <v>0.7</v>
      </c>
      <c r="L4" s="10">
        <f t="shared" si="2"/>
        <v>1.7028982612284996E-3</v>
      </c>
      <c r="M4">
        <f t="shared" si="3"/>
        <v>2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8140</v>
      </c>
      <c r="C5" s="12">
        <v>1.1832666000000001E-3</v>
      </c>
      <c r="D5" s="11">
        <v>0.77700000000000002</v>
      </c>
      <c r="E5" s="11">
        <v>46.66</v>
      </c>
      <c r="F5" s="11">
        <v>1.2</v>
      </c>
      <c r="G5" s="11">
        <v>0.48</v>
      </c>
      <c r="H5" s="10">
        <v>1</v>
      </c>
      <c r="I5" s="13">
        <f t="shared" si="0"/>
        <v>1.2</v>
      </c>
      <c r="J5" s="13">
        <f t="shared" si="1"/>
        <v>0.48</v>
      </c>
      <c r="K5" s="11">
        <v>1.5</v>
      </c>
      <c r="L5" s="10">
        <f t="shared" si="2"/>
        <v>3.574926466251E-3</v>
      </c>
      <c r="M5">
        <f t="shared" si="3"/>
        <v>4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1400</v>
      </c>
      <c r="C6" s="12">
        <v>1.0654344200000001E-2</v>
      </c>
      <c r="D6" s="11">
        <v>0.88800000000000001</v>
      </c>
      <c r="E6" s="11">
        <v>46.66</v>
      </c>
      <c r="F6" s="11">
        <v>1.93</v>
      </c>
      <c r="G6" s="11">
        <v>0.497</v>
      </c>
      <c r="H6" s="10">
        <v>1</v>
      </c>
      <c r="I6" s="13">
        <f t="shared" si="0"/>
        <v>1.93</v>
      </c>
      <c r="J6" s="13">
        <f t="shared" si="1"/>
        <v>0.497</v>
      </c>
      <c r="K6" s="11">
        <v>26.3</v>
      </c>
      <c r="L6" s="10">
        <f t="shared" si="2"/>
        <v>3.6787745827527994E-2</v>
      </c>
      <c r="M6">
        <f t="shared" si="3"/>
        <v>45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1400</v>
      </c>
      <c r="C7" s="12">
        <v>1.4056390199999999E-2</v>
      </c>
      <c r="D7" s="11">
        <v>0.88800000000000001</v>
      </c>
      <c r="E7" s="11">
        <v>46.66</v>
      </c>
      <c r="F7" s="11">
        <v>1.93</v>
      </c>
      <c r="G7" s="11">
        <v>0.497</v>
      </c>
      <c r="H7" s="10">
        <v>1</v>
      </c>
      <c r="I7" s="13">
        <f t="shared" si="0"/>
        <v>1.93</v>
      </c>
      <c r="J7" s="13">
        <f t="shared" si="1"/>
        <v>0.497</v>
      </c>
      <c r="K7" s="11">
        <v>15964.4</v>
      </c>
      <c r="L7" s="10">
        <f t="shared" si="2"/>
        <v>4.8534466338167992E-2</v>
      </c>
      <c r="M7">
        <f t="shared" si="3"/>
        <v>60</v>
      </c>
      <c r="N7">
        <f t="shared" si="4"/>
        <v>0</v>
      </c>
      <c r="O7">
        <f t="shared" si="5"/>
        <v>0.1</v>
      </c>
    </row>
    <row r="8" spans="1:15">
      <c r="C8">
        <f>SUM(C2:C7)</f>
        <v>0.4207381154</v>
      </c>
      <c r="N8">
        <f>SUM(N2:N7)</f>
        <v>4</v>
      </c>
      <c r="O8">
        <f>SUM(O2:O7)</f>
        <v>1.7000000000000002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FormatPr defaultRowHeight="15"/>
  <sheetData>
    <row r="1" spans="1:3">
      <c r="A1" s="25" t="s">
        <v>69</v>
      </c>
    </row>
    <row r="2" spans="1:3">
      <c r="A2" t="s">
        <v>70</v>
      </c>
    </row>
    <row r="3" spans="1:3">
      <c r="A3" t="s">
        <v>65</v>
      </c>
      <c r="B3">
        <v>2</v>
      </c>
      <c r="C3" t="s">
        <v>66</v>
      </c>
    </row>
    <row r="4" spans="1:3">
      <c r="A4" t="s">
        <v>67</v>
      </c>
      <c r="B4">
        <f>ROUND((0.8656*B3^0.5403)*100,0)</f>
        <v>126</v>
      </c>
      <c r="C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3" width="13.85546875" bestFit="1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0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0.23712115180000001</v>
      </c>
      <c r="D2" s="11">
        <v>0.63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514</v>
      </c>
      <c r="L2" s="10">
        <f>E2*D2*C2/12</f>
        <v>0.60115547207215503</v>
      </c>
      <c r="M2">
        <f>ROUND(E2*D2*C2*102.79,0)</f>
        <v>742</v>
      </c>
      <c r="N2">
        <f>ROUND(I2*M2*0.002205,0)</f>
        <v>1</v>
      </c>
      <c r="O2">
        <f>ROUND(J2*M2*0.002205,1)</f>
        <v>0.4</v>
      </c>
    </row>
    <row r="3" spans="1:15">
      <c r="A3" s="10" t="s">
        <v>4</v>
      </c>
      <c r="B3" s="10">
        <v>1400</v>
      </c>
      <c r="C3" s="12">
        <v>2.3111919999999999E-4</v>
      </c>
      <c r="D3" s="11">
        <v>0.88800000000000001</v>
      </c>
      <c r="E3" s="11">
        <v>48.29</v>
      </c>
      <c r="F3" s="11">
        <v>1.93</v>
      </c>
      <c r="G3" s="11">
        <v>0.497</v>
      </c>
      <c r="H3" s="10">
        <v>0</v>
      </c>
      <c r="I3" s="13">
        <f t="shared" ref="I3:I14" si="0">F3*0.7</f>
        <v>1.351</v>
      </c>
      <c r="J3" s="13">
        <f t="shared" ref="J3:J14" si="1">G3*0.5</f>
        <v>0.2485</v>
      </c>
      <c r="K3" s="11">
        <v>547.6</v>
      </c>
      <c r="L3" s="10">
        <f t="shared" ref="L3:L51" si="2">E3*D3*C3/12</f>
        <v>8.2589521643200003E-4</v>
      </c>
      <c r="M3">
        <f t="shared" ref="M3:M51" si="3">ROUND(E3*D3*C3*102.79,0)</f>
        <v>1</v>
      </c>
      <c r="N3">
        <f t="shared" ref="N3:N51" si="4">ROUND(I3*M3*0.002205,0)</f>
        <v>0</v>
      </c>
      <c r="O3">
        <f t="shared" ref="O3:O51" si="5">ROUND(J3*M3*0.002205,1)</f>
        <v>0</v>
      </c>
    </row>
    <row r="4" spans="1:15">
      <c r="A4" s="10" t="s">
        <v>4</v>
      </c>
      <c r="B4" s="10">
        <v>1100</v>
      </c>
      <c r="C4" s="12">
        <v>0.1165737592</v>
      </c>
      <c r="D4" s="11">
        <v>0.28599999999999998</v>
      </c>
      <c r="E4" s="11">
        <v>48.29</v>
      </c>
      <c r="F4" s="11">
        <v>1.85</v>
      </c>
      <c r="G4" s="11">
        <v>0.22</v>
      </c>
      <c r="H4" s="10">
        <v>0</v>
      </c>
      <c r="I4" s="13">
        <f t="shared" si="0"/>
        <v>1.2949999999999999</v>
      </c>
      <c r="J4" s="13">
        <f t="shared" si="1"/>
        <v>0.11</v>
      </c>
      <c r="K4" s="11">
        <v>114</v>
      </c>
      <c r="L4" s="10">
        <f t="shared" si="2"/>
        <v>0.13416609949047065</v>
      </c>
      <c r="M4">
        <f t="shared" si="3"/>
        <v>165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1400</v>
      </c>
      <c r="C5" s="12">
        <v>4.3920753000000002E-3</v>
      </c>
      <c r="D5" s="11">
        <v>0.88600000000000001</v>
      </c>
      <c r="E5" s="11">
        <v>48.29</v>
      </c>
      <c r="F5" s="11">
        <v>1.93</v>
      </c>
      <c r="G5" s="11">
        <v>0.497</v>
      </c>
      <c r="H5" s="10">
        <v>0</v>
      </c>
      <c r="I5" s="13">
        <f t="shared" si="0"/>
        <v>1.351</v>
      </c>
      <c r="J5" s="13">
        <f t="shared" si="1"/>
        <v>0.2485</v>
      </c>
      <c r="K5" s="11">
        <v>13.3</v>
      </c>
      <c r="L5" s="10">
        <f t="shared" si="2"/>
        <v>1.56595565154985E-2</v>
      </c>
      <c r="M5">
        <f t="shared" si="3"/>
        <v>19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8140</v>
      </c>
      <c r="C6" s="12">
        <v>0.21732182789999999</v>
      </c>
      <c r="D6" s="11">
        <v>0.77700000000000002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577.29999999999995</v>
      </c>
      <c r="L6" s="10">
        <f t="shared" si="2"/>
        <v>0.67951700173659224</v>
      </c>
      <c r="M6">
        <f t="shared" si="3"/>
        <v>838</v>
      </c>
      <c r="N6">
        <f t="shared" si="4"/>
        <v>2</v>
      </c>
      <c r="O6">
        <f t="shared" si="5"/>
        <v>0.4</v>
      </c>
    </row>
    <row r="7" spans="1:15">
      <c r="A7" s="10" t="s">
        <v>4</v>
      </c>
      <c r="B7" s="10">
        <v>1400</v>
      </c>
      <c r="C7" s="12">
        <v>2.5804357399999998E-2</v>
      </c>
      <c r="D7" s="11">
        <v>0.88800000000000001</v>
      </c>
      <c r="E7" s="11">
        <v>48.29</v>
      </c>
      <c r="F7" s="11">
        <v>1.93</v>
      </c>
      <c r="G7" s="11">
        <v>0.497</v>
      </c>
      <c r="H7" s="10">
        <v>0</v>
      </c>
      <c r="I7" s="13">
        <f t="shared" si="0"/>
        <v>1.351</v>
      </c>
      <c r="J7" s="13">
        <f t="shared" si="1"/>
        <v>0.2485</v>
      </c>
      <c r="K7" s="11">
        <v>78.3</v>
      </c>
      <c r="L7" s="10">
        <f t="shared" si="2"/>
        <v>9.2210838994603986E-2</v>
      </c>
      <c r="M7">
        <f t="shared" si="3"/>
        <v>114</v>
      </c>
      <c r="N7">
        <f t="shared" si="4"/>
        <v>0</v>
      </c>
      <c r="O7">
        <f t="shared" si="5"/>
        <v>0.1</v>
      </c>
    </row>
    <row r="8" spans="1:15">
      <c r="A8" s="10" t="s">
        <v>4</v>
      </c>
      <c r="B8" s="10">
        <v>8140</v>
      </c>
      <c r="C8" s="12">
        <v>4.9523770699999997E-2</v>
      </c>
      <c r="D8" s="11">
        <v>0.77700000000000002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131.5</v>
      </c>
      <c r="L8" s="10">
        <f t="shared" si="2"/>
        <v>0.15484981193991923</v>
      </c>
      <c r="M8">
        <f t="shared" si="3"/>
        <v>191</v>
      </c>
      <c r="N8">
        <f t="shared" si="4"/>
        <v>0</v>
      </c>
      <c r="O8">
        <f t="shared" si="5"/>
        <v>0.1</v>
      </c>
    </row>
    <row r="9" spans="1:15">
      <c r="A9" s="10" t="s">
        <v>4</v>
      </c>
      <c r="B9" s="10">
        <v>8140</v>
      </c>
      <c r="C9" s="12">
        <v>0.17389601909999999</v>
      </c>
      <c r="D9" s="11">
        <v>0.63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374.5</v>
      </c>
      <c r="L9" s="10">
        <f t="shared" si="2"/>
        <v>0.44086553502279746</v>
      </c>
      <c r="M9">
        <f t="shared" si="3"/>
        <v>544</v>
      </c>
      <c r="N9">
        <f t="shared" si="4"/>
        <v>1</v>
      </c>
      <c r="O9">
        <f t="shared" si="5"/>
        <v>0.3</v>
      </c>
    </row>
    <row r="10" spans="1:15">
      <c r="A10" s="10" t="s">
        <v>4</v>
      </c>
      <c r="B10" s="10">
        <v>1400</v>
      </c>
      <c r="C10" s="12">
        <v>2.03799541E-2</v>
      </c>
      <c r="D10" s="11">
        <v>0.88800000000000001</v>
      </c>
      <c r="E10" s="11">
        <v>48.29</v>
      </c>
      <c r="F10" s="11">
        <v>1.93</v>
      </c>
      <c r="G10" s="11">
        <v>0.497</v>
      </c>
      <c r="H10" s="10">
        <v>0</v>
      </c>
      <c r="I10" s="13">
        <f t="shared" si="0"/>
        <v>1.351</v>
      </c>
      <c r="J10" s="13">
        <f t="shared" si="1"/>
        <v>0.2485</v>
      </c>
      <c r="K10" s="11">
        <v>61.9</v>
      </c>
      <c r="L10" s="10">
        <f t="shared" si="2"/>
        <v>7.2826950778186003E-2</v>
      </c>
      <c r="M10">
        <f t="shared" si="3"/>
        <v>90</v>
      </c>
      <c r="N10">
        <f t="shared" si="4"/>
        <v>0</v>
      </c>
      <c r="O10">
        <f t="shared" si="5"/>
        <v>0</v>
      </c>
    </row>
    <row r="11" spans="1:15">
      <c r="A11" s="10" t="s">
        <v>4</v>
      </c>
      <c r="B11" s="10">
        <v>8140</v>
      </c>
      <c r="C11" s="12">
        <v>0.2395479593</v>
      </c>
      <c r="D11" s="11">
        <v>0.63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515.9</v>
      </c>
      <c r="L11" s="10">
        <f t="shared" si="2"/>
        <v>0.60730797511634249</v>
      </c>
      <c r="M11">
        <f t="shared" si="3"/>
        <v>749</v>
      </c>
      <c r="N11">
        <f t="shared" si="4"/>
        <v>1</v>
      </c>
      <c r="O11">
        <f t="shared" si="5"/>
        <v>0.4</v>
      </c>
    </row>
    <row r="12" spans="1:15">
      <c r="A12" s="10" t="s">
        <v>4</v>
      </c>
      <c r="B12" s="10">
        <v>8140</v>
      </c>
      <c r="C12" s="12">
        <v>0.17548776499999999</v>
      </c>
      <c r="D12" s="11">
        <v>0.63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388.7</v>
      </c>
      <c r="L12" s="10">
        <f t="shared" si="2"/>
        <v>0.444900969022125</v>
      </c>
      <c r="M12">
        <f t="shared" si="3"/>
        <v>549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8140</v>
      </c>
      <c r="C13" s="12">
        <v>0.14292373059999999</v>
      </c>
      <c r="D13" s="11">
        <v>0.63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307.8</v>
      </c>
      <c r="L13" s="10">
        <f t="shared" si="2"/>
        <v>0.36234381491038498</v>
      </c>
      <c r="M13">
        <f t="shared" si="3"/>
        <v>447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8140</v>
      </c>
      <c r="C14" s="12">
        <v>0.16407845709999999</v>
      </c>
      <c r="D14" s="11">
        <v>0.63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353.4</v>
      </c>
      <c r="L14" s="10">
        <f t="shared" si="2"/>
        <v>0.41597580640134746</v>
      </c>
      <c r="M14">
        <f t="shared" si="3"/>
        <v>513</v>
      </c>
      <c r="N14">
        <f t="shared" si="4"/>
        <v>1</v>
      </c>
      <c r="O14">
        <f t="shared" si="5"/>
        <v>0.3</v>
      </c>
    </row>
    <row r="15" spans="1:15">
      <c r="A15" s="10" t="s">
        <v>4</v>
      </c>
      <c r="B15" s="10">
        <v>8140</v>
      </c>
      <c r="C15" s="12">
        <v>4.11039469E-2</v>
      </c>
      <c r="D15" s="11">
        <v>0.63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ref="I15" si="6">F15*0.7</f>
        <v>0.84</v>
      </c>
      <c r="J15" s="13">
        <f t="shared" ref="J15" si="7">G15*0.5</f>
        <v>0.24</v>
      </c>
      <c r="K15" s="11">
        <v>225</v>
      </c>
      <c r="L15" s="10">
        <f t="shared" si="2"/>
        <v>0.10420775377955249</v>
      </c>
      <c r="M15">
        <f t="shared" si="3"/>
        <v>129</v>
      </c>
      <c r="N15">
        <f t="shared" si="4"/>
        <v>0</v>
      </c>
      <c r="O15">
        <f t="shared" si="5"/>
        <v>0.1</v>
      </c>
    </row>
    <row r="16" spans="1:15">
      <c r="A16" s="10" t="s">
        <v>4</v>
      </c>
      <c r="B16" s="10">
        <v>4340</v>
      </c>
      <c r="C16" s="12">
        <v>0.47303791969999998</v>
      </c>
      <c r="D16" s="11">
        <v>0.309</v>
      </c>
      <c r="E16" s="11">
        <v>48.29</v>
      </c>
      <c r="F16" s="11">
        <v>0.7</v>
      </c>
      <c r="G16" s="11">
        <v>0.09</v>
      </c>
      <c r="H16" s="10">
        <v>1</v>
      </c>
      <c r="I16" s="13">
        <f>F16</f>
        <v>0.7</v>
      </c>
      <c r="J16" s="13">
        <f>G16</f>
        <v>0.09</v>
      </c>
      <c r="K16" s="11">
        <v>516.9</v>
      </c>
      <c r="L16" s="10">
        <f t="shared" si="2"/>
        <v>0.58820727941455975</v>
      </c>
      <c r="M16">
        <f t="shared" si="3"/>
        <v>726</v>
      </c>
      <c r="N16">
        <f t="shared" si="4"/>
        <v>1</v>
      </c>
      <c r="O16">
        <f t="shared" si="5"/>
        <v>0.1</v>
      </c>
    </row>
    <row r="17" spans="1:15">
      <c r="A17" s="10" t="s">
        <v>4</v>
      </c>
      <c r="B17" s="10">
        <v>8140</v>
      </c>
      <c r="C17" s="12">
        <v>1.7086489726</v>
      </c>
      <c r="D17" s="11">
        <v>0.63</v>
      </c>
      <c r="E17" s="11">
        <v>48.29</v>
      </c>
      <c r="F17" s="11">
        <v>1.2</v>
      </c>
      <c r="G17" s="11">
        <v>0.48</v>
      </c>
      <c r="H17" s="10">
        <v>1</v>
      </c>
      <c r="I17" s="13">
        <f t="shared" ref="I17:I51" si="8">F17</f>
        <v>1.2</v>
      </c>
      <c r="J17" s="13">
        <f t="shared" ref="J17:J51" si="9">G17</f>
        <v>0.48</v>
      </c>
      <c r="K17" s="11">
        <v>3679.9</v>
      </c>
      <c r="L17" s="10">
        <f t="shared" si="2"/>
        <v>4.3318095915598347</v>
      </c>
      <c r="M17">
        <f t="shared" si="3"/>
        <v>5343</v>
      </c>
      <c r="N17">
        <f t="shared" si="4"/>
        <v>14</v>
      </c>
      <c r="O17">
        <f t="shared" si="5"/>
        <v>5.7</v>
      </c>
    </row>
    <row r="18" spans="1:15">
      <c r="A18" s="10" t="s">
        <v>4</v>
      </c>
      <c r="B18" s="10">
        <v>4340</v>
      </c>
      <c r="C18" s="12">
        <v>1.210112E-4</v>
      </c>
      <c r="D18" s="11">
        <v>0.10199999999999999</v>
      </c>
      <c r="E18" s="11">
        <v>48.29</v>
      </c>
      <c r="F18" s="11">
        <v>0.7</v>
      </c>
      <c r="G18" s="11">
        <v>0.09</v>
      </c>
      <c r="H18" s="10">
        <v>1</v>
      </c>
      <c r="I18" s="13">
        <f t="shared" si="8"/>
        <v>0.7</v>
      </c>
      <c r="J18" s="13">
        <f t="shared" si="9"/>
        <v>0.09</v>
      </c>
      <c r="K18" s="11">
        <v>4</v>
      </c>
      <c r="L18" s="10">
        <f t="shared" si="2"/>
        <v>4.9670862207999987E-5</v>
      </c>
      <c r="M18">
        <f t="shared" si="3"/>
        <v>0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4340</v>
      </c>
      <c r="C19" s="12">
        <v>5.4671345099999998E-2</v>
      </c>
      <c r="D19" s="11">
        <v>0.309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8"/>
        <v>0.7</v>
      </c>
      <c r="J19" s="13">
        <f t="shared" si="9"/>
        <v>0.09</v>
      </c>
      <c r="K19" s="11">
        <v>456.2</v>
      </c>
      <c r="L19" s="10">
        <f t="shared" si="2"/>
        <v>6.7982040813134248E-2</v>
      </c>
      <c r="M19">
        <f t="shared" si="3"/>
        <v>84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1400</v>
      </c>
      <c r="C20" s="12">
        <v>0.37561677370000002</v>
      </c>
      <c r="D20" s="11">
        <v>0.88800000000000001</v>
      </c>
      <c r="E20" s="11">
        <v>48.29</v>
      </c>
      <c r="F20" s="11">
        <v>1.93</v>
      </c>
      <c r="G20" s="11">
        <v>0.497</v>
      </c>
      <c r="H20" s="10">
        <v>1</v>
      </c>
      <c r="I20" s="13">
        <f t="shared" si="8"/>
        <v>1.93</v>
      </c>
      <c r="J20" s="13">
        <f t="shared" si="9"/>
        <v>0.497</v>
      </c>
      <c r="K20" s="11">
        <v>23622.2</v>
      </c>
      <c r="L20" s="10">
        <f t="shared" si="2"/>
        <v>1.3422515161460022</v>
      </c>
      <c r="M20">
        <f t="shared" si="3"/>
        <v>1656</v>
      </c>
      <c r="N20">
        <f t="shared" si="4"/>
        <v>7</v>
      </c>
      <c r="O20">
        <f t="shared" si="5"/>
        <v>1.8</v>
      </c>
    </row>
    <row r="21" spans="1:15">
      <c r="A21" s="10" t="s">
        <v>4</v>
      </c>
      <c r="B21" s="10">
        <v>8140</v>
      </c>
      <c r="C21" s="12">
        <v>4.8241554138999998</v>
      </c>
      <c r="D21" s="11">
        <v>0.77700000000000002</v>
      </c>
      <c r="E21" s="11">
        <v>48.29</v>
      </c>
      <c r="F21" s="11">
        <v>1.2</v>
      </c>
      <c r="G21" s="11">
        <v>0.48</v>
      </c>
      <c r="H21" s="10">
        <v>1</v>
      </c>
      <c r="I21" s="13">
        <f t="shared" si="8"/>
        <v>1.2</v>
      </c>
      <c r="J21" s="13">
        <f t="shared" si="9"/>
        <v>0.48</v>
      </c>
      <c r="K21" s="11">
        <v>14939.7</v>
      </c>
      <c r="L21" s="10">
        <f t="shared" si="2"/>
        <v>15.084060604685705</v>
      </c>
      <c r="M21">
        <f t="shared" si="3"/>
        <v>18606</v>
      </c>
      <c r="N21">
        <f t="shared" si="4"/>
        <v>49</v>
      </c>
      <c r="O21">
        <f t="shared" si="5"/>
        <v>19.7</v>
      </c>
    </row>
    <row r="22" spans="1:15">
      <c r="A22" s="10" t="s">
        <v>4</v>
      </c>
      <c r="B22" s="10">
        <v>1400</v>
      </c>
      <c r="C22" s="12">
        <v>0.57659363060000002</v>
      </c>
      <c r="D22" s="11">
        <v>0.88800000000000001</v>
      </c>
      <c r="E22" s="11">
        <v>48.29</v>
      </c>
      <c r="F22" s="11">
        <v>1.93</v>
      </c>
      <c r="G22" s="11">
        <v>0.497</v>
      </c>
      <c r="H22" s="10">
        <v>1</v>
      </c>
      <c r="I22" s="13">
        <f t="shared" si="8"/>
        <v>1.93</v>
      </c>
      <c r="J22" s="13">
        <f t="shared" si="9"/>
        <v>0.497</v>
      </c>
      <c r="K22" s="11">
        <v>25815.5</v>
      </c>
      <c r="L22" s="10">
        <f t="shared" si="2"/>
        <v>2.060434275203876</v>
      </c>
      <c r="M22">
        <f t="shared" si="3"/>
        <v>2542</v>
      </c>
      <c r="N22">
        <f t="shared" si="4"/>
        <v>11</v>
      </c>
      <c r="O22">
        <f t="shared" si="5"/>
        <v>2.8</v>
      </c>
    </row>
    <row r="23" spans="1:15">
      <c r="A23" s="10" t="s">
        <v>4</v>
      </c>
      <c r="B23" s="10">
        <v>1700</v>
      </c>
      <c r="C23" s="12">
        <v>0.36309701370000003</v>
      </c>
      <c r="D23" s="11">
        <v>0.78600000000000003</v>
      </c>
      <c r="E23" s="11">
        <v>48.29</v>
      </c>
      <c r="F23" s="11">
        <v>1.8</v>
      </c>
      <c r="G23" s="11">
        <v>0.47799999999999998</v>
      </c>
      <c r="H23" s="10">
        <v>1</v>
      </c>
      <c r="I23" s="13">
        <f t="shared" si="8"/>
        <v>1.8</v>
      </c>
      <c r="J23" s="13">
        <f t="shared" si="9"/>
        <v>0.47799999999999998</v>
      </c>
      <c r="K23" s="11">
        <v>4817.8999999999996</v>
      </c>
      <c r="L23" s="10">
        <f t="shared" si="2"/>
        <v>1.1484740388480315</v>
      </c>
      <c r="M23">
        <f t="shared" si="3"/>
        <v>1417</v>
      </c>
      <c r="N23">
        <f t="shared" si="4"/>
        <v>6</v>
      </c>
      <c r="O23">
        <f t="shared" si="5"/>
        <v>1.5</v>
      </c>
    </row>
    <row r="24" spans="1:15">
      <c r="A24" s="10" t="s">
        <v>4</v>
      </c>
      <c r="B24" s="10">
        <v>1200</v>
      </c>
      <c r="C24" s="12">
        <v>0.92793916359999995</v>
      </c>
      <c r="D24" s="11">
        <v>0.38900000000000001</v>
      </c>
      <c r="E24" s="11">
        <v>48.29</v>
      </c>
      <c r="F24" s="11">
        <v>2.23</v>
      </c>
      <c r="G24" s="11">
        <v>0.316</v>
      </c>
      <c r="H24" s="10">
        <v>1</v>
      </c>
      <c r="I24" s="13">
        <f t="shared" si="8"/>
        <v>2.23</v>
      </c>
      <c r="J24" s="13">
        <f t="shared" si="9"/>
        <v>0.316</v>
      </c>
      <c r="K24" s="11">
        <v>46029.599999999999</v>
      </c>
      <c r="L24" s="10">
        <f t="shared" si="2"/>
        <v>1.4525967399820763</v>
      </c>
      <c r="M24">
        <f t="shared" si="3"/>
        <v>1792</v>
      </c>
      <c r="N24">
        <f t="shared" si="4"/>
        <v>9</v>
      </c>
      <c r="O24">
        <f t="shared" si="5"/>
        <v>1.2</v>
      </c>
    </row>
    <row r="25" spans="1:15">
      <c r="A25" s="10" t="s">
        <v>4</v>
      </c>
      <c r="B25" s="10">
        <v>4340</v>
      </c>
      <c r="C25" s="12">
        <v>0.46094152319999998</v>
      </c>
      <c r="D25" s="11">
        <v>0.10199999999999999</v>
      </c>
      <c r="E25" s="11">
        <v>48.29</v>
      </c>
      <c r="F25" s="11">
        <v>0.7</v>
      </c>
      <c r="G25" s="11">
        <v>0.09</v>
      </c>
      <c r="H25" s="10">
        <v>1</v>
      </c>
      <c r="I25" s="13">
        <f t="shared" si="8"/>
        <v>0.7</v>
      </c>
      <c r="J25" s="13">
        <f t="shared" si="9"/>
        <v>0.09</v>
      </c>
      <c r="K25" s="11">
        <v>1620.8</v>
      </c>
      <c r="L25" s="10">
        <f t="shared" si="2"/>
        <v>0.18920036232028795</v>
      </c>
      <c r="M25">
        <f t="shared" si="3"/>
        <v>233</v>
      </c>
      <c r="N25">
        <f t="shared" si="4"/>
        <v>0</v>
      </c>
      <c r="O25">
        <f t="shared" si="5"/>
        <v>0</v>
      </c>
    </row>
    <row r="26" spans="1:15">
      <c r="A26" s="10" t="s">
        <v>4</v>
      </c>
      <c r="B26" s="10">
        <v>1400</v>
      </c>
      <c r="C26" s="12">
        <v>8.6183395000000006E-3</v>
      </c>
      <c r="D26" s="11">
        <v>0.88600000000000001</v>
      </c>
      <c r="E26" s="11">
        <v>48.29</v>
      </c>
      <c r="F26" s="11">
        <v>1.93</v>
      </c>
      <c r="G26" s="11">
        <v>0.497</v>
      </c>
      <c r="H26" s="10">
        <v>1</v>
      </c>
      <c r="I26" s="13">
        <f t="shared" si="8"/>
        <v>1.93</v>
      </c>
      <c r="J26" s="13">
        <f t="shared" si="9"/>
        <v>0.497</v>
      </c>
      <c r="K26" s="11">
        <v>35.799999999999997</v>
      </c>
      <c r="L26" s="10">
        <f t="shared" si="2"/>
        <v>3.0727928200594168E-2</v>
      </c>
      <c r="M26">
        <f t="shared" si="3"/>
        <v>38</v>
      </c>
      <c r="N26">
        <f t="shared" si="4"/>
        <v>0</v>
      </c>
      <c r="O26">
        <f t="shared" si="5"/>
        <v>0</v>
      </c>
    </row>
    <row r="27" spans="1:15">
      <c r="A27" s="10" t="s">
        <v>4</v>
      </c>
      <c r="B27" s="10">
        <v>1400</v>
      </c>
      <c r="C27" s="12">
        <v>1.3858520984</v>
      </c>
      <c r="D27" s="11">
        <v>0.88800000000000001</v>
      </c>
      <c r="E27" s="11">
        <v>48.29</v>
      </c>
      <c r="F27" s="11">
        <v>1.93</v>
      </c>
      <c r="G27" s="11">
        <v>0.497</v>
      </c>
      <c r="H27" s="10">
        <v>1</v>
      </c>
      <c r="I27" s="13">
        <f t="shared" si="8"/>
        <v>1.93</v>
      </c>
      <c r="J27" s="13">
        <f t="shared" si="9"/>
        <v>0.497</v>
      </c>
      <c r="K27" s="11">
        <v>21097</v>
      </c>
      <c r="L27" s="10">
        <f t="shared" si="2"/>
        <v>4.9522870395484642</v>
      </c>
      <c r="M27">
        <f t="shared" si="3"/>
        <v>6109</v>
      </c>
      <c r="N27">
        <f t="shared" si="4"/>
        <v>26</v>
      </c>
      <c r="O27">
        <f t="shared" si="5"/>
        <v>6.7</v>
      </c>
    </row>
    <row r="28" spans="1:15">
      <c r="A28" s="10" t="s">
        <v>4</v>
      </c>
      <c r="B28" s="10">
        <v>1100</v>
      </c>
      <c r="C28" s="12">
        <v>0.2455531608</v>
      </c>
      <c r="D28" s="11">
        <v>0.17399999999999999</v>
      </c>
      <c r="E28" s="11">
        <v>48.29</v>
      </c>
      <c r="F28" s="11">
        <v>1.85</v>
      </c>
      <c r="G28" s="11">
        <v>0.22</v>
      </c>
      <c r="H28" s="10">
        <v>1</v>
      </c>
      <c r="I28" s="13">
        <f t="shared" si="8"/>
        <v>1.85</v>
      </c>
      <c r="J28" s="13">
        <f t="shared" si="9"/>
        <v>0.22</v>
      </c>
      <c r="K28" s="11">
        <v>476.3</v>
      </c>
      <c r="L28" s="10">
        <f t="shared" si="2"/>
        <v>0.17193755095796401</v>
      </c>
      <c r="M28">
        <f t="shared" si="3"/>
        <v>212</v>
      </c>
      <c r="N28">
        <f t="shared" si="4"/>
        <v>1</v>
      </c>
      <c r="O28">
        <f t="shared" si="5"/>
        <v>0.1</v>
      </c>
    </row>
    <row r="29" spans="1:15">
      <c r="A29" s="10" t="s">
        <v>4</v>
      </c>
      <c r="B29" s="10">
        <v>4340</v>
      </c>
      <c r="C29" s="12">
        <v>0.13355985870000001</v>
      </c>
      <c r="D29" s="11">
        <v>0.309</v>
      </c>
      <c r="E29" s="11">
        <v>48.29</v>
      </c>
      <c r="F29" s="11">
        <v>0.7</v>
      </c>
      <c r="G29" s="11">
        <v>0.09</v>
      </c>
      <c r="H29" s="10">
        <v>1</v>
      </c>
      <c r="I29" s="13">
        <f t="shared" si="8"/>
        <v>0.7</v>
      </c>
      <c r="J29" s="13">
        <f t="shared" si="9"/>
        <v>0.09</v>
      </c>
      <c r="K29" s="11">
        <v>141.1</v>
      </c>
      <c r="L29" s="10">
        <f t="shared" si="2"/>
        <v>0.16607734359804224</v>
      </c>
      <c r="M29">
        <f t="shared" si="3"/>
        <v>205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1100</v>
      </c>
      <c r="C30" s="12">
        <v>1.1162559060999999</v>
      </c>
      <c r="D30" s="11">
        <v>0.28599999999999998</v>
      </c>
      <c r="E30" s="11">
        <v>48.29</v>
      </c>
      <c r="F30" s="11">
        <v>1.85</v>
      </c>
      <c r="G30" s="11">
        <v>0.22</v>
      </c>
      <c r="H30" s="10">
        <v>1</v>
      </c>
      <c r="I30" s="13">
        <f t="shared" si="8"/>
        <v>1.85</v>
      </c>
      <c r="J30" s="13">
        <f t="shared" si="9"/>
        <v>0.22</v>
      </c>
      <c r="K30" s="11">
        <v>1146.7</v>
      </c>
      <c r="L30" s="10">
        <f t="shared" si="2"/>
        <v>1.2847119453160609</v>
      </c>
      <c r="M30">
        <f t="shared" si="3"/>
        <v>1585</v>
      </c>
      <c r="N30">
        <f t="shared" si="4"/>
        <v>6</v>
      </c>
      <c r="O30">
        <f t="shared" si="5"/>
        <v>0.8</v>
      </c>
    </row>
    <row r="31" spans="1:15">
      <c r="A31" s="10" t="s">
        <v>4</v>
      </c>
      <c r="B31" s="10">
        <v>4340</v>
      </c>
      <c r="C31" s="12">
        <v>8.2952664800000006E-2</v>
      </c>
      <c r="D31" s="11">
        <v>0.10199999999999999</v>
      </c>
      <c r="E31" s="11">
        <v>48.29</v>
      </c>
      <c r="F31" s="11">
        <v>0.7</v>
      </c>
      <c r="G31" s="11">
        <v>0.09</v>
      </c>
      <c r="H31" s="10">
        <v>1</v>
      </c>
      <c r="I31" s="13">
        <f t="shared" si="8"/>
        <v>0.7</v>
      </c>
      <c r="J31" s="13">
        <f t="shared" si="9"/>
        <v>0.09</v>
      </c>
      <c r="K31" s="11">
        <v>1145.3</v>
      </c>
      <c r="L31" s="10">
        <f t="shared" si="2"/>
        <v>3.4049165557131993E-2</v>
      </c>
      <c r="M31">
        <f t="shared" si="3"/>
        <v>42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4340</v>
      </c>
      <c r="C32" s="12">
        <v>6.1471642999999998E-3</v>
      </c>
      <c r="D32" s="11">
        <v>0.309</v>
      </c>
      <c r="E32" s="11">
        <v>48.29</v>
      </c>
      <c r="F32" s="11">
        <v>0.7</v>
      </c>
      <c r="G32" s="11">
        <v>0.09</v>
      </c>
      <c r="H32" s="10">
        <v>1</v>
      </c>
      <c r="I32" s="13">
        <f t="shared" si="8"/>
        <v>0.7</v>
      </c>
      <c r="J32" s="13">
        <f t="shared" si="9"/>
        <v>0.09</v>
      </c>
      <c r="K32" s="11">
        <v>7.4</v>
      </c>
      <c r="L32" s="10">
        <f t="shared" si="2"/>
        <v>7.643799024210249E-3</v>
      </c>
      <c r="M32">
        <f t="shared" si="3"/>
        <v>9</v>
      </c>
      <c r="N32">
        <f t="shared" si="4"/>
        <v>0</v>
      </c>
      <c r="O32">
        <f t="shared" si="5"/>
        <v>0</v>
      </c>
    </row>
    <row r="33" spans="1:15">
      <c r="A33" s="10" t="s">
        <v>4</v>
      </c>
      <c r="B33" s="10">
        <v>8140</v>
      </c>
      <c r="C33" s="12">
        <v>2.9381034399999999E-2</v>
      </c>
      <c r="D33" s="11">
        <v>0.77700000000000002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8"/>
        <v>1.2</v>
      </c>
      <c r="J33" s="13">
        <f t="shared" si="9"/>
        <v>0.48</v>
      </c>
      <c r="K33" s="11">
        <v>78</v>
      </c>
      <c r="L33" s="10">
        <f t="shared" si="2"/>
        <v>9.1867957288645996E-2</v>
      </c>
      <c r="M33">
        <f t="shared" si="3"/>
        <v>113</v>
      </c>
      <c r="N33">
        <f t="shared" si="4"/>
        <v>0</v>
      </c>
      <c r="O33">
        <f t="shared" si="5"/>
        <v>0.1</v>
      </c>
    </row>
    <row r="34" spans="1:15">
      <c r="A34" s="10" t="s">
        <v>4</v>
      </c>
      <c r="B34" s="10">
        <v>8140</v>
      </c>
      <c r="C34" s="12">
        <v>4.45183153E-2</v>
      </c>
      <c r="D34" s="11">
        <v>0.63</v>
      </c>
      <c r="E34" s="11">
        <v>48.29</v>
      </c>
      <c r="F34" s="11">
        <v>1.2</v>
      </c>
      <c r="G34" s="11">
        <v>0.48</v>
      </c>
      <c r="H34" s="10">
        <v>1</v>
      </c>
      <c r="I34" s="13">
        <f t="shared" si="8"/>
        <v>1.2</v>
      </c>
      <c r="J34" s="13">
        <f t="shared" si="9"/>
        <v>0.48</v>
      </c>
      <c r="K34" s="11">
        <v>95.9</v>
      </c>
      <c r="L34" s="10">
        <f t="shared" si="2"/>
        <v>0.1128639459064425</v>
      </c>
      <c r="M34">
        <f t="shared" si="3"/>
        <v>139</v>
      </c>
      <c r="N34">
        <f t="shared" si="4"/>
        <v>0</v>
      </c>
      <c r="O34">
        <f t="shared" si="5"/>
        <v>0.1</v>
      </c>
    </row>
    <row r="35" spans="1:15">
      <c r="A35" s="10" t="s">
        <v>4</v>
      </c>
      <c r="B35" s="10">
        <v>8140</v>
      </c>
      <c r="C35" s="12">
        <v>3.7270292099999998E-2</v>
      </c>
      <c r="D35" s="11">
        <v>0.77700000000000002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8"/>
        <v>1.2</v>
      </c>
      <c r="J35" s="13">
        <f t="shared" si="9"/>
        <v>0.48</v>
      </c>
      <c r="K35" s="11">
        <v>99</v>
      </c>
      <c r="L35" s="10">
        <f t="shared" si="2"/>
        <v>0.11653591075670773</v>
      </c>
      <c r="M35">
        <f t="shared" si="3"/>
        <v>144</v>
      </c>
      <c r="N35">
        <f t="shared" si="4"/>
        <v>0</v>
      </c>
      <c r="O35">
        <f t="shared" si="5"/>
        <v>0.2</v>
      </c>
    </row>
    <row r="36" spans="1:15">
      <c r="A36" s="10" t="s">
        <v>4</v>
      </c>
      <c r="B36" s="10">
        <v>4340</v>
      </c>
      <c r="C36" s="12">
        <v>4.7545968999999997E-3</v>
      </c>
      <c r="D36" s="11">
        <v>0.10199999999999999</v>
      </c>
      <c r="E36" s="11">
        <v>48.29</v>
      </c>
      <c r="F36" s="11">
        <v>0.7</v>
      </c>
      <c r="G36" s="11">
        <v>0.09</v>
      </c>
      <c r="H36" s="10">
        <v>1</v>
      </c>
      <c r="I36" s="13">
        <f t="shared" si="8"/>
        <v>0.7</v>
      </c>
      <c r="J36" s="13">
        <f t="shared" si="9"/>
        <v>0.09</v>
      </c>
      <c r="K36" s="11">
        <v>2.2000000000000002</v>
      </c>
      <c r="L36" s="10">
        <f t="shared" si="2"/>
        <v>1.9515956165584998E-3</v>
      </c>
      <c r="M36">
        <f t="shared" si="3"/>
        <v>2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8140</v>
      </c>
      <c r="C37" s="12">
        <v>7.6117599499999994E-2</v>
      </c>
      <c r="D37" s="11">
        <v>0.63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8"/>
        <v>1.2</v>
      </c>
      <c r="J37" s="13">
        <f t="shared" si="9"/>
        <v>0.48</v>
      </c>
      <c r="K37" s="11">
        <v>163.9</v>
      </c>
      <c r="L37" s="10">
        <f t="shared" si="2"/>
        <v>0.19297524119238749</v>
      </c>
      <c r="M37">
        <f t="shared" si="3"/>
        <v>238</v>
      </c>
      <c r="N37">
        <f t="shared" si="4"/>
        <v>1</v>
      </c>
      <c r="O37">
        <f t="shared" si="5"/>
        <v>0.3</v>
      </c>
    </row>
    <row r="38" spans="1:15">
      <c r="A38" s="10" t="s">
        <v>4</v>
      </c>
      <c r="B38" s="10">
        <v>8140</v>
      </c>
      <c r="C38" s="12">
        <v>1.8908600000000001E-5</v>
      </c>
      <c r="D38" s="11">
        <v>0.77700000000000002</v>
      </c>
      <c r="E38" s="11">
        <v>48.29</v>
      </c>
      <c r="F38" s="11">
        <v>1.2</v>
      </c>
      <c r="G38" s="11">
        <v>0.48</v>
      </c>
      <c r="H38" s="10">
        <v>1</v>
      </c>
      <c r="I38" s="13">
        <f t="shared" si="8"/>
        <v>1.2</v>
      </c>
      <c r="J38" s="13">
        <f t="shared" si="9"/>
        <v>0.48</v>
      </c>
      <c r="K38" s="11">
        <v>0.1</v>
      </c>
      <c r="L38" s="10">
        <f t="shared" si="2"/>
        <v>5.91229850365E-5</v>
      </c>
      <c r="M38">
        <f t="shared" si="3"/>
        <v>0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6.3084890500000004E-2</v>
      </c>
      <c r="D39" s="11">
        <v>0.63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si="8"/>
        <v>1.2</v>
      </c>
      <c r="J39" s="13">
        <f t="shared" si="9"/>
        <v>0.48</v>
      </c>
      <c r="K39" s="11">
        <v>135.9</v>
      </c>
      <c r="L39" s="10">
        <f t="shared" si="2"/>
        <v>0.15993439151786251</v>
      </c>
      <c r="M39">
        <f t="shared" si="3"/>
        <v>197</v>
      </c>
      <c r="N39">
        <f t="shared" si="4"/>
        <v>1</v>
      </c>
      <c r="O39">
        <f t="shared" si="5"/>
        <v>0.2</v>
      </c>
    </row>
    <row r="40" spans="1:15">
      <c r="A40" s="10" t="s">
        <v>4</v>
      </c>
      <c r="B40" s="10">
        <v>4340</v>
      </c>
      <c r="C40" s="12">
        <v>3.8478904000000002E-3</v>
      </c>
      <c r="D40" s="11">
        <v>0.10199999999999999</v>
      </c>
      <c r="E40" s="11">
        <v>48.29</v>
      </c>
      <c r="F40" s="11">
        <v>0.7</v>
      </c>
      <c r="G40" s="11">
        <v>0.09</v>
      </c>
      <c r="H40" s="10">
        <v>1</v>
      </c>
      <c r="I40" s="13">
        <f t="shared" si="8"/>
        <v>0.7</v>
      </c>
      <c r="J40" s="13">
        <f t="shared" si="9"/>
        <v>0.09</v>
      </c>
      <c r="K40" s="11">
        <v>2.2000000000000002</v>
      </c>
      <c r="L40" s="10">
        <f t="shared" si="2"/>
        <v>1.5794243330359999E-3</v>
      </c>
      <c r="M40">
        <f t="shared" si="3"/>
        <v>2</v>
      </c>
      <c r="N40">
        <f t="shared" si="4"/>
        <v>0</v>
      </c>
      <c r="O40">
        <f t="shared" si="5"/>
        <v>0</v>
      </c>
    </row>
    <row r="41" spans="1:15">
      <c r="A41" s="10" t="s">
        <v>4</v>
      </c>
      <c r="B41" s="10">
        <v>1400</v>
      </c>
      <c r="C41" s="12">
        <v>0.23000458800000001</v>
      </c>
      <c r="D41" s="11">
        <v>0.88600000000000001</v>
      </c>
      <c r="E41" s="11">
        <v>48.29</v>
      </c>
      <c r="F41" s="11">
        <v>1.93</v>
      </c>
      <c r="G41" s="11">
        <v>0.497</v>
      </c>
      <c r="H41" s="10">
        <v>1</v>
      </c>
      <c r="I41" s="13">
        <f t="shared" si="8"/>
        <v>1.93</v>
      </c>
      <c r="J41" s="13">
        <f t="shared" si="9"/>
        <v>0.497</v>
      </c>
      <c r="K41" s="11">
        <v>1222.4000000000001</v>
      </c>
      <c r="L41" s="10">
        <f t="shared" si="2"/>
        <v>0.82006104144206005</v>
      </c>
      <c r="M41">
        <f t="shared" si="3"/>
        <v>1012</v>
      </c>
      <c r="N41">
        <f t="shared" si="4"/>
        <v>4</v>
      </c>
      <c r="O41">
        <f t="shared" si="5"/>
        <v>1.1000000000000001</v>
      </c>
    </row>
    <row r="42" spans="1:15">
      <c r="A42" s="10" t="s">
        <v>4</v>
      </c>
      <c r="B42" s="10">
        <v>8140</v>
      </c>
      <c r="C42" s="12">
        <v>6.8099466100000006E-2</v>
      </c>
      <c r="D42" s="11">
        <v>0.63</v>
      </c>
      <c r="E42" s="11">
        <v>48.29</v>
      </c>
      <c r="F42" s="11">
        <v>1.2</v>
      </c>
      <c r="G42" s="11">
        <v>0.48</v>
      </c>
      <c r="H42" s="10">
        <v>1</v>
      </c>
      <c r="I42" s="13">
        <f t="shared" si="8"/>
        <v>1.2</v>
      </c>
      <c r="J42" s="13">
        <f t="shared" si="9"/>
        <v>0.48</v>
      </c>
      <c r="K42" s="11">
        <v>146.69999999999999</v>
      </c>
      <c r="L42" s="10">
        <f t="shared" si="2"/>
        <v>0.17264746894337249</v>
      </c>
      <c r="M42">
        <f t="shared" si="3"/>
        <v>213</v>
      </c>
      <c r="N42">
        <f t="shared" si="4"/>
        <v>1</v>
      </c>
      <c r="O42">
        <f t="shared" si="5"/>
        <v>0.2</v>
      </c>
    </row>
    <row r="43" spans="1:15">
      <c r="A43" s="10" t="s">
        <v>4</v>
      </c>
      <c r="B43" s="10">
        <v>8140</v>
      </c>
      <c r="C43" s="12">
        <v>3.35512933E-2</v>
      </c>
      <c r="D43" s="11">
        <v>0.63</v>
      </c>
      <c r="E43" s="11">
        <v>48.29</v>
      </c>
      <c r="F43" s="11">
        <v>1.2</v>
      </c>
      <c r="G43" s="11">
        <v>0.48</v>
      </c>
      <c r="H43" s="10">
        <v>1</v>
      </c>
      <c r="I43" s="13">
        <f t="shared" si="8"/>
        <v>1.2</v>
      </c>
      <c r="J43" s="13">
        <f t="shared" si="9"/>
        <v>0.48</v>
      </c>
      <c r="K43" s="11">
        <v>107.9</v>
      </c>
      <c r="L43" s="10">
        <f t="shared" si="2"/>
        <v>8.5060077556492489E-2</v>
      </c>
      <c r="M43">
        <f t="shared" si="3"/>
        <v>105</v>
      </c>
      <c r="N43">
        <f t="shared" si="4"/>
        <v>0</v>
      </c>
      <c r="O43">
        <f t="shared" si="5"/>
        <v>0.1</v>
      </c>
    </row>
    <row r="44" spans="1:15">
      <c r="A44" s="10" t="s">
        <v>4</v>
      </c>
      <c r="B44" s="10">
        <v>3200</v>
      </c>
      <c r="C44" s="12">
        <v>4.211149E-3</v>
      </c>
      <c r="D44" s="11">
        <v>0.06</v>
      </c>
      <c r="E44" s="11">
        <v>48.29</v>
      </c>
      <c r="F44" s="11">
        <v>1.2</v>
      </c>
      <c r="G44" s="11">
        <v>6.4000000000000001E-2</v>
      </c>
      <c r="H44" s="10">
        <v>1</v>
      </c>
      <c r="I44" s="13">
        <f t="shared" si="8"/>
        <v>1.2</v>
      </c>
      <c r="J44" s="13">
        <f t="shared" si="9"/>
        <v>6.4000000000000001E-2</v>
      </c>
      <c r="K44" s="11">
        <v>6.3</v>
      </c>
      <c r="L44" s="10">
        <f t="shared" si="2"/>
        <v>1.0167819260499999E-3</v>
      </c>
      <c r="M44">
        <f t="shared" si="3"/>
        <v>1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3200</v>
      </c>
      <c r="C45" s="12">
        <v>0.1120486623</v>
      </c>
      <c r="D45" s="11">
        <v>0.06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8"/>
        <v>1.2</v>
      </c>
      <c r="J45" s="13">
        <f t="shared" si="9"/>
        <v>6.4000000000000001E-2</v>
      </c>
      <c r="K45" s="11">
        <v>473.2</v>
      </c>
      <c r="L45" s="10">
        <f t="shared" si="2"/>
        <v>2.7054149512334997E-2</v>
      </c>
      <c r="M45">
        <f t="shared" si="3"/>
        <v>33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1200</v>
      </c>
      <c r="C46" s="12">
        <v>0.28339472710000002</v>
      </c>
      <c r="D46" s="11">
        <v>0.22</v>
      </c>
      <c r="E46" s="11">
        <v>48.29</v>
      </c>
      <c r="F46" s="11">
        <v>2.23</v>
      </c>
      <c r="G46" s="11">
        <v>0.316</v>
      </c>
      <c r="H46" s="10">
        <v>1</v>
      </c>
      <c r="I46" s="13">
        <f t="shared" si="8"/>
        <v>2.23</v>
      </c>
      <c r="J46" s="13">
        <f t="shared" si="9"/>
        <v>0.316</v>
      </c>
      <c r="K46" s="11">
        <v>1994.9</v>
      </c>
      <c r="L46" s="10">
        <f t="shared" si="2"/>
        <v>0.25089407514708167</v>
      </c>
      <c r="M46">
        <f t="shared" si="3"/>
        <v>309</v>
      </c>
      <c r="N46">
        <f t="shared" si="4"/>
        <v>2</v>
      </c>
      <c r="O46">
        <f t="shared" si="5"/>
        <v>0.2</v>
      </c>
    </row>
    <row r="47" spans="1:15">
      <c r="A47" s="10" t="s">
        <v>4</v>
      </c>
      <c r="B47" s="10">
        <v>3200</v>
      </c>
      <c r="C47" s="12">
        <v>2.6691730399999999E-2</v>
      </c>
      <c r="D47" s="11">
        <v>0.06</v>
      </c>
      <c r="E47" s="11">
        <v>48.29</v>
      </c>
      <c r="F47" s="11">
        <v>1.2</v>
      </c>
      <c r="G47" s="11">
        <v>6.4000000000000001E-2</v>
      </c>
      <c r="H47" s="10">
        <v>1</v>
      </c>
      <c r="I47" s="13">
        <f t="shared" si="8"/>
        <v>1.2</v>
      </c>
      <c r="J47" s="13">
        <f t="shared" si="9"/>
        <v>6.4000000000000001E-2</v>
      </c>
      <c r="K47" s="11">
        <v>22</v>
      </c>
      <c r="L47" s="10">
        <f t="shared" si="2"/>
        <v>6.4447183050799989E-3</v>
      </c>
      <c r="M47">
        <f t="shared" si="3"/>
        <v>8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1900</v>
      </c>
      <c r="C48" s="12">
        <v>9.8520607800000007E-2</v>
      </c>
      <c r="D48" s="11">
        <v>0.151</v>
      </c>
      <c r="E48" s="11">
        <v>48.29</v>
      </c>
      <c r="F48" s="11">
        <v>1.2</v>
      </c>
      <c r="G48" s="11">
        <v>7.5999999999999998E-2</v>
      </c>
      <c r="H48" s="10">
        <v>1</v>
      </c>
      <c r="I48" s="13">
        <f t="shared" si="8"/>
        <v>1.2</v>
      </c>
      <c r="J48" s="13">
        <f t="shared" si="9"/>
        <v>7.5999999999999998E-2</v>
      </c>
      <c r="K48" s="11">
        <v>460.4</v>
      </c>
      <c r="L48" s="10">
        <f t="shared" si="2"/>
        <v>5.9865965229163508E-2</v>
      </c>
      <c r="M48">
        <f t="shared" si="3"/>
        <v>74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3200</v>
      </c>
      <c r="C49" s="12">
        <v>8.6909798999999996E-3</v>
      </c>
      <c r="D49" s="11">
        <v>0.06</v>
      </c>
      <c r="E49" s="11">
        <v>48.29</v>
      </c>
      <c r="F49" s="11">
        <v>1.2</v>
      </c>
      <c r="G49" s="11">
        <v>6.4000000000000001E-2</v>
      </c>
      <c r="H49" s="10">
        <v>1</v>
      </c>
      <c r="I49" s="13">
        <f t="shared" si="8"/>
        <v>1.2</v>
      </c>
      <c r="J49" s="13">
        <f t="shared" si="9"/>
        <v>6.4000000000000001E-2</v>
      </c>
      <c r="K49" s="11">
        <v>17.7</v>
      </c>
      <c r="L49" s="10">
        <f t="shared" si="2"/>
        <v>2.0984370968549996E-3</v>
      </c>
      <c r="M49">
        <f t="shared" si="3"/>
        <v>3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1900</v>
      </c>
      <c r="C50" s="12">
        <v>1.91620157E-2</v>
      </c>
      <c r="D50" s="11">
        <v>0.151</v>
      </c>
      <c r="E50" s="11">
        <v>48.29</v>
      </c>
      <c r="F50" s="11">
        <v>1.2</v>
      </c>
      <c r="G50" s="11">
        <v>7.5999999999999998E-2</v>
      </c>
      <c r="H50" s="10">
        <v>1</v>
      </c>
      <c r="I50" s="13">
        <f t="shared" si="8"/>
        <v>1.2</v>
      </c>
      <c r="J50" s="13">
        <f t="shared" si="9"/>
        <v>7.5999999999999998E-2</v>
      </c>
      <c r="K50" s="11">
        <v>499.6</v>
      </c>
      <c r="L50" s="10">
        <f t="shared" si="2"/>
        <v>1.1643782871758582E-2</v>
      </c>
      <c r="M50">
        <f t="shared" si="3"/>
        <v>14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8140</v>
      </c>
      <c r="C51" s="12">
        <v>6.5975777599999993E-2</v>
      </c>
      <c r="D51" s="11">
        <v>0.63</v>
      </c>
      <c r="E51" s="11">
        <v>48.29</v>
      </c>
      <c r="F51" s="11">
        <v>1.2</v>
      </c>
      <c r="G51" s="11">
        <v>0.48</v>
      </c>
      <c r="H51" s="10">
        <v>1</v>
      </c>
      <c r="I51" s="13">
        <f t="shared" si="8"/>
        <v>1.2</v>
      </c>
      <c r="J51" s="13">
        <f t="shared" si="9"/>
        <v>0.48</v>
      </c>
      <c r="K51" s="11">
        <v>2842.2</v>
      </c>
      <c r="L51" s="10">
        <f t="shared" si="2"/>
        <v>0.16726344076595998</v>
      </c>
      <c r="M51">
        <f t="shared" si="3"/>
        <v>206</v>
      </c>
      <c r="N51">
        <f t="shared" si="4"/>
        <v>1</v>
      </c>
      <c r="O51">
        <f t="shared" si="5"/>
        <v>0.2</v>
      </c>
    </row>
    <row r="52" spans="1:15">
      <c r="C52">
        <f>SUM(C2:C51)</f>
        <v>15.561492378399999</v>
      </c>
      <c r="N52">
        <f>SUM(N2:N51)</f>
        <v>148</v>
      </c>
      <c r="O52">
        <f>SUM(O2:O51)</f>
        <v>45.700000000000017</v>
      </c>
    </row>
  </sheetData>
  <sortState ref="A2:I51">
    <sortCondition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3.7109375" customWidth="1"/>
    <col min="13" max="13" width="15.57031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1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1400</v>
      </c>
      <c r="C2" s="12">
        <v>0.20166044890000001</v>
      </c>
      <c r="D2" s="11">
        <v>0.89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50236.1</v>
      </c>
      <c r="L2" s="10">
        <f>E2*D2*C2/12</f>
        <v>0.72224857823909083</v>
      </c>
      <c r="M2">
        <f>ROUND(E2*D2*C2*102.79,0)</f>
        <v>891</v>
      </c>
      <c r="N2">
        <f>ROUND(I2*M2*0.002205,0)</f>
        <v>4</v>
      </c>
      <c r="O2">
        <f>ROUND(J2*M2*0.002205,1)</f>
        <v>1</v>
      </c>
    </row>
    <row r="3" spans="1:15">
      <c r="A3" s="10" t="s">
        <v>4</v>
      </c>
      <c r="B3" s="10">
        <v>1400</v>
      </c>
      <c r="C3" s="12">
        <v>3.0103606599999999E-2</v>
      </c>
      <c r="D3" s="11">
        <v>0.89</v>
      </c>
      <c r="E3" s="11">
        <v>48.29</v>
      </c>
      <c r="F3" s="11">
        <v>1.93</v>
      </c>
      <c r="G3" s="11">
        <v>0.497</v>
      </c>
      <c r="H3" s="10">
        <v>1</v>
      </c>
      <c r="I3" s="13">
        <f t="shared" ref="I3:I9" si="0">F3</f>
        <v>1.93</v>
      </c>
      <c r="J3" s="13">
        <f t="shared" ref="J3:J9" si="1">G3</f>
        <v>0.497</v>
      </c>
      <c r="K3" s="11">
        <v>59151</v>
      </c>
      <c r="L3" s="10">
        <f t="shared" ref="L3:L29" si="2">E3*D3*C3/12</f>
        <v>0.10781631790128832</v>
      </c>
      <c r="M3">
        <f t="shared" ref="M3:M29" si="3">ROUND(E3*D3*C3*102.79,0)</f>
        <v>133</v>
      </c>
      <c r="N3">
        <f t="shared" ref="N3:N29" si="4">ROUND(I3*M3*0.002205,0)</f>
        <v>1</v>
      </c>
      <c r="O3">
        <f t="shared" ref="O3:O29" si="5">ROUND(J3*M3*0.002205,1)</f>
        <v>0.1</v>
      </c>
    </row>
    <row r="4" spans="1:15">
      <c r="A4" s="10" t="s">
        <v>4</v>
      </c>
      <c r="B4" s="10">
        <v>8140</v>
      </c>
      <c r="C4" s="12">
        <v>0.73504155869999999</v>
      </c>
      <c r="D4" s="11">
        <v>0.74</v>
      </c>
      <c r="E4" s="11">
        <v>48.29</v>
      </c>
      <c r="F4" s="11">
        <v>1.2</v>
      </c>
      <c r="G4" s="11">
        <v>0.48</v>
      </c>
      <c r="H4" s="10">
        <v>1</v>
      </c>
      <c r="I4" s="13">
        <f t="shared" si="0"/>
        <v>1.2</v>
      </c>
      <c r="J4" s="13">
        <f t="shared" si="1"/>
        <v>0.48</v>
      </c>
      <c r="K4" s="11">
        <v>23336.1</v>
      </c>
      <c r="L4" s="10">
        <f t="shared" si="2"/>
        <v>2.1888680069600848</v>
      </c>
      <c r="M4">
        <f t="shared" si="3"/>
        <v>2700</v>
      </c>
      <c r="N4">
        <f t="shared" si="4"/>
        <v>7</v>
      </c>
      <c r="O4">
        <f t="shared" si="5"/>
        <v>2.9</v>
      </c>
    </row>
    <row r="5" spans="1:15">
      <c r="A5" s="10" t="s">
        <v>4</v>
      </c>
      <c r="B5" s="10">
        <v>1400</v>
      </c>
      <c r="C5" s="12">
        <v>1.0313268699999999E-2</v>
      </c>
      <c r="D5" s="11">
        <v>0.88700000000000001</v>
      </c>
      <c r="E5" s="11">
        <v>48.29</v>
      </c>
      <c r="F5" s="11">
        <v>1.93</v>
      </c>
      <c r="G5" s="11">
        <v>0.497</v>
      </c>
      <c r="H5" s="10">
        <v>1</v>
      </c>
      <c r="I5" s="13">
        <f t="shared" si="0"/>
        <v>1.93</v>
      </c>
      <c r="J5" s="13">
        <f t="shared" si="1"/>
        <v>0.497</v>
      </c>
      <c r="K5" s="11">
        <v>5380.6</v>
      </c>
      <c r="L5" s="10">
        <f t="shared" si="2"/>
        <v>3.6812550856575081E-2</v>
      </c>
      <c r="M5">
        <f t="shared" si="3"/>
        <v>45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1100</v>
      </c>
      <c r="C6" s="12">
        <v>6.4300584100000002E-2</v>
      </c>
      <c r="D6" s="11">
        <v>0.17399999999999999</v>
      </c>
      <c r="E6" s="11">
        <v>48.29</v>
      </c>
      <c r="F6" s="11">
        <v>1.85</v>
      </c>
      <c r="G6" s="11">
        <v>0.22</v>
      </c>
      <c r="H6" s="10">
        <v>1</v>
      </c>
      <c r="I6" s="13">
        <f t="shared" si="0"/>
        <v>1.85</v>
      </c>
      <c r="J6" s="13">
        <f t="shared" si="1"/>
        <v>0.22</v>
      </c>
      <c r="K6" s="11">
        <v>4635.7</v>
      </c>
      <c r="L6" s="10">
        <f t="shared" si="2"/>
        <v>4.50235904897405E-2</v>
      </c>
      <c r="M6">
        <f t="shared" si="3"/>
        <v>56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1300</v>
      </c>
      <c r="C7" s="12">
        <v>0.2339068141</v>
      </c>
      <c r="D7" s="11">
        <v>0.63100000000000001</v>
      </c>
      <c r="E7" s="11">
        <v>48.29</v>
      </c>
      <c r="F7" s="11">
        <v>2.1</v>
      </c>
      <c r="G7" s="11">
        <v>0.51600000000000001</v>
      </c>
      <c r="H7" s="10">
        <v>1</v>
      </c>
      <c r="I7" s="13">
        <f t="shared" si="0"/>
        <v>2.1</v>
      </c>
      <c r="J7" s="13">
        <f t="shared" si="1"/>
        <v>0.51600000000000001</v>
      </c>
      <c r="K7" s="11">
        <v>9973.7999999999993</v>
      </c>
      <c r="L7" s="10">
        <f t="shared" si="2"/>
        <v>0.5939476827810799</v>
      </c>
      <c r="M7">
        <f t="shared" si="3"/>
        <v>733</v>
      </c>
      <c r="N7">
        <f t="shared" si="4"/>
        <v>3</v>
      </c>
      <c r="O7">
        <f t="shared" si="5"/>
        <v>0.8</v>
      </c>
    </row>
    <row r="8" spans="1:15">
      <c r="A8" s="10" t="s">
        <v>4</v>
      </c>
      <c r="B8" s="10">
        <v>1300</v>
      </c>
      <c r="C8" s="12">
        <v>4.5353133599999998E-2</v>
      </c>
      <c r="D8" s="11">
        <v>0.66200000000000003</v>
      </c>
      <c r="E8" s="11">
        <v>48.29</v>
      </c>
      <c r="F8" s="11">
        <v>2.1</v>
      </c>
      <c r="G8" s="11">
        <v>0.51600000000000001</v>
      </c>
      <c r="H8" s="10">
        <v>1</v>
      </c>
      <c r="I8" s="13">
        <f t="shared" si="0"/>
        <v>2.1</v>
      </c>
      <c r="J8" s="13">
        <f t="shared" si="1"/>
        <v>0.51600000000000001</v>
      </c>
      <c r="K8" s="11">
        <v>3208.1</v>
      </c>
      <c r="L8" s="10">
        <f t="shared" si="2"/>
        <v>0.120820672321844</v>
      </c>
      <c r="M8">
        <f t="shared" si="3"/>
        <v>149</v>
      </c>
      <c r="N8">
        <f t="shared" si="4"/>
        <v>1</v>
      </c>
      <c r="O8">
        <f t="shared" si="5"/>
        <v>0.2</v>
      </c>
    </row>
    <row r="9" spans="1:15">
      <c r="A9" s="10" t="s">
        <v>4</v>
      </c>
      <c r="B9" s="10">
        <v>1400</v>
      </c>
      <c r="C9" s="12">
        <v>0.59178960260000002</v>
      </c>
      <c r="D9" s="11">
        <v>0.88800000000000001</v>
      </c>
      <c r="E9" s="11">
        <v>48.29</v>
      </c>
      <c r="F9" s="11">
        <v>1.93</v>
      </c>
      <c r="G9" s="11">
        <v>0.497</v>
      </c>
      <c r="H9" s="10">
        <v>1</v>
      </c>
      <c r="I9" s="13">
        <f t="shared" si="0"/>
        <v>1.93</v>
      </c>
      <c r="J9" s="13">
        <f t="shared" si="1"/>
        <v>0.497</v>
      </c>
      <c r="K9" s="11">
        <v>23622.2</v>
      </c>
      <c r="L9" s="10">
        <f t="shared" si="2"/>
        <v>2.1147364733069964</v>
      </c>
      <c r="M9">
        <f t="shared" si="3"/>
        <v>2608</v>
      </c>
      <c r="N9">
        <f t="shared" si="4"/>
        <v>11</v>
      </c>
      <c r="O9">
        <f t="shared" si="5"/>
        <v>2.9</v>
      </c>
    </row>
    <row r="10" spans="1:15">
      <c r="A10" s="10" t="s">
        <v>4</v>
      </c>
      <c r="B10" s="10">
        <v>1300</v>
      </c>
      <c r="C10" s="12">
        <v>2.1499786699999999E-2</v>
      </c>
      <c r="D10" s="11">
        <v>0.66200000000000003</v>
      </c>
      <c r="E10" s="11">
        <v>48.29</v>
      </c>
      <c r="F10" s="11">
        <v>2.1</v>
      </c>
      <c r="G10" s="11">
        <v>0.51600000000000001</v>
      </c>
      <c r="H10" s="10">
        <v>0</v>
      </c>
      <c r="I10" s="13">
        <f>F10*0.7</f>
        <v>1.47</v>
      </c>
      <c r="J10" s="13">
        <f>G10*0.5</f>
        <v>0.25800000000000001</v>
      </c>
      <c r="K10" s="11">
        <v>546</v>
      </c>
      <c r="L10" s="10">
        <f t="shared" si="2"/>
        <v>5.727539593582217E-2</v>
      </c>
      <c r="M10">
        <f t="shared" si="3"/>
        <v>71</v>
      </c>
      <c r="N10">
        <f t="shared" si="4"/>
        <v>0</v>
      </c>
      <c r="O10">
        <f t="shared" si="5"/>
        <v>0</v>
      </c>
    </row>
    <row r="11" spans="1:15">
      <c r="A11" s="10" t="s">
        <v>4</v>
      </c>
      <c r="B11" s="10">
        <v>1400</v>
      </c>
      <c r="C11" s="12">
        <v>2.3527842300000001E-2</v>
      </c>
      <c r="D11" s="11">
        <v>0.88700000000000001</v>
      </c>
      <c r="E11" s="11">
        <v>48.29</v>
      </c>
      <c r="F11" s="11">
        <v>1.93</v>
      </c>
      <c r="G11" s="11">
        <v>0.497</v>
      </c>
      <c r="H11" s="10">
        <v>0</v>
      </c>
      <c r="I11" s="13">
        <f>F11*0.7</f>
        <v>1.351</v>
      </c>
      <c r="J11" s="13">
        <f>G11*0.5</f>
        <v>0.2485</v>
      </c>
      <c r="K11" s="11">
        <v>226.1</v>
      </c>
      <c r="L11" s="10">
        <f t="shared" si="2"/>
        <v>8.3981123386635756E-2</v>
      </c>
      <c r="M11">
        <f t="shared" si="3"/>
        <v>104</v>
      </c>
      <c r="N11">
        <f t="shared" si="4"/>
        <v>0</v>
      </c>
      <c r="O11">
        <f t="shared" si="5"/>
        <v>0.1</v>
      </c>
    </row>
    <row r="12" spans="1:15">
      <c r="A12" s="10" t="s">
        <v>4</v>
      </c>
      <c r="B12" s="10">
        <v>8140</v>
      </c>
      <c r="C12" s="12">
        <v>0.7950094338</v>
      </c>
      <c r="D12" s="11">
        <v>0.77700000000000002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ref="I12:I13" si="6">F12</f>
        <v>1.2</v>
      </c>
      <c r="J12" s="13">
        <f t="shared" ref="J12:J13" si="7">G12</f>
        <v>0.48</v>
      </c>
      <c r="K12" s="11">
        <v>14939.7</v>
      </c>
      <c r="L12" s="10">
        <f t="shared" si="2"/>
        <v>2.4858176098935796</v>
      </c>
      <c r="M12">
        <f t="shared" si="3"/>
        <v>3066</v>
      </c>
      <c r="N12">
        <f t="shared" si="4"/>
        <v>8</v>
      </c>
      <c r="O12">
        <f t="shared" si="5"/>
        <v>3.2</v>
      </c>
    </row>
    <row r="13" spans="1:15">
      <c r="A13" s="10" t="s">
        <v>4</v>
      </c>
      <c r="B13" s="10">
        <v>1400</v>
      </c>
      <c r="C13" s="12">
        <v>1.5582164500000001E-2</v>
      </c>
      <c r="D13" s="11">
        <v>0.88800000000000001</v>
      </c>
      <c r="E13" s="11">
        <v>48.29</v>
      </c>
      <c r="F13" s="11">
        <v>1.93</v>
      </c>
      <c r="G13" s="11">
        <v>0.497</v>
      </c>
      <c r="H13" s="10">
        <v>1</v>
      </c>
      <c r="I13" s="13">
        <f t="shared" si="6"/>
        <v>1.93</v>
      </c>
      <c r="J13" s="13">
        <f t="shared" si="7"/>
        <v>0.497</v>
      </c>
      <c r="K13" s="11">
        <v>68.900000000000006</v>
      </c>
      <c r="L13" s="10">
        <f t="shared" si="2"/>
        <v>5.5682241554170009E-2</v>
      </c>
      <c r="M13">
        <f t="shared" si="3"/>
        <v>69</v>
      </c>
      <c r="N13">
        <f t="shared" si="4"/>
        <v>0</v>
      </c>
      <c r="O13">
        <f t="shared" si="5"/>
        <v>0.1</v>
      </c>
    </row>
    <row r="14" spans="1:15">
      <c r="A14" s="10" t="s">
        <v>4</v>
      </c>
      <c r="B14" s="10">
        <v>1300</v>
      </c>
      <c r="C14" s="12">
        <v>6.3148013700000005E-2</v>
      </c>
      <c r="D14" s="11">
        <v>0.63100000000000001</v>
      </c>
      <c r="E14" s="11">
        <v>48.29</v>
      </c>
      <c r="F14" s="11">
        <v>2.1</v>
      </c>
      <c r="G14" s="11">
        <v>0.51600000000000001</v>
      </c>
      <c r="H14" s="10">
        <v>0</v>
      </c>
      <c r="I14" s="13">
        <f t="shared" ref="I14:I15" si="8">F14*0.7</f>
        <v>1.47</v>
      </c>
      <c r="J14" s="13">
        <f t="shared" ref="J14:J15" si="9">G14*0.5</f>
        <v>0.25800000000000001</v>
      </c>
      <c r="K14" s="11">
        <v>261.10000000000002</v>
      </c>
      <c r="L14" s="10">
        <f t="shared" si="2"/>
        <v>0.16034854116438027</v>
      </c>
      <c r="M14">
        <f t="shared" si="3"/>
        <v>198</v>
      </c>
      <c r="N14">
        <f t="shared" si="4"/>
        <v>1</v>
      </c>
      <c r="O14">
        <f t="shared" si="5"/>
        <v>0.1</v>
      </c>
    </row>
    <row r="15" spans="1:15">
      <c r="A15" s="10" t="s">
        <v>4</v>
      </c>
      <c r="B15" s="10">
        <v>1100</v>
      </c>
      <c r="C15" s="12">
        <v>7.3852701699999995E-2</v>
      </c>
      <c r="D15" s="11">
        <v>0.17399999999999999</v>
      </c>
      <c r="E15" s="11">
        <v>48.29</v>
      </c>
      <c r="F15" s="11">
        <v>1.85</v>
      </c>
      <c r="G15" s="11">
        <v>0.22</v>
      </c>
      <c r="H15" s="10">
        <v>0</v>
      </c>
      <c r="I15" s="13">
        <f t="shared" si="8"/>
        <v>1.2949999999999999</v>
      </c>
      <c r="J15" s="13">
        <f t="shared" si="9"/>
        <v>0.11</v>
      </c>
      <c r="K15" s="11">
        <v>86.3</v>
      </c>
      <c r="L15" s="10">
        <f t="shared" si="2"/>
        <v>5.1712030993848496E-2</v>
      </c>
      <c r="M15">
        <f t="shared" si="3"/>
        <v>64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4340</v>
      </c>
      <c r="C16" s="12">
        <v>3.6360144900000002E-2</v>
      </c>
      <c r="D16" s="11">
        <v>0.309</v>
      </c>
      <c r="E16" s="11">
        <v>48.29</v>
      </c>
      <c r="F16" s="11">
        <v>0.7</v>
      </c>
      <c r="G16" s="11">
        <v>0.09</v>
      </c>
      <c r="H16" s="10">
        <v>1</v>
      </c>
      <c r="I16" s="13">
        <f t="shared" ref="I16:I22" si="10">F16</f>
        <v>0.7</v>
      </c>
      <c r="J16" s="13">
        <f t="shared" ref="J16:J22" si="11">G16</f>
        <v>0.09</v>
      </c>
      <c r="K16" s="11">
        <v>38.4</v>
      </c>
      <c r="L16" s="10">
        <f t="shared" si="2"/>
        <v>4.5212658478440748E-2</v>
      </c>
      <c r="M16">
        <f t="shared" si="3"/>
        <v>56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4340</v>
      </c>
      <c r="C17" s="12">
        <v>9.1736400000000005E-4</v>
      </c>
      <c r="D17" s="11">
        <v>0.41299999999999998</v>
      </c>
      <c r="E17" s="11">
        <v>48.29</v>
      </c>
      <c r="F17" s="11">
        <v>0.7</v>
      </c>
      <c r="G17" s="11">
        <v>0.09</v>
      </c>
      <c r="H17" s="10">
        <v>1</v>
      </c>
      <c r="I17" s="13">
        <f t="shared" si="10"/>
        <v>0.7</v>
      </c>
      <c r="J17" s="13">
        <f t="shared" si="11"/>
        <v>0.09</v>
      </c>
      <c r="K17" s="11">
        <v>1.3</v>
      </c>
      <c r="L17" s="10">
        <f t="shared" si="2"/>
        <v>1.5246413851899999E-3</v>
      </c>
      <c r="M17">
        <f t="shared" si="3"/>
        <v>2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4340</v>
      </c>
      <c r="C18" s="12">
        <v>0.1189382033</v>
      </c>
      <c r="D18" s="11">
        <v>0.41299999999999998</v>
      </c>
      <c r="E18" s="11">
        <v>48.29</v>
      </c>
      <c r="F18" s="11">
        <v>0.7</v>
      </c>
      <c r="G18" s="11">
        <v>0.09</v>
      </c>
      <c r="H18" s="10">
        <v>1</v>
      </c>
      <c r="I18" s="13">
        <f t="shared" si="10"/>
        <v>0.7</v>
      </c>
      <c r="J18" s="13">
        <f t="shared" si="11"/>
        <v>0.09</v>
      </c>
      <c r="K18" s="11">
        <v>167.9</v>
      </c>
      <c r="L18" s="10">
        <f t="shared" si="2"/>
        <v>0.19767301423570338</v>
      </c>
      <c r="M18">
        <f t="shared" si="3"/>
        <v>244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4340</v>
      </c>
      <c r="C19" s="12">
        <v>0.23679294070000001</v>
      </c>
      <c r="D19" s="11">
        <v>0.41299999999999998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10"/>
        <v>0.7</v>
      </c>
      <c r="J19" s="13">
        <f t="shared" si="11"/>
        <v>0.09</v>
      </c>
      <c r="K19" s="11">
        <v>334.3</v>
      </c>
      <c r="L19" s="10">
        <f t="shared" si="2"/>
        <v>0.39354532891203653</v>
      </c>
      <c r="M19">
        <f t="shared" si="3"/>
        <v>485</v>
      </c>
      <c r="N19">
        <f t="shared" si="4"/>
        <v>1</v>
      </c>
      <c r="O19">
        <f t="shared" si="5"/>
        <v>0.1</v>
      </c>
    </row>
    <row r="20" spans="1:15">
      <c r="A20" s="10" t="s">
        <v>4</v>
      </c>
      <c r="B20" s="10">
        <v>4340</v>
      </c>
      <c r="C20" s="12">
        <v>6.0947543100000001E-2</v>
      </c>
      <c r="D20" s="11">
        <v>0.309</v>
      </c>
      <c r="E20" s="11">
        <v>48.29</v>
      </c>
      <c r="F20" s="11">
        <v>0.7</v>
      </c>
      <c r="G20" s="11">
        <v>0.09</v>
      </c>
      <c r="H20" s="10">
        <v>1</v>
      </c>
      <c r="I20" s="13">
        <f t="shared" si="10"/>
        <v>0.7</v>
      </c>
      <c r="J20" s="13">
        <f t="shared" si="11"/>
        <v>0.09</v>
      </c>
      <c r="K20" s="11">
        <v>64.400000000000006</v>
      </c>
      <c r="L20" s="10">
        <f t="shared" si="2"/>
        <v>7.5786289049699251E-2</v>
      </c>
      <c r="M20">
        <f t="shared" si="3"/>
        <v>93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4340</v>
      </c>
      <c r="C21" s="12">
        <v>3.9295261585999999</v>
      </c>
      <c r="D21" s="11">
        <v>0.10199999999999999</v>
      </c>
      <c r="E21" s="11">
        <v>48.29</v>
      </c>
      <c r="F21" s="11">
        <v>0.7</v>
      </c>
      <c r="G21" s="11">
        <v>0.09</v>
      </c>
      <c r="H21" s="10">
        <v>1</v>
      </c>
      <c r="I21" s="13">
        <f t="shared" si="10"/>
        <v>0.7</v>
      </c>
      <c r="J21" s="13">
        <f t="shared" si="11"/>
        <v>0.09</v>
      </c>
      <c r="K21" s="11">
        <v>1539.1</v>
      </c>
      <c r="L21" s="10">
        <f t="shared" si="2"/>
        <v>1.6129329546897486</v>
      </c>
      <c r="M21">
        <f t="shared" si="3"/>
        <v>1990</v>
      </c>
      <c r="N21">
        <f t="shared" si="4"/>
        <v>3</v>
      </c>
      <c r="O21">
        <f t="shared" si="5"/>
        <v>0.4</v>
      </c>
    </row>
    <row r="22" spans="1:15">
      <c r="A22" s="10" t="s">
        <v>4</v>
      </c>
      <c r="B22" s="10">
        <v>4340</v>
      </c>
      <c r="C22" s="12">
        <v>0.2341385392</v>
      </c>
      <c r="D22" s="11">
        <v>0.10199999999999999</v>
      </c>
      <c r="E22" s="11">
        <v>48.29</v>
      </c>
      <c r="F22" s="11">
        <v>0.7</v>
      </c>
      <c r="G22" s="11">
        <v>0.09</v>
      </c>
      <c r="H22" s="10">
        <v>1</v>
      </c>
      <c r="I22" s="13">
        <f t="shared" si="10"/>
        <v>0.7</v>
      </c>
      <c r="J22" s="13">
        <f t="shared" si="11"/>
        <v>0.09</v>
      </c>
      <c r="K22" s="11">
        <v>81.599999999999994</v>
      </c>
      <c r="L22" s="10">
        <f t="shared" si="2"/>
        <v>9.6105675492727985E-2</v>
      </c>
      <c r="M22">
        <f t="shared" si="3"/>
        <v>119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8140</v>
      </c>
      <c r="C23" s="12">
        <v>4.1744783999999998E-3</v>
      </c>
      <c r="D23" s="11">
        <v>0.77700000000000002</v>
      </c>
      <c r="E23" s="11">
        <v>48.29</v>
      </c>
      <c r="F23" s="11">
        <v>1.2</v>
      </c>
      <c r="G23" s="11">
        <v>0.48</v>
      </c>
      <c r="H23" s="10">
        <v>0</v>
      </c>
      <c r="I23" s="13">
        <f>F23*0.7</f>
        <v>0.84</v>
      </c>
      <c r="J23" s="13">
        <f>G23*0.5</f>
        <v>0.24</v>
      </c>
      <c r="K23" s="11">
        <v>12.2</v>
      </c>
      <c r="L23" s="10">
        <f t="shared" si="2"/>
        <v>1.3052665135356E-2</v>
      </c>
      <c r="M23">
        <f t="shared" si="3"/>
        <v>16</v>
      </c>
      <c r="N23">
        <f t="shared" si="4"/>
        <v>0</v>
      </c>
      <c r="O23">
        <f t="shared" si="5"/>
        <v>0</v>
      </c>
    </row>
    <row r="24" spans="1:15">
      <c r="A24" s="10" t="s">
        <v>4</v>
      </c>
      <c r="B24" s="10">
        <v>4340</v>
      </c>
      <c r="C24" s="12">
        <v>0.2373191093</v>
      </c>
      <c r="D24" s="11">
        <v>0.309</v>
      </c>
      <c r="E24" s="11">
        <v>48.29</v>
      </c>
      <c r="F24" s="11">
        <v>0.7</v>
      </c>
      <c r="G24" s="11">
        <v>0.09</v>
      </c>
      <c r="H24" s="10">
        <v>1</v>
      </c>
      <c r="I24" s="13">
        <f t="shared" ref="I24:I28" si="12">F24</f>
        <v>0.7</v>
      </c>
      <c r="J24" s="13">
        <f t="shared" ref="J24:J28" si="13">G24</f>
        <v>0.09</v>
      </c>
      <c r="K24" s="11">
        <v>251.5</v>
      </c>
      <c r="L24" s="10">
        <f t="shared" si="2"/>
        <v>0.29509859954349776</v>
      </c>
      <c r="M24">
        <f t="shared" si="3"/>
        <v>364</v>
      </c>
      <c r="N24">
        <f t="shared" si="4"/>
        <v>1</v>
      </c>
      <c r="O24">
        <f t="shared" si="5"/>
        <v>0.1</v>
      </c>
    </row>
    <row r="25" spans="1:15">
      <c r="A25" s="10" t="s">
        <v>4</v>
      </c>
      <c r="B25" s="10">
        <v>1400</v>
      </c>
      <c r="C25" s="12">
        <v>2.84561516E-2</v>
      </c>
      <c r="D25" s="11">
        <v>0.88600000000000001</v>
      </c>
      <c r="E25" s="11">
        <v>48.29</v>
      </c>
      <c r="F25" s="11">
        <v>1.93</v>
      </c>
      <c r="G25" s="11">
        <v>0.497</v>
      </c>
      <c r="H25" s="10">
        <v>1</v>
      </c>
      <c r="I25" s="13">
        <f t="shared" si="12"/>
        <v>1.93</v>
      </c>
      <c r="J25" s="13">
        <f t="shared" si="13"/>
        <v>0.497</v>
      </c>
      <c r="K25" s="11">
        <v>132.30000000000001</v>
      </c>
      <c r="L25" s="10">
        <f t="shared" si="2"/>
        <v>0.10145789490307533</v>
      </c>
      <c r="M25">
        <f t="shared" si="3"/>
        <v>125</v>
      </c>
      <c r="N25">
        <f t="shared" si="4"/>
        <v>1</v>
      </c>
      <c r="O25">
        <f t="shared" si="5"/>
        <v>0.1</v>
      </c>
    </row>
    <row r="26" spans="1:15">
      <c r="A26" s="10" t="s">
        <v>4</v>
      </c>
      <c r="B26" s="10">
        <v>1400</v>
      </c>
      <c r="C26" s="12">
        <v>0.2575723077</v>
      </c>
      <c r="D26" s="11">
        <v>0.88800000000000001</v>
      </c>
      <c r="E26" s="11">
        <v>48.29</v>
      </c>
      <c r="F26" s="11">
        <v>1.93</v>
      </c>
      <c r="G26" s="11">
        <v>0.497</v>
      </c>
      <c r="H26" s="10">
        <v>1</v>
      </c>
      <c r="I26" s="13">
        <f t="shared" si="12"/>
        <v>1.93</v>
      </c>
      <c r="J26" s="13">
        <f t="shared" si="13"/>
        <v>0.497</v>
      </c>
      <c r="K26" s="11">
        <v>25815.5</v>
      </c>
      <c r="L26" s="10">
        <f t="shared" si="2"/>
        <v>0.92042433867364204</v>
      </c>
      <c r="M26">
        <f t="shared" si="3"/>
        <v>1135</v>
      </c>
      <c r="N26">
        <f t="shared" si="4"/>
        <v>5</v>
      </c>
      <c r="O26">
        <f t="shared" si="5"/>
        <v>1.2</v>
      </c>
    </row>
    <row r="27" spans="1:15">
      <c r="A27" s="10" t="s">
        <v>4</v>
      </c>
      <c r="B27" s="10">
        <v>4340</v>
      </c>
      <c r="C27" s="12">
        <v>0.21169350070000001</v>
      </c>
      <c r="D27" s="11">
        <v>0.309</v>
      </c>
      <c r="E27" s="11">
        <v>48.29</v>
      </c>
      <c r="F27" s="11">
        <v>0.7</v>
      </c>
      <c r="G27" s="11">
        <v>0.09</v>
      </c>
      <c r="H27" s="10">
        <v>1</v>
      </c>
      <c r="I27" s="13">
        <f t="shared" si="12"/>
        <v>0.7</v>
      </c>
      <c r="J27" s="13">
        <f t="shared" si="13"/>
        <v>0.09</v>
      </c>
      <c r="K27" s="11">
        <v>698.4</v>
      </c>
      <c r="L27" s="10">
        <f t="shared" si="2"/>
        <v>0.26323398808167725</v>
      </c>
      <c r="M27">
        <f t="shared" si="3"/>
        <v>325</v>
      </c>
      <c r="N27">
        <f t="shared" si="4"/>
        <v>1</v>
      </c>
      <c r="O27">
        <f t="shared" si="5"/>
        <v>0.1</v>
      </c>
    </row>
    <row r="28" spans="1:15">
      <c r="A28" s="10" t="s">
        <v>4</v>
      </c>
      <c r="B28" s="10">
        <v>4340</v>
      </c>
      <c r="C28" s="12">
        <v>0.12044557910000001</v>
      </c>
      <c r="D28" s="11">
        <v>0.10199999999999999</v>
      </c>
      <c r="E28" s="11">
        <v>48.29</v>
      </c>
      <c r="F28" s="11">
        <v>0.7</v>
      </c>
      <c r="G28" s="11">
        <v>0.09</v>
      </c>
      <c r="H28" s="10">
        <v>1</v>
      </c>
      <c r="I28" s="13">
        <f t="shared" si="12"/>
        <v>0.7</v>
      </c>
      <c r="J28" s="13">
        <f t="shared" si="13"/>
        <v>0.09</v>
      </c>
      <c r="K28" s="11">
        <v>42</v>
      </c>
      <c r="L28" s="10">
        <f t="shared" si="2"/>
        <v>4.9438694625281498E-2</v>
      </c>
      <c r="M28">
        <f t="shared" si="3"/>
        <v>61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1100</v>
      </c>
      <c r="C29" s="12">
        <v>1.6328491000000001E-3</v>
      </c>
      <c r="D29" s="11">
        <v>0.17399999999999999</v>
      </c>
      <c r="E29" s="11">
        <v>48.29</v>
      </c>
      <c r="F29" s="11">
        <v>1.85</v>
      </c>
      <c r="G29" s="11">
        <v>0.22</v>
      </c>
      <c r="H29" s="10">
        <v>0</v>
      </c>
      <c r="I29" s="13">
        <f>F29*0.7</f>
        <v>1.2949999999999999</v>
      </c>
      <c r="J29" s="13">
        <f>G29*0.5</f>
        <v>0.11</v>
      </c>
      <c r="K29" s="11">
        <v>77.099999999999994</v>
      </c>
      <c r="L29" s="10">
        <f t="shared" si="2"/>
        <v>1.1433291040654999E-3</v>
      </c>
      <c r="M29">
        <f t="shared" si="3"/>
        <v>1</v>
      </c>
      <c r="N29">
        <f t="shared" si="4"/>
        <v>0</v>
      </c>
      <c r="O29">
        <f t="shared" si="5"/>
        <v>0</v>
      </c>
    </row>
    <row r="30" spans="1:15">
      <c r="C30" s="12">
        <f>SUM(C2:C29)</f>
        <v>8.384003829700001</v>
      </c>
      <c r="N30">
        <f>SUM(N2:N29)</f>
        <v>48</v>
      </c>
      <c r="O30">
        <f>SUM(O2:O29)</f>
        <v>13.399999999999997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3.7109375" customWidth="1"/>
    <col min="13" max="13" width="15.140625" customWidth="1"/>
    <col min="14" max="14" width="11.42578125" customWidth="1"/>
    <col min="15" max="15" width="10.710937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0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1400</v>
      </c>
      <c r="C2" s="12">
        <v>3.9691753699999999E-2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1236.3</v>
      </c>
      <c r="L2" s="10">
        <f>E2*D2*C2/12</f>
        <v>0.1416771679446209</v>
      </c>
      <c r="M2">
        <f>ROUND(E2*D2*C2*102.79,0)</f>
        <v>175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3100</v>
      </c>
      <c r="C3" s="12">
        <v>1.2014506261</v>
      </c>
      <c r="D3" s="11">
        <v>0.41099999999999998</v>
      </c>
      <c r="E3" s="11">
        <v>48.29</v>
      </c>
      <c r="F3" s="11">
        <v>1.2</v>
      </c>
      <c r="G3" s="11">
        <v>6.4000000000000001E-2</v>
      </c>
      <c r="H3" s="10">
        <v>1</v>
      </c>
      <c r="I3" s="13">
        <f t="shared" ref="I3:I4" si="0">F3</f>
        <v>1.2</v>
      </c>
      <c r="J3" s="13">
        <f t="shared" ref="J3:J4" si="1">G3</f>
        <v>6.4000000000000001E-2</v>
      </c>
      <c r="K3" s="11">
        <v>3351.6</v>
      </c>
      <c r="L3" s="10">
        <f t="shared" ref="L3:L23" si="2">E3*D3*C3/12</f>
        <v>1.9871182376521379</v>
      </c>
      <c r="M3">
        <f t="shared" ref="M3:M23" si="3">ROUND(E3*D3*C3*102.79,0)</f>
        <v>2451</v>
      </c>
      <c r="N3">
        <f t="shared" ref="N3:N23" si="4">ROUND(I3*M3*0.002205,0)</f>
        <v>6</v>
      </c>
      <c r="O3">
        <f t="shared" ref="O3:O23" si="5">ROUND(J3*M3*0.002205,1)</f>
        <v>0.3</v>
      </c>
    </row>
    <row r="4" spans="1:15">
      <c r="A4" s="10" t="s">
        <v>4</v>
      </c>
      <c r="B4" s="10">
        <v>3200</v>
      </c>
      <c r="C4" s="12">
        <v>2.3699930514999998</v>
      </c>
      <c r="D4" s="11">
        <v>0.4</v>
      </c>
      <c r="E4" s="11">
        <v>48.29</v>
      </c>
      <c r="F4" s="11">
        <v>1.2</v>
      </c>
      <c r="G4" s="11">
        <v>6.4000000000000001E-2</v>
      </c>
      <c r="H4" s="10">
        <v>1</v>
      </c>
      <c r="I4" s="13">
        <f t="shared" si="0"/>
        <v>1.2</v>
      </c>
      <c r="J4" s="13">
        <f t="shared" si="1"/>
        <v>6.4000000000000001E-2</v>
      </c>
      <c r="K4" s="11">
        <v>24372.5</v>
      </c>
      <c r="L4" s="10">
        <f t="shared" si="2"/>
        <v>3.8148988152311669</v>
      </c>
      <c r="M4">
        <f t="shared" si="3"/>
        <v>4706</v>
      </c>
      <c r="N4">
        <f t="shared" si="4"/>
        <v>12</v>
      </c>
      <c r="O4">
        <f t="shared" si="5"/>
        <v>0.7</v>
      </c>
    </row>
    <row r="5" spans="1:15">
      <c r="A5" s="10" t="s">
        <v>4</v>
      </c>
      <c r="B5" s="10">
        <v>8140</v>
      </c>
      <c r="C5" s="12">
        <v>0.93272281089999998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>F5*0.7</f>
        <v>0.84</v>
      </c>
      <c r="J5" s="13">
        <f>G5*0.5</f>
        <v>0.24</v>
      </c>
      <c r="K5" s="11">
        <v>3033.8</v>
      </c>
      <c r="L5" s="10">
        <f t="shared" si="2"/>
        <v>2.6386627275389816</v>
      </c>
      <c r="M5">
        <f t="shared" si="3"/>
        <v>3255</v>
      </c>
      <c r="N5">
        <f t="shared" si="4"/>
        <v>6</v>
      </c>
      <c r="O5">
        <f t="shared" si="5"/>
        <v>1.7</v>
      </c>
    </row>
    <row r="6" spans="1:15">
      <c r="A6" s="10" t="s">
        <v>4</v>
      </c>
      <c r="B6" s="10">
        <v>6430</v>
      </c>
      <c r="C6" s="12">
        <v>2.9371182999999999E-3</v>
      </c>
      <c r="D6" s="11">
        <v>0.30299999999999999</v>
      </c>
      <c r="E6" s="11">
        <v>48.29</v>
      </c>
      <c r="F6" s="11">
        <v>0</v>
      </c>
      <c r="G6" s="11">
        <v>0</v>
      </c>
      <c r="H6" s="10">
        <v>1</v>
      </c>
      <c r="I6" s="13">
        <f t="shared" ref="I6:I15" si="6">F6</f>
        <v>0</v>
      </c>
      <c r="J6" s="13">
        <f t="shared" ref="J6:J15" si="7">G6</f>
        <v>0</v>
      </c>
      <c r="K6" s="11">
        <v>761.8</v>
      </c>
      <c r="L6" s="10">
        <f t="shared" si="2"/>
        <v>3.58129442835175E-3</v>
      </c>
      <c r="M6">
        <f t="shared" si="3"/>
        <v>4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1200</v>
      </c>
      <c r="C7" s="12">
        <v>0.1093372368</v>
      </c>
      <c r="D7" s="11">
        <v>0.30399999999999999</v>
      </c>
      <c r="E7" s="11">
        <v>48.29</v>
      </c>
      <c r="F7" s="11">
        <v>2.23</v>
      </c>
      <c r="G7" s="11">
        <v>0.316</v>
      </c>
      <c r="H7" s="10">
        <v>1</v>
      </c>
      <c r="I7" s="13">
        <f t="shared" si="6"/>
        <v>2.23</v>
      </c>
      <c r="J7" s="13">
        <f t="shared" si="7"/>
        <v>0.316</v>
      </c>
      <c r="K7" s="11">
        <v>52617.5</v>
      </c>
      <c r="L7" s="10">
        <f t="shared" si="2"/>
        <v>0.133757344181824</v>
      </c>
      <c r="M7">
        <f t="shared" si="3"/>
        <v>165</v>
      </c>
      <c r="N7">
        <f t="shared" si="4"/>
        <v>1</v>
      </c>
      <c r="O7">
        <f t="shared" si="5"/>
        <v>0.1</v>
      </c>
    </row>
    <row r="8" spans="1:15">
      <c r="A8" s="10" t="s">
        <v>4</v>
      </c>
      <c r="B8" s="10">
        <v>1200</v>
      </c>
      <c r="C8" s="12">
        <v>2.8298847700000001E-2</v>
      </c>
      <c r="D8" s="11">
        <v>0.30399999999999999</v>
      </c>
      <c r="E8" s="11">
        <v>48.29</v>
      </c>
      <c r="F8" s="11">
        <v>2.23</v>
      </c>
      <c r="G8" s="11">
        <v>0.316</v>
      </c>
      <c r="H8" s="10">
        <v>1</v>
      </c>
      <c r="I8" s="13">
        <f t="shared" si="6"/>
        <v>2.23</v>
      </c>
      <c r="J8" s="13">
        <f t="shared" si="7"/>
        <v>0.316</v>
      </c>
      <c r="K8" s="11">
        <v>213465.60000000001</v>
      </c>
      <c r="L8" s="10">
        <f t="shared" si="2"/>
        <v>3.4619301004302667E-2</v>
      </c>
      <c r="M8">
        <f t="shared" si="3"/>
        <v>43</v>
      </c>
      <c r="N8">
        <f t="shared" si="4"/>
        <v>0</v>
      </c>
      <c r="O8">
        <f t="shared" si="5"/>
        <v>0</v>
      </c>
    </row>
    <row r="9" spans="1:15">
      <c r="A9" s="10" t="s">
        <v>4</v>
      </c>
      <c r="B9" s="10">
        <v>1200</v>
      </c>
      <c r="C9" s="12">
        <v>1.0357167342</v>
      </c>
      <c r="D9" s="11">
        <v>0.30399999999999999</v>
      </c>
      <c r="E9" s="11">
        <v>48.29</v>
      </c>
      <c r="F9" s="11">
        <v>2.23</v>
      </c>
      <c r="G9" s="11">
        <v>0.316</v>
      </c>
      <c r="H9" s="10">
        <v>1</v>
      </c>
      <c r="I9" s="13">
        <f t="shared" si="6"/>
        <v>2.23</v>
      </c>
      <c r="J9" s="13">
        <f t="shared" si="7"/>
        <v>0.316</v>
      </c>
      <c r="K9" s="11">
        <v>178677.3</v>
      </c>
      <c r="L9" s="10">
        <f t="shared" si="2"/>
        <v>1.2670406143944559</v>
      </c>
      <c r="M9">
        <f t="shared" si="3"/>
        <v>1563</v>
      </c>
      <c r="N9">
        <f t="shared" si="4"/>
        <v>8</v>
      </c>
      <c r="O9">
        <f t="shared" si="5"/>
        <v>1.1000000000000001</v>
      </c>
    </row>
    <row r="10" spans="1:15">
      <c r="A10" s="10" t="s">
        <v>4</v>
      </c>
      <c r="B10" s="10">
        <v>8140</v>
      </c>
      <c r="C10" s="12">
        <v>1.6643664448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1</v>
      </c>
      <c r="I10" s="13">
        <f t="shared" si="6"/>
        <v>1.2</v>
      </c>
      <c r="J10" s="13">
        <f t="shared" si="7"/>
        <v>0.48</v>
      </c>
      <c r="K10" s="11">
        <v>13491.8</v>
      </c>
      <c r="L10" s="10">
        <f t="shared" si="2"/>
        <v>4.7084746417027139</v>
      </c>
      <c r="M10">
        <f t="shared" si="3"/>
        <v>5808</v>
      </c>
      <c r="N10">
        <f t="shared" si="4"/>
        <v>15</v>
      </c>
      <c r="O10">
        <f t="shared" si="5"/>
        <v>6.1</v>
      </c>
    </row>
    <row r="11" spans="1:15">
      <c r="A11" s="10" t="s">
        <v>4</v>
      </c>
      <c r="B11" s="10">
        <v>1200</v>
      </c>
      <c r="C11" s="12">
        <v>7.7129287500000004E-2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6"/>
        <v>2.23</v>
      </c>
      <c r="J11" s="13">
        <f t="shared" si="7"/>
        <v>0.316</v>
      </c>
      <c r="K11" s="11">
        <v>10832.1</v>
      </c>
      <c r="L11" s="10">
        <f t="shared" si="2"/>
        <v>9.4355856765499999E-2</v>
      </c>
      <c r="M11">
        <f t="shared" si="3"/>
        <v>116</v>
      </c>
      <c r="N11">
        <f t="shared" si="4"/>
        <v>1</v>
      </c>
      <c r="O11">
        <f t="shared" si="5"/>
        <v>0.1</v>
      </c>
    </row>
    <row r="12" spans="1:15">
      <c r="A12" s="10" t="s">
        <v>4</v>
      </c>
      <c r="B12" s="10">
        <v>8140</v>
      </c>
      <c r="C12" s="12">
        <v>5.7214001440000004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6"/>
        <v>1.2</v>
      </c>
      <c r="J12" s="13">
        <f t="shared" si="7"/>
        <v>0.48</v>
      </c>
      <c r="K12" s="11">
        <v>21766.5</v>
      </c>
      <c r="L12" s="10">
        <f t="shared" si="2"/>
        <v>16.185779025541105</v>
      </c>
      <c r="M12">
        <f t="shared" si="3"/>
        <v>19965</v>
      </c>
      <c r="N12">
        <f t="shared" si="4"/>
        <v>53</v>
      </c>
      <c r="O12">
        <f t="shared" si="5"/>
        <v>21.1</v>
      </c>
    </row>
    <row r="13" spans="1:15">
      <c r="A13" s="10" t="s">
        <v>4</v>
      </c>
      <c r="B13" s="10">
        <v>3100</v>
      </c>
      <c r="C13" s="12">
        <v>7.9078106499999995E-2</v>
      </c>
      <c r="D13" s="11">
        <v>0.41099999999999998</v>
      </c>
      <c r="E13" s="11">
        <v>48.29</v>
      </c>
      <c r="F13" s="11">
        <v>1.2</v>
      </c>
      <c r="G13" s="11">
        <v>6.4000000000000001E-2</v>
      </c>
      <c r="H13" s="10">
        <v>1</v>
      </c>
      <c r="I13" s="13">
        <f t="shared" si="6"/>
        <v>1.2</v>
      </c>
      <c r="J13" s="13">
        <f t="shared" si="7"/>
        <v>6.4000000000000001E-2</v>
      </c>
      <c r="K13" s="11">
        <v>148.80000000000001</v>
      </c>
      <c r="L13" s="10">
        <f t="shared" si="2"/>
        <v>0.13078985037881122</v>
      </c>
      <c r="M13">
        <f t="shared" si="3"/>
        <v>161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5300</v>
      </c>
      <c r="C14" s="12">
        <v>0.62170491800000005</v>
      </c>
      <c r="D14" s="11">
        <v>0.5</v>
      </c>
      <c r="E14" s="11">
        <v>48.29</v>
      </c>
      <c r="F14" s="11">
        <v>0.6</v>
      </c>
      <c r="G14" s="11">
        <v>0.13500000000000001</v>
      </c>
      <c r="H14" s="10">
        <v>1</v>
      </c>
      <c r="I14" s="13">
        <f t="shared" si="6"/>
        <v>0.6</v>
      </c>
      <c r="J14" s="13">
        <f t="shared" si="7"/>
        <v>0.13500000000000001</v>
      </c>
      <c r="K14" s="11">
        <v>1423.6</v>
      </c>
      <c r="L14" s="10">
        <f t="shared" si="2"/>
        <v>1.2509221037591667</v>
      </c>
      <c r="M14">
        <f t="shared" si="3"/>
        <v>1543</v>
      </c>
      <c r="N14">
        <f t="shared" si="4"/>
        <v>2</v>
      </c>
      <c r="O14">
        <f t="shared" si="5"/>
        <v>0.5</v>
      </c>
    </row>
    <row r="15" spans="1:15">
      <c r="A15" s="10" t="s">
        <v>4</v>
      </c>
      <c r="B15" s="10">
        <v>3100</v>
      </c>
      <c r="C15" s="12">
        <v>0.5736070392</v>
      </c>
      <c r="D15" s="11">
        <v>0.41099999999999998</v>
      </c>
      <c r="E15" s="11">
        <v>48.29</v>
      </c>
      <c r="F15" s="11">
        <v>1.2</v>
      </c>
      <c r="G15" s="11">
        <v>6.4000000000000001E-2</v>
      </c>
      <c r="H15" s="10">
        <v>1</v>
      </c>
      <c r="I15" s="13">
        <f t="shared" si="6"/>
        <v>1.2</v>
      </c>
      <c r="J15" s="13">
        <f t="shared" si="7"/>
        <v>6.4000000000000001E-2</v>
      </c>
      <c r="K15" s="11">
        <v>1079.5999999999999</v>
      </c>
      <c r="L15" s="10">
        <f t="shared" si="2"/>
        <v>0.94870732436165384</v>
      </c>
      <c r="M15">
        <f t="shared" si="3"/>
        <v>1170</v>
      </c>
      <c r="N15">
        <f t="shared" si="4"/>
        <v>3</v>
      </c>
      <c r="O15">
        <f t="shared" si="5"/>
        <v>0.2</v>
      </c>
    </row>
    <row r="16" spans="1:15">
      <c r="A16" s="10" t="s">
        <v>4</v>
      </c>
      <c r="B16" s="10">
        <v>5300</v>
      </c>
      <c r="C16" s="12">
        <v>2.9229396062999999</v>
      </c>
      <c r="D16" s="11">
        <v>0.5</v>
      </c>
      <c r="E16" s="11">
        <v>48.29</v>
      </c>
      <c r="F16" s="11">
        <v>0.6</v>
      </c>
      <c r="G16" s="11">
        <v>0.13500000000000001</v>
      </c>
      <c r="H16" s="10">
        <v>0</v>
      </c>
      <c r="I16" s="13">
        <f>F16*0.7</f>
        <v>0.42</v>
      </c>
      <c r="J16" s="13">
        <f>G16*0.5</f>
        <v>6.7500000000000004E-2</v>
      </c>
      <c r="K16" s="11">
        <v>6692.5</v>
      </c>
      <c r="L16" s="10">
        <f t="shared" si="2"/>
        <v>5.8811980661761245</v>
      </c>
      <c r="M16">
        <f t="shared" si="3"/>
        <v>7254</v>
      </c>
      <c r="N16">
        <f t="shared" si="4"/>
        <v>7</v>
      </c>
      <c r="O16">
        <f t="shared" si="5"/>
        <v>1.1000000000000001</v>
      </c>
    </row>
    <row r="17" spans="1:15">
      <c r="A17" s="10" t="s">
        <v>4</v>
      </c>
      <c r="B17" s="10">
        <v>3200</v>
      </c>
      <c r="C17" s="12">
        <v>7.5814832E-3</v>
      </c>
      <c r="D17" s="11">
        <v>0.4</v>
      </c>
      <c r="E17" s="11">
        <v>48.29</v>
      </c>
      <c r="F17" s="11">
        <v>1.2</v>
      </c>
      <c r="G17" s="11">
        <v>6.4000000000000001E-2</v>
      </c>
      <c r="H17" s="10">
        <v>1</v>
      </c>
      <c r="I17" s="13">
        <f t="shared" ref="I17:I18" si="8">F17</f>
        <v>1.2</v>
      </c>
      <c r="J17" s="13">
        <f t="shared" ref="J17:J18" si="9">G17</f>
        <v>6.4000000000000001E-2</v>
      </c>
      <c r="K17" s="11">
        <v>5014</v>
      </c>
      <c r="L17" s="10">
        <f t="shared" si="2"/>
        <v>1.2203660790933336E-2</v>
      </c>
      <c r="M17">
        <f t="shared" si="3"/>
        <v>15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3200</v>
      </c>
      <c r="C18" s="12">
        <v>0.17278875069999999</v>
      </c>
      <c r="D18" s="11">
        <v>0.4</v>
      </c>
      <c r="E18" s="11">
        <v>48.29</v>
      </c>
      <c r="F18" s="11">
        <v>1.2</v>
      </c>
      <c r="G18" s="11">
        <v>6.4000000000000001E-2</v>
      </c>
      <c r="H18" s="10">
        <v>1</v>
      </c>
      <c r="I18" s="13">
        <f t="shared" si="8"/>
        <v>1.2</v>
      </c>
      <c r="J18" s="13">
        <f t="shared" si="9"/>
        <v>6.4000000000000001E-2</v>
      </c>
      <c r="K18" s="11">
        <v>2598.8000000000002</v>
      </c>
      <c r="L18" s="10">
        <f t="shared" si="2"/>
        <v>0.27813229237676668</v>
      </c>
      <c r="M18">
        <f t="shared" si="3"/>
        <v>343</v>
      </c>
      <c r="N18">
        <f t="shared" si="4"/>
        <v>1</v>
      </c>
      <c r="O18">
        <f t="shared" si="5"/>
        <v>0</v>
      </c>
    </row>
    <row r="19" spans="1:15">
      <c r="A19" s="10" t="s">
        <v>4</v>
      </c>
      <c r="B19" s="10">
        <v>1400</v>
      </c>
      <c r="C19" s="12">
        <v>0.18565891039999999</v>
      </c>
      <c r="D19" s="11">
        <v>0.88700000000000001</v>
      </c>
      <c r="E19" s="11">
        <v>48.29</v>
      </c>
      <c r="F19" s="11">
        <v>1.93</v>
      </c>
      <c r="G19" s="11">
        <v>0.497</v>
      </c>
      <c r="H19" s="10">
        <v>0</v>
      </c>
      <c r="I19" s="13">
        <f>F19*0.7</f>
        <v>1.351</v>
      </c>
      <c r="J19" s="13">
        <f>G19*0.5</f>
        <v>0.2485</v>
      </c>
      <c r="K19" s="11">
        <v>8313.5</v>
      </c>
      <c r="L19" s="10">
        <f t="shared" si="2"/>
        <v>0.66269756755938258</v>
      </c>
      <c r="M19">
        <f t="shared" si="3"/>
        <v>817</v>
      </c>
      <c r="N19">
        <f t="shared" si="4"/>
        <v>2</v>
      </c>
      <c r="O19">
        <f t="shared" si="5"/>
        <v>0.4</v>
      </c>
    </row>
    <row r="20" spans="1:15">
      <c r="A20" s="10" t="s">
        <v>4</v>
      </c>
      <c r="B20" s="10">
        <v>3200</v>
      </c>
      <c r="C20" s="12">
        <v>0.20980611869999999</v>
      </c>
      <c r="D20" s="11">
        <v>0.4</v>
      </c>
      <c r="E20" s="11">
        <v>48.29</v>
      </c>
      <c r="F20" s="11">
        <v>1.2</v>
      </c>
      <c r="G20" s="11">
        <v>6.4000000000000001E-2</v>
      </c>
      <c r="H20" s="10">
        <v>1</v>
      </c>
      <c r="I20" s="13">
        <f t="shared" ref="I20:I23" si="10">F20</f>
        <v>1.2</v>
      </c>
      <c r="J20" s="13">
        <f t="shared" ref="J20:J23" si="11">G20</f>
        <v>6.4000000000000001E-2</v>
      </c>
      <c r="K20" s="11">
        <v>764.6</v>
      </c>
      <c r="L20" s="10">
        <f t="shared" si="2"/>
        <v>0.33771791573409998</v>
      </c>
      <c r="M20">
        <f t="shared" si="3"/>
        <v>417</v>
      </c>
      <c r="N20">
        <f t="shared" si="4"/>
        <v>1</v>
      </c>
      <c r="O20">
        <f t="shared" si="5"/>
        <v>0.1</v>
      </c>
    </row>
    <row r="21" spans="1:15">
      <c r="A21" s="10" t="s">
        <v>4</v>
      </c>
      <c r="B21" s="10">
        <v>1400</v>
      </c>
      <c r="C21" s="12">
        <v>3.1301699891000001</v>
      </c>
      <c r="D21" s="11">
        <v>0.88700000000000001</v>
      </c>
      <c r="E21" s="11">
        <v>48.29</v>
      </c>
      <c r="F21" s="11">
        <v>1.93</v>
      </c>
      <c r="G21" s="11">
        <v>0.497</v>
      </c>
      <c r="H21" s="10">
        <v>1</v>
      </c>
      <c r="I21" s="13">
        <f t="shared" si="10"/>
        <v>1.93</v>
      </c>
      <c r="J21" s="13">
        <f t="shared" si="11"/>
        <v>0.497</v>
      </c>
      <c r="K21" s="11">
        <v>44876.4</v>
      </c>
      <c r="L21" s="10">
        <f t="shared" si="2"/>
        <v>11.17294092351815</v>
      </c>
      <c r="M21">
        <f t="shared" si="3"/>
        <v>13782</v>
      </c>
      <c r="N21">
        <f t="shared" si="4"/>
        <v>59</v>
      </c>
      <c r="O21">
        <f t="shared" si="5"/>
        <v>15.1</v>
      </c>
    </row>
    <row r="22" spans="1:15">
      <c r="A22" s="10" t="s">
        <v>4</v>
      </c>
      <c r="B22" s="10">
        <v>6430</v>
      </c>
      <c r="C22" s="12">
        <v>4.8084499999999998E-4</v>
      </c>
      <c r="D22" s="11">
        <v>0.30299999999999999</v>
      </c>
      <c r="E22" s="11">
        <v>48.29</v>
      </c>
      <c r="F22" s="11">
        <v>0</v>
      </c>
      <c r="G22" s="11">
        <v>0</v>
      </c>
      <c r="H22" s="10">
        <v>1</v>
      </c>
      <c r="I22" s="13">
        <f t="shared" si="10"/>
        <v>0</v>
      </c>
      <c r="J22" s="13">
        <f t="shared" si="11"/>
        <v>0</v>
      </c>
      <c r="K22" s="11">
        <v>281.8</v>
      </c>
      <c r="L22" s="10">
        <f t="shared" si="2"/>
        <v>5.8630512751249998E-4</v>
      </c>
      <c r="M22">
        <f t="shared" si="3"/>
        <v>1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1400</v>
      </c>
      <c r="C23" s="12">
        <v>0.56604030179999998</v>
      </c>
      <c r="D23" s="11">
        <v>0.88700000000000001</v>
      </c>
      <c r="E23" s="11">
        <v>48.29</v>
      </c>
      <c r="F23" s="11">
        <v>1.93</v>
      </c>
      <c r="G23" s="11">
        <v>0.497</v>
      </c>
      <c r="H23" s="10">
        <v>1</v>
      </c>
      <c r="I23" s="13">
        <f t="shared" si="10"/>
        <v>1.93</v>
      </c>
      <c r="J23" s="13">
        <f t="shared" si="11"/>
        <v>0.497</v>
      </c>
      <c r="K23" s="11">
        <v>34770.6</v>
      </c>
      <c r="L23" s="10">
        <f t="shared" si="2"/>
        <v>2.0204445363557344</v>
      </c>
      <c r="M23">
        <f t="shared" si="3"/>
        <v>2492</v>
      </c>
      <c r="N23">
        <f t="shared" si="4"/>
        <v>11</v>
      </c>
      <c r="O23">
        <f t="shared" si="5"/>
        <v>2.7</v>
      </c>
    </row>
    <row r="24" spans="1:15">
      <c r="C24">
        <f>SUM(C2:C23)</f>
        <v>21.652900124400006</v>
      </c>
      <c r="N24">
        <f>SUM(N2:N23)</f>
        <v>189</v>
      </c>
      <c r="O24">
        <f>SUM(O2:O23)</f>
        <v>51.500000000000007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8.85546875" style="11" bestFit="1" customWidth="1"/>
    <col min="12" max="12" width="15.42578125" customWidth="1"/>
    <col min="13" max="13" width="14.425781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1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0.28681444080000001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7836.8</v>
      </c>
      <c r="L2" s="10">
        <f>E2*D2*C2/12</f>
        <v>0.81139494586675787</v>
      </c>
      <c r="M2">
        <f>ROUND(E2*D2*C2*102.79,0)</f>
        <v>1001</v>
      </c>
      <c r="N2">
        <f>ROUND(I2*M2*0.002205,0)</f>
        <v>2</v>
      </c>
      <c r="O2">
        <f>ROUND(J2*M2*0.002205,1)</f>
        <v>0.5</v>
      </c>
    </row>
    <row r="3" spans="1:15">
      <c r="A3" s="10" t="s">
        <v>4</v>
      </c>
      <c r="B3" s="10">
        <v>8140</v>
      </c>
      <c r="C3" s="12">
        <v>3.5847364E-3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1</v>
      </c>
      <c r="I3" s="13">
        <f>F3</f>
        <v>1.2</v>
      </c>
      <c r="J3" s="13">
        <f>G3</f>
        <v>0.48</v>
      </c>
      <c r="K3" s="11">
        <v>41</v>
      </c>
      <c r="L3" s="10">
        <f t="shared" ref="L3:L17" si="0">E3*D3*C3/12</f>
        <v>1.0141180440955666E-2</v>
      </c>
      <c r="M3">
        <f t="shared" ref="M3:M17" si="1">ROUND(E3*D3*C3*102.79,0)</f>
        <v>13</v>
      </c>
      <c r="N3">
        <f t="shared" ref="N3:N17" si="2">ROUND(I3*M3*0.002205,0)</f>
        <v>0</v>
      </c>
      <c r="O3">
        <f t="shared" ref="O3:O17" si="3">ROUND(J3*M3*0.002205,1)</f>
        <v>0</v>
      </c>
    </row>
    <row r="4" spans="1:15">
      <c r="A4" s="10" t="s">
        <v>4</v>
      </c>
      <c r="B4" s="10">
        <v>5100</v>
      </c>
      <c r="C4" s="12">
        <v>2.272E-7</v>
      </c>
      <c r="D4" s="11">
        <v>1</v>
      </c>
      <c r="E4" s="11">
        <v>48.29</v>
      </c>
      <c r="F4" s="11">
        <v>0.6</v>
      </c>
      <c r="G4" s="11">
        <v>0.05</v>
      </c>
      <c r="H4" s="10">
        <v>1</v>
      </c>
      <c r="I4" s="13">
        <f t="shared" ref="I4:I6" si="4">F4</f>
        <v>0.6</v>
      </c>
      <c r="J4" s="13">
        <f t="shared" ref="J4:J6" si="5">G4</f>
        <v>0.05</v>
      </c>
      <c r="K4" s="11">
        <v>16888.599999999999</v>
      </c>
      <c r="L4" s="10">
        <f t="shared" si="0"/>
        <v>9.142906666666667E-7</v>
      </c>
      <c r="M4">
        <f t="shared" si="1"/>
        <v>0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5100</v>
      </c>
      <c r="C5" s="12">
        <v>2.2222437099999999E-2</v>
      </c>
      <c r="D5" s="11">
        <v>1</v>
      </c>
      <c r="E5" s="11">
        <v>48.29</v>
      </c>
      <c r="F5" s="11">
        <v>0.6</v>
      </c>
      <c r="G5" s="11">
        <v>0.05</v>
      </c>
      <c r="H5" s="10">
        <v>1</v>
      </c>
      <c r="I5" s="13">
        <f t="shared" si="4"/>
        <v>0.6</v>
      </c>
      <c r="J5" s="13">
        <f t="shared" si="5"/>
        <v>0.05</v>
      </c>
      <c r="K5" s="11">
        <v>5365.6</v>
      </c>
      <c r="L5" s="10">
        <f t="shared" si="0"/>
        <v>8.9426790629916653E-2</v>
      </c>
      <c r="M5">
        <f t="shared" si="1"/>
        <v>110</v>
      </c>
      <c r="N5">
        <f t="shared" si="2"/>
        <v>0</v>
      </c>
      <c r="O5">
        <f t="shared" si="3"/>
        <v>0</v>
      </c>
    </row>
    <row r="6" spans="1:15">
      <c r="A6" s="10" t="s">
        <v>4</v>
      </c>
      <c r="B6" s="10">
        <v>5100</v>
      </c>
      <c r="C6" s="12">
        <v>1.4737515000000001E-3</v>
      </c>
      <c r="D6" s="11">
        <v>1</v>
      </c>
      <c r="E6" s="11">
        <v>48.29</v>
      </c>
      <c r="F6" s="11">
        <v>0.6</v>
      </c>
      <c r="G6" s="11">
        <v>0.05</v>
      </c>
      <c r="H6" s="10">
        <v>1</v>
      </c>
      <c r="I6" s="13">
        <f t="shared" si="4"/>
        <v>0.6</v>
      </c>
      <c r="J6" s="13">
        <f t="shared" si="5"/>
        <v>0.05</v>
      </c>
      <c r="K6" s="11">
        <v>34002.199999999997</v>
      </c>
      <c r="L6" s="10">
        <f t="shared" si="0"/>
        <v>5.9306216612499997E-3</v>
      </c>
      <c r="M6">
        <f t="shared" si="1"/>
        <v>7</v>
      </c>
      <c r="N6">
        <f t="shared" si="2"/>
        <v>0</v>
      </c>
      <c r="O6">
        <f t="shared" si="3"/>
        <v>0</v>
      </c>
    </row>
    <row r="7" spans="1:15">
      <c r="A7" s="10" t="s">
        <v>4</v>
      </c>
      <c r="B7" s="10">
        <v>1200</v>
      </c>
      <c r="C7" s="12">
        <v>3.21640074E-2</v>
      </c>
      <c r="D7" s="11">
        <v>0.30399999999999999</v>
      </c>
      <c r="E7" s="11">
        <v>48.29</v>
      </c>
      <c r="F7" s="11">
        <v>2.23</v>
      </c>
      <c r="G7" s="11">
        <v>0.316</v>
      </c>
      <c r="H7" s="10">
        <v>0</v>
      </c>
      <c r="I7" s="13">
        <f>F7*0.7</f>
        <v>1.5609999999999999</v>
      </c>
      <c r="J7" s="13">
        <f>G7*0.5</f>
        <v>0.158</v>
      </c>
      <c r="K7" s="11">
        <v>2283.6999999999998</v>
      </c>
      <c r="L7" s="10">
        <f t="shared" si="0"/>
        <v>3.9347731239431999E-2</v>
      </c>
      <c r="M7">
        <f t="shared" si="1"/>
        <v>49</v>
      </c>
      <c r="N7">
        <f t="shared" si="2"/>
        <v>0</v>
      </c>
      <c r="O7">
        <f t="shared" si="3"/>
        <v>0</v>
      </c>
    </row>
    <row r="8" spans="1:15">
      <c r="A8" s="10" t="s">
        <v>4</v>
      </c>
      <c r="B8" s="10">
        <v>1200</v>
      </c>
      <c r="C8" s="12">
        <v>1.9921591961</v>
      </c>
      <c r="D8" s="11">
        <v>0.30399999999999999</v>
      </c>
      <c r="E8" s="11">
        <v>48.29</v>
      </c>
      <c r="F8" s="11">
        <v>2.23</v>
      </c>
      <c r="G8" s="11">
        <v>0.316</v>
      </c>
      <c r="H8" s="10">
        <v>1</v>
      </c>
      <c r="I8" s="13">
        <f t="shared" ref="I8" si="6">F8</f>
        <v>2.23</v>
      </c>
      <c r="J8" s="13">
        <f t="shared" ref="J8" si="7">G8</f>
        <v>0.316</v>
      </c>
      <c r="K8" s="11">
        <v>189244.1</v>
      </c>
      <c r="L8" s="10">
        <f t="shared" si="0"/>
        <v>2.4371013120182812</v>
      </c>
      <c r="M8">
        <f t="shared" si="1"/>
        <v>3006</v>
      </c>
      <c r="N8">
        <f t="shared" si="2"/>
        <v>15</v>
      </c>
      <c r="O8">
        <f t="shared" si="3"/>
        <v>2.1</v>
      </c>
    </row>
    <row r="9" spans="1:15">
      <c r="A9" s="10" t="s">
        <v>4</v>
      </c>
      <c r="B9" s="10">
        <v>8140</v>
      </c>
      <c r="C9" s="12">
        <v>0.33289565869999999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1</v>
      </c>
      <c r="I9" s="13">
        <f t="shared" ref="I9:I17" si="8">F9</f>
        <v>1.2</v>
      </c>
      <c r="J9" s="13">
        <f t="shared" ref="J9:J17" si="9">G9</f>
        <v>0.48</v>
      </c>
      <c r="K9" s="11">
        <v>1110.5999999999999</v>
      </c>
      <c r="L9" s="10">
        <f t="shared" si="0"/>
        <v>0.94175821209266386</v>
      </c>
      <c r="M9">
        <f t="shared" si="1"/>
        <v>1162</v>
      </c>
      <c r="N9">
        <f t="shared" si="2"/>
        <v>3</v>
      </c>
      <c r="O9">
        <f t="shared" si="3"/>
        <v>1.2</v>
      </c>
    </row>
    <row r="10" spans="1:15">
      <c r="A10" s="10" t="s">
        <v>4</v>
      </c>
      <c r="B10" s="10">
        <v>1200</v>
      </c>
      <c r="C10" s="12">
        <v>2.2296522400000001E-2</v>
      </c>
      <c r="D10" s="11">
        <v>0.30399999999999999</v>
      </c>
      <c r="E10" s="11">
        <v>48.29</v>
      </c>
      <c r="F10" s="11">
        <v>2.23</v>
      </c>
      <c r="G10" s="11">
        <v>0.316</v>
      </c>
      <c r="H10" s="10">
        <v>1</v>
      </c>
      <c r="I10" s="13">
        <f t="shared" si="8"/>
        <v>2.23</v>
      </c>
      <c r="J10" s="13">
        <f t="shared" si="9"/>
        <v>0.316</v>
      </c>
      <c r="K10" s="11">
        <v>52617.5</v>
      </c>
      <c r="L10" s="10">
        <f t="shared" si="0"/>
        <v>2.7276376356298666E-2</v>
      </c>
      <c r="M10">
        <f t="shared" si="1"/>
        <v>34</v>
      </c>
      <c r="N10">
        <f t="shared" si="2"/>
        <v>0</v>
      </c>
      <c r="O10">
        <f t="shared" si="3"/>
        <v>0</v>
      </c>
    </row>
    <row r="11" spans="1:15">
      <c r="A11" s="10" t="s">
        <v>4</v>
      </c>
      <c r="B11" s="10">
        <v>1200</v>
      </c>
      <c r="C11" s="12">
        <v>2.1727083999999999E-3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8"/>
        <v>2.23</v>
      </c>
      <c r="J11" s="13">
        <f t="shared" si="9"/>
        <v>0.316</v>
      </c>
      <c r="K11" s="11">
        <v>213465.60000000001</v>
      </c>
      <c r="L11" s="10">
        <f t="shared" si="0"/>
        <v>2.657975578778666E-3</v>
      </c>
      <c r="M11">
        <f t="shared" si="1"/>
        <v>3</v>
      </c>
      <c r="N11">
        <f t="shared" si="2"/>
        <v>0</v>
      </c>
      <c r="O11">
        <f t="shared" si="3"/>
        <v>0</v>
      </c>
    </row>
    <row r="12" spans="1:15">
      <c r="A12" s="10" t="s">
        <v>4</v>
      </c>
      <c r="B12" s="10">
        <v>8140</v>
      </c>
      <c r="C12" s="12">
        <v>0.28812502890000002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8"/>
        <v>1.2</v>
      </c>
      <c r="J12" s="13">
        <f t="shared" si="9"/>
        <v>0.48</v>
      </c>
      <c r="K12" s="11">
        <v>987.5</v>
      </c>
      <c r="L12" s="10">
        <f t="shared" si="0"/>
        <v>0.81510258540362024</v>
      </c>
      <c r="M12">
        <f t="shared" si="1"/>
        <v>1005</v>
      </c>
      <c r="N12">
        <f t="shared" si="2"/>
        <v>3</v>
      </c>
      <c r="O12">
        <f t="shared" si="3"/>
        <v>1.1000000000000001</v>
      </c>
    </row>
    <row r="13" spans="1:15">
      <c r="A13" s="10" t="s">
        <v>4</v>
      </c>
      <c r="B13" s="10">
        <v>1200</v>
      </c>
      <c r="C13" s="12">
        <v>0.14456571260000001</v>
      </c>
      <c r="D13" s="11">
        <v>0.30399999999999999</v>
      </c>
      <c r="E13" s="11">
        <v>48.29</v>
      </c>
      <c r="F13" s="11">
        <v>2.23</v>
      </c>
      <c r="G13" s="11">
        <v>0.316</v>
      </c>
      <c r="H13" s="10">
        <v>1</v>
      </c>
      <c r="I13" s="13">
        <f t="shared" si="8"/>
        <v>2.23</v>
      </c>
      <c r="J13" s="13">
        <f t="shared" si="9"/>
        <v>0.316</v>
      </c>
      <c r="K13" s="11">
        <v>655.9</v>
      </c>
      <c r="L13" s="10">
        <f t="shared" si="0"/>
        <v>0.17685398262350135</v>
      </c>
      <c r="M13">
        <f t="shared" si="1"/>
        <v>218</v>
      </c>
      <c r="N13">
        <f t="shared" si="2"/>
        <v>1</v>
      </c>
      <c r="O13">
        <f t="shared" si="3"/>
        <v>0.2</v>
      </c>
    </row>
    <row r="14" spans="1:15">
      <c r="A14" s="10" t="s">
        <v>4</v>
      </c>
      <c r="B14" s="10">
        <v>1200</v>
      </c>
      <c r="C14" s="12">
        <v>3.4531074199999998E-2</v>
      </c>
      <c r="D14" s="11">
        <v>0.30399999999999999</v>
      </c>
      <c r="E14" s="11">
        <v>48.29</v>
      </c>
      <c r="F14" s="11">
        <v>2.23</v>
      </c>
      <c r="G14" s="11">
        <v>0.316</v>
      </c>
      <c r="H14" s="10">
        <v>1</v>
      </c>
      <c r="I14" s="13">
        <f t="shared" si="8"/>
        <v>2.23</v>
      </c>
      <c r="J14" s="13">
        <f t="shared" si="9"/>
        <v>0.316</v>
      </c>
      <c r="K14" s="11">
        <v>8778.5</v>
      </c>
      <c r="L14" s="10">
        <f t="shared" si="0"/>
        <v>4.2243474518989327E-2</v>
      </c>
      <c r="M14">
        <f t="shared" si="1"/>
        <v>52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8140</v>
      </c>
      <c r="C15" s="12">
        <v>2.7568922154000002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 t="shared" si="8"/>
        <v>1.2</v>
      </c>
      <c r="J15" s="13">
        <f t="shared" si="9"/>
        <v>0.48</v>
      </c>
      <c r="K15" s="11">
        <v>9103.5</v>
      </c>
      <c r="L15" s="10">
        <f t="shared" si="0"/>
        <v>7.7992182110342654</v>
      </c>
      <c r="M15">
        <f t="shared" si="1"/>
        <v>9620</v>
      </c>
      <c r="N15">
        <f t="shared" si="2"/>
        <v>25</v>
      </c>
      <c r="O15">
        <f t="shared" si="3"/>
        <v>10.199999999999999</v>
      </c>
    </row>
    <row r="16" spans="1:15">
      <c r="A16" s="10" t="s">
        <v>4</v>
      </c>
      <c r="B16" s="10">
        <v>8140</v>
      </c>
      <c r="C16" s="12">
        <v>2.4484744311000002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si="8"/>
        <v>1.2</v>
      </c>
      <c r="J16" s="13">
        <f t="shared" si="9"/>
        <v>0.48</v>
      </c>
      <c r="K16" s="11">
        <v>13491.8</v>
      </c>
      <c r="L16" s="10">
        <f t="shared" si="0"/>
        <v>6.9267076404422285</v>
      </c>
      <c r="M16">
        <f t="shared" si="1"/>
        <v>8544</v>
      </c>
      <c r="N16">
        <f t="shared" si="2"/>
        <v>23</v>
      </c>
      <c r="O16">
        <f t="shared" si="3"/>
        <v>9</v>
      </c>
    </row>
    <row r="17" spans="1:15">
      <c r="A17" s="10" t="s">
        <v>4</v>
      </c>
      <c r="B17" s="10">
        <v>5300</v>
      </c>
      <c r="C17" s="12">
        <v>0.771774081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si="8"/>
        <v>0.6</v>
      </c>
      <c r="J17" s="13">
        <f t="shared" si="9"/>
        <v>0.13500000000000001</v>
      </c>
      <c r="K17" s="11">
        <v>1767.1</v>
      </c>
      <c r="L17" s="10">
        <f t="shared" si="0"/>
        <v>1.5528737654787499</v>
      </c>
      <c r="M17">
        <f t="shared" si="1"/>
        <v>1915</v>
      </c>
      <c r="N17">
        <f t="shared" si="2"/>
        <v>3</v>
      </c>
      <c r="O17">
        <f t="shared" si="3"/>
        <v>0.6</v>
      </c>
    </row>
    <row r="18" spans="1:15">
      <c r="C18">
        <f>SUM(C2:C17)</f>
        <v>9.1401462291999991</v>
      </c>
      <c r="N18">
        <f>SUM(N2:N17)</f>
        <v>75</v>
      </c>
      <c r="O18">
        <f>SUM(O2:O17)</f>
        <v>24.900000000000002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5.42578125" customWidth="1"/>
    <col min="13" max="13" width="15.140625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1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1400</v>
      </c>
      <c r="C2" s="12">
        <v>3.9268882999999997E-2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103191.8</v>
      </c>
      <c r="L2" s="10">
        <f>E2*D2*C2/12</f>
        <v>0.14016775811517415</v>
      </c>
      <c r="M2">
        <f>ROUND(E2*D2*C2*102.79,0)</f>
        <v>173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8140</v>
      </c>
      <c r="C3" s="12">
        <v>2.9192921808999999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1</v>
      </c>
      <c r="I3" s="13">
        <f t="shared" ref="I3:I6" si="0">F3</f>
        <v>1.2</v>
      </c>
      <c r="J3" s="13">
        <f t="shared" ref="J3:J6" si="1">G3</f>
        <v>0.48</v>
      </c>
      <c r="K3" s="11">
        <v>11145.5</v>
      </c>
      <c r="L3" s="10">
        <f t="shared" ref="L3:L25" si="2">E3*D3*C3/12</f>
        <v>8.258645954100805</v>
      </c>
      <c r="M3">
        <f t="shared" ref="M3:M25" si="3">ROUND(E3*D3*C3*102.79,0)</f>
        <v>10187</v>
      </c>
      <c r="N3">
        <f t="shared" ref="N3:N25" si="4">ROUND(I3*M3*0.002205,0)</f>
        <v>27</v>
      </c>
      <c r="O3">
        <f t="shared" ref="O3:O25" si="5">ROUND(J3*M3*0.002205,1)</f>
        <v>10.8</v>
      </c>
    </row>
    <row r="4" spans="1:15">
      <c r="A4" s="10" t="s">
        <v>4</v>
      </c>
      <c r="B4" s="10">
        <v>1400</v>
      </c>
      <c r="C4" s="12">
        <v>1.55446066E-2</v>
      </c>
      <c r="D4" s="11">
        <v>0.88700000000000001</v>
      </c>
      <c r="E4" s="11">
        <v>48.29</v>
      </c>
      <c r="F4" s="11">
        <v>1.93</v>
      </c>
      <c r="G4" s="11">
        <v>0.497</v>
      </c>
      <c r="H4" s="10">
        <v>1</v>
      </c>
      <c r="I4" s="13">
        <f t="shared" si="0"/>
        <v>1.93</v>
      </c>
      <c r="J4" s="13">
        <f t="shared" si="1"/>
        <v>0.497</v>
      </c>
      <c r="K4" s="11">
        <v>56432</v>
      </c>
      <c r="L4" s="10">
        <f t="shared" si="2"/>
        <v>5.5485475813109836E-2</v>
      </c>
      <c r="M4">
        <f t="shared" si="3"/>
        <v>68</v>
      </c>
      <c r="N4">
        <f t="shared" si="4"/>
        <v>0</v>
      </c>
      <c r="O4">
        <f t="shared" si="5"/>
        <v>0.1</v>
      </c>
    </row>
    <row r="5" spans="1:15">
      <c r="A5" s="10" t="s">
        <v>4</v>
      </c>
      <c r="B5" s="10">
        <v>1900</v>
      </c>
      <c r="C5" s="12">
        <v>1.3958941861</v>
      </c>
      <c r="D5" s="11">
        <v>0.193</v>
      </c>
      <c r="E5" s="11">
        <v>48.29</v>
      </c>
      <c r="F5" s="11">
        <v>1.2</v>
      </c>
      <c r="G5" s="11">
        <v>7.5999999999999998E-2</v>
      </c>
      <c r="H5" s="10">
        <v>1</v>
      </c>
      <c r="I5" s="13">
        <f t="shared" si="0"/>
        <v>1.2</v>
      </c>
      <c r="J5" s="13">
        <f t="shared" si="1"/>
        <v>7.5999999999999998E-2</v>
      </c>
      <c r="K5" s="11">
        <v>28239.3</v>
      </c>
      <c r="L5" s="10">
        <f t="shared" si="2"/>
        <v>1.0841409948022014</v>
      </c>
      <c r="M5">
        <f t="shared" si="3"/>
        <v>1337</v>
      </c>
      <c r="N5">
        <f t="shared" si="4"/>
        <v>4</v>
      </c>
      <c r="O5">
        <f t="shared" si="5"/>
        <v>0.2</v>
      </c>
    </row>
    <row r="6" spans="1:15">
      <c r="A6" s="10" t="s">
        <v>4</v>
      </c>
      <c r="B6" s="10">
        <v>1700</v>
      </c>
      <c r="C6" s="12">
        <v>2.9174711999999998E-2</v>
      </c>
      <c r="D6" s="11">
        <v>0.74099999999999999</v>
      </c>
      <c r="E6" s="11">
        <v>48.29</v>
      </c>
      <c r="F6" s="11">
        <v>1.8</v>
      </c>
      <c r="G6" s="11">
        <v>0.47799999999999998</v>
      </c>
      <c r="H6" s="10">
        <v>1</v>
      </c>
      <c r="I6" s="13">
        <f t="shared" si="0"/>
        <v>1.8</v>
      </c>
      <c r="J6" s="13">
        <f t="shared" si="1"/>
        <v>0.47799999999999998</v>
      </c>
      <c r="K6" s="11">
        <v>32409.200000000001</v>
      </c>
      <c r="L6" s="10">
        <f t="shared" si="2"/>
        <v>8.6996292523140006E-2</v>
      </c>
      <c r="M6">
        <f t="shared" si="3"/>
        <v>107</v>
      </c>
      <c r="N6">
        <f t="shared" si="4"/>
        <v>0</v>
      </c>
      <c r="O6">
        <f t="shared" si="5"/>
        <v>0.1</v>
      </c>
    </row>
    <row r="7" spans="1:15">
      <c r="A7" s="10" t="s">
        <v>4</v>
      </c>
      <c r="B7" s="10">
        <v>1700</v>
      </c>
      <c r="C7" s="12">
        <v>1.6024355000000001E-2</v>
      </c>
      <c r="D7" s="11">
        <v>0.74099999999999999</v>
      </c>
      <c r="E7" s="11">
        <v>48.29</v>
      </c>
      <c r="F7" s="11">
        <v>1.8</v>
      </c>
      <c r="G7" s="11">
        <v>0.47799999999999998</v>
      </c>
      <c r="H7" s="10">
        <v>0</v>
      </c>
      <c r="I7" s="13">
        <f>F7*0.7</f>
        <v>1.26</v>
      </c>
      <c r="J7" s="13">
        <f>G7*0.5</f>
        <v>0.23899999999999999</v>
      </c>
      <c r="K7" s="11">
        <v>55.1</v>
      </c>
      <c r="L7" s="10">
        <f t="shared" si="2"/>
        <v>4.7783144357162501E-2</v>
      </c>
      <c r="M7">
        <f t="shared" si="3"/>
        <v>59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2.1144164106000001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ref="I8:I9" si="6">F8*0.7</f>
        <v>0.84</v>
      </c>
      <c r="J8" s="13">
        <f t="shared" ref="J8:J9" si="7">G8*0.5</f>
        <v>0.24</v>
      </c>
      <c r="K8" s="11">
        <v>7836.8</v>
      </c>
      <c r="L8" s="10">
        <f t="shared" si="2"/>
        <v>5.9816611194096181</v>
      </c>
      <c r="M8">
        <f t="shared" si="3"/>
        <v>7378</v>
      </c>
      <c r="N8">
        <f t="shared" si="4"/>
        <v>14</v>
      </c>
      <c r="O8">
        <f t="shared" si="5"/>
        <v>3.9</v>
      </c>
    </row>
    <row r="9" spans="1:15">
      <c r="A9" s="10" t="s">
        <v>4</v>
      </c>
      <c r="B9" s="10">
        <v>1400</v>
      </c>
      <c r="C9" s="12">
        <v>1.9931585999999999E-3</v>
      </c>
      <c r="D9" s="11">
        <v>0.88700000000000001</v>
      </c>
      <c r="E9" s="11">
        <v>48.29</v>
      </c>
      <c r="F9" s="11">
        <v>1.93</v>
      </c>
      <c r="G9" s="11">
        <v>0.497</v>
      </c>
      <c r="H9" s="10">
        <v>0</v>
      </c>
      <c r="I9" s="13">
        <f t="shared" si="6"/>
        <v>1.351</v>
      </c>
      <c r="J9" s="13">
        <f t="shared" si="7"/>
        <v>0.2485</v>
      </c>
      <c r="K9" s="11">
        <v>18264.599999999999</v>
      </c>
      <c r="L9" s="10">
        <f t="shared" si="2"/>
        <v>7.1144517283565E-3</v>
      </c>
      <c r="M9">
        <f t="shared" si="3"/>
        <v>9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1400</v>
      </c>
      <c r="C10" s="12">
        <v>2.2746666799999999E-2</v>
      </c>
      <c r="D10" s="11">
        <v>0.88700000000000001</v>
      </c>
      <c r="E10" s="11">
        <v>48.29</v>
      </c>
      <c r="F10" s="11">
        <v>1.93</v>
      </c>
      <c r="G10" s="11">
        <v>0.497</v>
      </c>
      <c r="H10" s="10">
        <v>1</v>
      </c>
      <c r="I10" s="13">
        <f t="shared" ref="I10:I11" si="8">F10</f>
        <v>1.93</v>
      </c>
      <c r="J10" s="13">
        <f t="shared" ref="J10:J11" si="9">G10</f>
        <v>0.497</v>
      </c>
      <c r="K10" s="11">
        <v>1446.2</v>
      </c>
      <c r="L10" s="10">
        <f t="shared" si="2"/>
        <v>8.1192767564813667E-2</v>
      </c>
      <c r="M10">
        <f t="shared" si="3"/>
        <v>100</v>
      </c>
      <c r="N10">
        <f t="shared" si="4"/>
        <v>0</v>
      </c>
      <c r="O10">
        <f t="shared" si="5"/>
        <v>0.1</v>
      </c>
    </row>
    <row r="11" spans="1:15">
      <c r="A11" s="10" t="s">
        <v>4</v>
      </c>
      <c r="B11" s="10">
        <v>1200</v>
      </c>
      <c r="C11" s="12">
        <v>2.9785130900000002E-2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8"/>
        <v>2.23</v>
      </c>
      <c r="J11" s="13">
        <f t="shared" si="9"/>
        <v>0.316</v>
      </c>
      <c r="K11" s="11">
        <v>13529.5</v>
      </c>
      <c r="L11" s="10">
        <f t="shared" si="2"/>
        <v>3.6437540602745337E-2</v>
      </c>
      <c r="M11">
        <f t="shared" si="3"/>
        <v>45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1200</v>
      </c>
      <c r="C12" s="12">
        <v>9.2681920000000002E-4</v>
      </c>
      <c r="D12" s="11">
        <v>0.30399999999999999</v>
      </c>
      <c r="E12" s="11">
        <v>48.29</v>
      </c>
      <c r="F12" s="11">
        <v>2.23</v>
      </c>
      <c r="G12" s="11">
        <v>0.316</v>
      </c>
      <c r="H12" s="10">
        <v>0</v>
      </c>
      <c r="I12" s="13">
        <f>F12*0.7</f>
        <v>1.5609999999999999</v>
      </c>
      <c r="J12" s="13">
        <f>G12*0.5</f>
        <v>0.158</v>
      </c>
      <c r="K12" s="11">
        <v>1.3</v>
      </c>
      <c r="L12" s="10">
        <f t="shared" si="2"/>
        <v>1.1338211789226665E-3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2.2111481700000001E-2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1</v>
      </c>
      <c r="I13" s="13">
        <f t="shared" ref="I13:I15" si="10">F13</f>
        <v>1.2</v>
      </c>
      <c r="J13" s="13">
        <f t="shared" ref="J13:J15" si="11">G13</f>
        <v>0.48</v>
      </c>
      <c r="K13" s="11">
        <v>71.2</v>
      </c>
      <c r="L13" s="10">
        <f t="shared" si="2"/>
        <v>6.2553142188248242E-2</v>
      </c>
      <c r="M13">
        <f t="shared" si="3"/>
        <v>77</v>
      </c>
      <c r="N13">
        <f t="shared" si="4"/>
        <v>0</v>
      </c>
      <c r="O13">
        <f t="shared" si="5"/>
        <v>0.1</v>
      </c>
    </row>
    <row r="14" spans="1:15">
      <c r="A14" s="10" t="s">
        <v>4</v>
      </c>
      <c r="B14" s="10">
        <v>1900</v>
      </c>
      <c r="C14" s="12">
        <v>4.5693590200000002E-2</v>
      </c>
      <c r="D14" s="11">
        <v>0.193</v>
      </c>
      <c r="E14" s="11">
        <v>48.29</v>
      </c>
      <c r="F14" s="11">
        <v>1.2</v>
      </c>
      <c r="G14" s="11">
        <v>7.5999999999999998E-2</v>
      </c>
      <c r="H14" s="10">
        <v>1</v>
      </c>
      <c r="I14" s="13">
        <f t="shared" si="10"/>
        <v>1.2</v>
      </c>
      <c r="J14" s="13">
        <f t="shared" si="11"/>
        <v>7.5999999999999998E-2</v>
      </c>
      <c r="K14" s="11">
        <v>238.7</v>
      </c>
      <c r="L14" s="10">
        <f t="shared" si="2"/>
        <v>3.5488574154691165E-2</v>
      </c>
      <c r="M14">
        <f t="shared" si="3"/>
        <v>44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1900</v>
      </c>
      <c r="C15" s="12">
        <v>5.5336387799999998E-2</v>
      </c>
      <c r="D15" s="11">
        <v>0.193</v>
      </c>
      <c r="E15" s="11">
        <v>48.29</v>
      </c>
      <c r="F15" s="11">
        <v>1.2</v>
      </c>
      <c r="G15" s="11">
        <v>7.5999999999999998E-2</v>
      </c>
      <c r="H15" s="10">
        <v>1</v>
      </c>
      <c r="I15" s="13">
        <f t="shared" si="10"/>
        <v>1.2</v>
      </c>
      <c r="J15" s="13">
        <f t="shared" si="11"/>
        <v>7.5999999999999998E-2</v>
      </c>
      <c r="K15" s="11">
        <v>48.9</v>
      </c>
      <c r="L15" s="10">
        <f t="shared" si="2"/>
        <v>4.2977789517030497E-2</v>
      </c>
      <c r="M15">
        <f t="shared" si="3"/>
        <v>53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5300</v>
      </c>
      <c r="C16" s="12">
        <v>0.34478818779999998</v>
      </c>
      <c r="D16" s="11">
        <v>0.5</v>
      </c>
      <c r="E16" s="11">
        <v>48.29</v>
      </c>
      <c r="F16" s="11">
        <v>0.6</v>
      </c>
      <c r="G16" s="11">
        <v>0.13500000000000001</v>
      </c>
      <c r="H16" s="10">
        <v>0</v>
      </c>
      <c r="I16" s="13">
        <f>F16*0.7</f>
        <v>0.42</v>
      </c>
      <c r="J16" s="13">
        <f>G16*0.5</f>
        <v>6.7500000000000004E-2</v>
      </c>
      <c r="K16" s="11">
        <v>789.4</v>
      </c>
      <c r="L16" s="10">
        <f t="shared" si="2"/>
        <v>0.69374256620258334</v>
      </c>
      <c r="M16">
        <f t="shared" si="3"/>
        <v>856</v>
      </c>
      <c r="N16">
        <f t="shared" si="4"/>
        <v>1</v>
      </c>
      <c r="O16">
        <f t="shared" si="5"/>
        <v>0.1</v>
      </c>
    </row>
    <row r="17" spans="1:15">
      <c r="A17" s="10" t="s">
        <v>4</v>
      </c>
      <c r="B17" s="10">
        <v>5300</v>
      </c>
      <c r="C17" s="12">
        <v>5.8737096799999999E-2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ref="I17:I19" si="12">F17</f>
        <v>0.6</v>
      </c>
      <c r="J17" s="13">
        <f t="shared" ref="J17:J19" si="13">G17</f>
        <v>0.13500000000000001</v>
      </c>
      <c r="K17" s="11">
        <v>134.5</v>
      </c>
      <c r="L17" s="10">
        <f t="shared" si="2"/>
        <v>0.11818393351966666</v>
      </c>
      <c r="M17">
        <f t="shared" si="3"/>
        <v>146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5300</v>
      </c>
      <c r="C18" s="12">
        <v>6.8359143900000002E-2</v>
      </c>
      <c r="D18" s="11">
        <v>0.5</v>
      </c>
      <c r="E18" s="11">
        <v>48.29</v>
      </c>
      <c r="F18" s="11">
        <v>0.6</v>
      </c>
      <c r="G18" s="11">
        <v>0.13500000000000001</v>
      </c>
      <c r="H18" s="10">
        <v>1</v>
      </c>
      <c r="I18" s="13">
        <f t="shared" si="12"/>
        <v>0.6</v>
      </c>
      <c r="J18" s="13">
        <f t="shared" si="13"/>
        <v>0.13500000000000001</v>
      </c>
      <c r="K18" s="11">
        <v>156.5</v>
      </c>
      <c r="L18" s="10">
        <f t="shared" si="2"/>
        <v>0.13754429412212502</v>
      </c>
      <c r="M18">
        <f t="shared" si="3"/>
        <v>170</v>
      </c>
      <c r="N18">
        <f t="shared" si="4"/>
        <v>0</v>
      </c>
      <c r="O18">
        <f t="shared" si="5"/>
        <v>0.1</v>
      </c>
    </row>
    <row r="19" spans="1:15">
      <c r="A19" s="10" t="s">
        <v>4</v>
      </c>
      <c r="B19" s="10">
        <v>1900</v>
      </c>
      <c r="C19" s="12">
        <v>0.1002279534</v>
      </c>
      <c r="D19" s="11">
        <v>0.193</v>
      </c>
      <c r="E19" s="11">
        <v>48.29</v>
      </c>
      <c r="F19" s="11">
        <v>1.2</v>
      </c>
      <c r="G19" s="11">
        <v>7.5999999999999998E-2</v>
      </c>
      <c r="H19" s="10">
        <v>1</v>
      </c>
      <c r="I19" s="13">
        <f t="shared" si="12"/>
        <v>1.2</v>
      </c>
      <c r="J19" s="13">
        <f t="shared" si="13"/>
        <v>7.5999999999999998E-2</v>
      </c>
      <c r="K19" s="11">
        <v>88.6</v>
      </c>
      <c r="L19" s="10">
        <f t="shared" si="2"/>
        <v>7.7843459904116494E-2</v>
      </c>
      <c r="M19">
        <f t="shared" si="3"/>
        <v>96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1200</v>
      </c>
      <c r="C20" s="12">
        <v>5.6490673000000003E-3</v>
      </c>
      <c r="D20" s="11">
        <v>0.30399999999999999</v>
      </c>
      <c r="E20" s="11">
        <v>48.29</v>
      </c>
      <c r="F20" s="11">
        <v>2.23</v>
      </c>
      <c r="G20" s="11">
        <v>0.316</v>
      </c>
      <c r="H20" s="10">
        <v>0</v>
      </c>
      <c r="I20" s="13">
        <f>F20*0.7</f>
        <v>1.5609999999999999</v>
      </c>
      <c r="J20" s="13">
        <f>G20*0.5</f>
        <v>0.158</v>
      </c>
      <c r="K20" s="11">
        <v>3401.2</v>
      </c>
      <c r="L20" s="10">
        <f t="shared" si="2"/>
        <v>6.9107676512306674E-3</v>
      </c>
      <c r="M20">
        <f t="shared" si="3"/>
        <v>9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1200</v>
      </c>
      <c r="C21" s="12">
        <v>6.2700539999999995E-4</v>
      </c>
      <c r="D21" s="11">
        <v>0.30399999999999999</v>
      </c>
      <c r="E21" s="11">
        <v>48.29</v>
      </c>
      <c r="F21" s="11">
        <v>2.23</v>
      </c>
      <c r="G21" s="11">
        <v>0.316</v>
      </c>
      <c r="H21" s="10">
        <v>1</v>
      </c>
      <c r="I21" s="13">
        <f t="shared" ref="I21:I25" si="14">F21</f>
        <v>2.23</v>
      </c>
      <c r="J21" s="13">
        <f t="shared" ref="J21:J25" si="15">G21</f>
        <v>0.316</v>
      </c>
      <c r="K21" s="11">
        <v>786.8</v>
      </c>
      <c r="L21" s="10">
        <f t="shared" si="2"/>
        <v>7.6704496607199989E-4</v>
      </c>
      <c r="M21">
        <f t="shared" si="3"/>
        <v>1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8.9692144999999994E-3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1</v>
      </c>
      <c r="I22" s="13">
        <f t="shared" si="14"/>
        <v>1.2</v>
      </c>
      <c r="J22" s="13">
        <f t="shared" si="15"/>
        <v>0.48</v>
      </c>
      <c r="K22" s="11">
        <v>41</v>
      </c>
      <c r="L22" s="10">
        <f t="shared" si="2"/>
        <v>2.5373810654009579E-2</v>
      </c>
      <c r="M22">
        <f t="shared" si="3"/>
        <v>31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5100</v>
      </c>
      <c r="C23" s="12">
        <v>6.1275830000000002E-4</v>
      </c>
      <c r="D23" s="11">
        <v>1</v>
      </c>
      <c r="E23" s="11">
        <v>48.29</v>
      </c>
      <c r="F23" s="11">
        <v>0.6</v>
      </c>
      <c r="G23" s="11">
        <v>0.05</v>
      </c>
      <c r="H23" s="10">
        <v>1</v>
      </c>
      <c r="I23" s="13">
        <f t="shared" si="14"/>
        <v>0.6</v>
      </c>
      <c r="J23" s="13">
        <f t="shared" si="15"/>
        <v>0.05</v>
      </c>
      <c r="K23" s="11">
        <v>16888.599999999999</v>
      </c>
      <c r="L23" s="10">
        <f t="shared" si="2"/>
        <v>2.4658415255833332E-3</v>
      </c>
      <c r="M23">
        <f t="shared" si="3"/>
        <v>3</v>
      </c>
      <c r="N23">
        <f t="shared" si="4"/>
        <v>0</v>
      </c>
      <c r="O23">
        <f t="shared" si="5"/>
        <v>0</v>
      </c>
    </row>
    <row r="24" spans="1:15">
      <c r="A24" s="10" t="s">
        <v>4</v>
      </c>
      <c r="B24" s="10">
        <v>5100</v>
      </c>
      <c r="C24" s="12">
        <v>1.5877158499999999E-2</v>
      </c>
      <c r="D24" s="11">
        <v>1</v>
      </c>
      <c r="E24" s="11">
        <v>48.29</v>
      </c>
      <c r="F24" s="11">
        <v>0.6</v>
      </c>
      <c r="G24" s="11">
        <v>0.05</v>
      </c>
      <c r="H24" s="10">
        <v>1</v>
      </c>
      <c r="I24" s="13">
        <f t="shared" si="14"/>
        <v>0.6</v>
      </c>
      <c r="J24" s="13">
        <f t="shared" si="15"/>
        <v>0.05</v>
      </c>
      <c r="K24" s="11">
        <v>5365.6</v>
      </c>
      <c r="L24" s="10">
        <f t="shared" si="2"/>
        <v>6.3892331997083329E-2</v>
      </c>
      <c r="M24">
        <f t="shared" si="3"/>
        <v>79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5100</v>
      </c>
      <c r="C25" s="12">
        <v>1.2302926E-3</v>
      </c>
      <c r="D25" s="11">
        <v>1</v>
      </c>
      <c r="E25" s="11">
        <v>48.29</v>
      </c>
      <c r="F25" s="11">
        <v>0.6</v>
      </c>
      <c r="G25" s="11">
        <v>0.05</v>
      </c>
      <c r="H25" s="10">
        <v>1</v>
      </c>
      <c r="I25" s="13">
        <f t="shared" si="14"/>
        <v>0.6</v>
      </c>
      <c r="J25" s="13">
        <f t="shared" si="15"/>
        <v>0.05</v>
      </c>
      <c r="K25" s="11">
        <v>34002.199999999997</v>
      </c>
      <c r="L25" s="10">
        <f t="shared" si="2"/>
        <v>4.9509024711666665E-3</v>
      </c>
      <c r="M25">
        <f t="shared" si="3"/>
        <v>6</v>
      </c>
      <c r="N25">
        <f t="shared" si="4"/>
        <v>0</v>
      </c>
      <c r="O25">
        <f t="shared" si="5"/>
        <v>0</v>
      </c>
    </row>
    <row r="26" spans="1:15">
      <c r="C26">
        <f>SUM(C2:C25)</f>
        <v>7.3132864478999995</v>
      </c>
      <c r="N26">
        <f>SUM(N2:N25)</f>
        <v>47</v>
      </c>
      <c r="O26">
        <f>SUM(O2:O25)</f>
        <v>15.699999999999998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4.28515625" customWidth="1"/>
    <col min="13" max="13" width="13.85546875" bestFit="1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0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2120</v>
      </c>
      <c r="C2" s="12">
        <v>6.9280289999999994E-2</v>
      </c>
      <c r="D2" s="11">
        <v>0.41099999999999998</v>
      </c>
      <c r="E2" s="11">
        <v>48.29</v>
      </c>
      <c r="F2" s="11">
        <v>2.52</v>
      </c>
      <c r="G2" s="11">
        <v>0.09</v>
      </c>
      <c r="H2" s="10">
        <v>1</v>
      </c>
      <c r="I2" s="13">
        <f>F2</f>
        <v>2.52</v>
      </c>
      <c r="J2" s="13">
        <f>G2</f>
        <v>0.09</v>
      </c>
      <c r="K2" s="11">
        <v>401.5</v>
      </c>
      <c r="L2" s="10">
        <f>E2*D2*C2/12</f>
        <v>0.11458492324042498</v>
      </c>
      <c r="M2">
        <f>ROUND(E2*D2*C2*102.79,0)</f>
        <v>141</v>
      </c>
      <c r="N2">
        <f>ROUND(I2*M2*0.002205,0)</f>
        <v>1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1.8991763179000001</v>
      </c>
      <c r="D3" s="11">
        <v>0.63</v>
      </c>
      <c r="E3" s="11">
        <v>48.29</v>
      </c>
      <c r="F3" s="11">
        <v>1.2</v>
      </c>
      <c r="G3" s="11">
        <v>0.48</v>
      </c>
      <c r="H3" s="10">
        <v>1</v>
      </c>
      <c r="I3" s="13">
        <f t="shared" ref="I3:I12" si="0">F3</f>
        <v>1.2</v>
      </c>
      <c r="J3" s="13">
        <f t="shared" ref="J3:J12" si="1">G3</f>
        <v>0.48</v>
      </c>
      <c r="K3" s="11">
        <v>31323.5</v>
      </c>
      <c r="L3" s="10">
        <f t="shared" ref="L3:L17" si="2">E3*D3*C3/12</f>
        <v>4.8148392805480276</v>
      </c>
      <c r="M3">
        <f t="shared" ref="M3:M17" si="3">ROUND(E3*D3*C3*102.79,0)</f>
        <v>5939</v>
      </c>
      <c r="N3">
        <f t="shared" ref="N3:N17" si="4">ROUND(I3*M3*0.002205,0)</f>
        <v>16</v>
      </c>
      <c r="O3">
        <f t="shared" ref="O3:O17" si="5">ROUND(J3*M3*0.002205,1)</f>
        <v>6.3</v>
      </c>
    </row>
    <row r="4" spans="1:15">
      <c r="A4" s="10" t="s">
        <v>4</v>
      </c>
      <c r="B4" s="10">
        <v>2120</v>
      </c>
      <c r="C4" s="12">
        <v>9.8271829300000002E-2</v>
      </c>
      <c r="D4" s="11">
        <v>0.41099999999999998</v>
      </c>
      <c r="E4" s="11">
        <v>48.29</v>
      </c>
      <c r="F4" s="11">
        <v>2.52</v>
      </c>
      <c r="G4" s="11">
        <v>0.09</v>
      </c>
      <c r="H4" s="10">
        <v>1</v>
      </c>
      <c r="I4" s="13">
        <f t="shared" si="0"/>
        <v>2.52</v>
      </c>
      <c r="J4" s="13">
        <f t="shared" si="1"/>
        <v>0.09</v>
      </c>
      <c r="K4" s="11">
        <v>281.10000000000002</v>
      </c>
      <c r="L4" s="10">
        <f t="shared" si="2"/>
        <v>0.16253497231372224</v>
      </c>
      <c r="M4">
        <f t="shared" si="3"/>
        <v>200</v>
      </c>
      <c r="N4">
        <f t="shared" si="4"/>
        <v>1</v>
      </c>
      <c r="O4">
        <f t="shared" si="5"/>
        <v>0</v>
      </c>
    </row>
    <row r="5" spans="1:15">
      <c r="A5" s="10" t="s">
        <v>4</v>
      </c>
      <c r="B5" s="10">
        <v>2120</v>
      </c>
      <c r="C5" s="12">
        <v>0.1707251716</v>
      </c>
      <c r="D5" s="11">
        <v>0.41099999999999998</v>
      </c>
      <c r="E5" s="11">
        <v>48.29</v>
      </c>
      <c r="F5" s="11">
        <v>2.52</v>
      </c>
      <c r="G5" s="11">
        <v>0.09</v>
      </c>
      <c r="H5" s="10">
        <v>1</v>
      </c>
      <c r="I5" s="13">
        <f t="shared" si="0"/>
        <v>2.52</v>
      </c>
      <c r="J5" s="13">
        <f t="shared" si="1"/>
        <v>0.09</v>
      </c>
      <c r="K5" s="11">
        <v>274.2</v>
      </c>
      <c r="L5" s="10">
        <f t="shared" si="2"/>
        <v>0.28236790987731697</v>
      </c>
      <c r="M5">
        <f t="shared" si="3"/>
        <v>348</v>
      </c>
      <c r="N5">
        <f t="shared" si="4"/>
        <v>2</v>
      </c>
      <c r="O5">
        <f t="shared" si="5"/>
        <v>0.1</v>
      </c>
    </row>
    <row r="6" spans="1:15">
      <c r="A6" s="10" t="s">
        <v>4</v>
      </c>
      <c r="B6" s="10">
        <v>8140</v>
      </c>
      <c r="C6" s="12">
        <v>0.12664834720000001</v>
      </c>
      <c r="D6" s="11">
        <v>0.63</v>
      </c>
      <c r="E6" s="11">
        <v>48.29</v>
      </c>
      <c r="F6" s="11">
        <v>1.2</v>
      </c>
      <c r="G6" s="11">
        <v>0.48</v>
      </c>
      <c r="H6" s="10">
        <v>1</v>
      </c>
      <c r="I6" s="13">
        <f t="shared" si="0"/>
        <v>1.2</v>
      </c>
      <c r="J6" s="13">
        <f t="shared" si="1"/>
        <v>0.48</v>
      </c>
      <c r="K6" s="11">
        <v>889</v>
      </c>
      <c r="L6" s="10">
        <f t="shared" si="2"/>
        <v>0.32108205603012002</v>
      </c>
      <c r="M6">
        <f t="shared" si="3"/>
        <v>396</v>
      </c>
      <c r="N6">
        <f t="shared" si="4"/>
        <v>1</v>
      </c>
      <c r="O6">
        <f t="shared" si="5"/>
        <v>0.4</v>
      </c>
    </row>
    <row r="7" spans="1:15">
      <c r="A7" s="10" t="s">
        <v>4</v>
      </c>
      <c r="B7" s="10">
        <v>2120</v>
      </c>
      <c r="C7" s="12">
        <v>0.13716034939999999</v>
      </c>
      <c r="D7" s="11">
        <v>0.189</v>
      </c>
      <c r="E7" s="11">
        <v>48.29</v>
      </c>
      <c r="F7" s="11">
        <v>2.52</v>
      </c>
      <c r="G7" s="11">
        <v>0.09</v>
      </c>
      <c r="H7" s="10">
        <v>1</v>
      </c>
      <c r="I7" s="13">
        <f t="shared" si="0"/>
        <v>2.52</v>
      </c>
      <c r="J7" s="13">
        <f t="shared" si="1"/>
        <v>0.09</v>
      </c>
      <c r="K7" s="11">
        <v>101.3</v>
      </c>
      <c r="L7" s="10">
        <f t="shared" si="2"/>
        <v>0.10431970404228451</v>
      </c>
      <c r="M7">
        <f t="shared" si="3"/>
        <v>129</v>
      </c>
      <c r="N7">
        <f t="shared" si="4"/>
        <v>1</v>
      </c>
      <c r="O7">
        <f t="shared" si="5"/>
        <v>0</v>
      </c>
    </row>
    <row r="8" spans="1:15">
      <c r="A8" s="10" t="s">
        <v>4</v>
      </c>
      <c r="B8" s="10">
        <v>2120</v>
      </c>
      <c r="C8" s="12">
        <v>0.55830185109999997</v>
      </c>
      <c r="D8" s="11">
        <v>0.41099999999999998</v>
      </c>
      <c r="E8" s="11">
        <v>48.29</v>
      </c>
      <c r="F8" s="11">
        <v>2.52</v>
      </c>
      <c r="G8" s="11">
        <v>0.09</v>
      </c>
      <c r="H8" s="10">
        <v>1</v>
      </c>
      <c r="I8" s="13">
        <f t="shared" si="0"/>
        <v>2.52</v>
      </c>
      <c r="J8" s="13">
        <f t="shared" si="1"/>
        <v>0.09</v>
      </c>
      <c r="K8" s="11">
        <v>2225.6999999999998</v>
      </c>
      <c r="L8" s="10">
        <f t="shared" si="2"/>
        <v>0.92339357634445063</v>
      </c>
      <c r="M8">
        <f t="shared" si="3"/>
        <v>1139</v>
      </c>
      <c r="N8">
        <f t="shared" si="4"/>
        <v>6</v>
      </c>
      <c r="O8">
        <f t="shared" si="5"/>
        <v>0.2</v>
      </c>
    </row>
    <row r="9" spans="1:15">
      <c r="A9" s="10" t="s">
        <v>4</v>
      </c>
      <c r="B9" s="10">
        <v>2120</v>
      </c>
      <c r="C9" s="12">
        <v>0.1319666769</v>
      </c>
      <c r="D9" s="11">
        <v>0.41099999999999998</v>
      </c>
      <c r="E9" s="11">
        <v>48.29</v>
      </c>
      <c r="F9" s="11">
        <v>2.52</v>
      </c>
      <c r="G9" s="11">
        <v>0.09</v>
      </c>
      <c r="H9" s="10">
        <v>1</v>
      </c>
      <c r="I9" s="13">
        <f t="shared" si="0"/>
        <v>2.52</v>
      </c>
      <c r="J9" s="13">
        <f t="shared" si="1"/>
        <v>0.09</v>
      </c>
      <c r="K9" s="11">
        <v>211.8</v>
      </c>
      <c r="L9" s="10">
        <f t="shared" si="2"/>
        <v>0.21826397584190924</v>
      </c>
      <c r="M9">
        <f t="shared" si="3"/>
        <v>269</v>
      </c>
      <c r="N9">
        <f t="shared" si="4"/>
        <v>1</v>
      </c>
      <c r="O9">
        <f t="shared" si="5"/>
        <v>0.1</v>
      </c>
    </row>
    <row r="10" spans="1:15">
      <c r="A10" s="10" t="s">
        <v>4</v>
      </c>
      <c r="B10" s="10">
        <v>2120</v>
      </c>
      <c r="C10" s="12">
        <v>1.4966098270999999</v>
      </c>
      <c r="D10" s="11">
        <v>0.189</v>
      </c>
      <c r="E10" s="11">
        <v>48.29</v>
      </c>
      <c r="F10" s="11">
        <v>2.52</v>
      </c>
      <c r="G10" s="11">
        <v>0.09</v>
      </c>
      <c r="H10" s="10">
        <v>1</v>
      </c>
      <c r="I10" s="13">
        <f t="shared" si="0"/>
        <v>2.52</v>
      </c>
      <c r="J10" s="13">
        <f t="shared" si="1"/>
        <v>0.09</v>
      </c>
      <c r="K10" s="11">
        <v>2042.3</v>
      </c>
      <c r="L10" s="10">
        <f t="shared" si="2"/>
        <v>1.1382727946728792</v>
      </c>
      <c r="M10">
        <f t="shared" si="3"/>
        <v>1404</v>
      </c>
      <c r="N10">
        <f t="shared" si="4"/>
        <v>8</v>
      </c>
      <c r="O10">
        <f t="shared" si="5"/>
        <v>0.3</v>
      </c>
    </row>
    <row r="11" spans="1:15">
      <c r="A11" s="10" t="s">
        <v>4</v>
      </c>
      <c r="B11" s="10">
        <v>2120</v>
      </c>
      <c r="C11" s="12">
        <v>2.00892537E-2</v>
      </c>
      <c r="D11" s="11">
        <v>0.41099999999999998</v>
      </c>
      <c r="E11" s="11">
        <v>48.29</v>
      </c>
      <c r="F11" s="11">
        <v>2.52</v>
      </c>
      <c r="G11" s="11">
        <v>0.09</v>
      </c>
      <c r="H11" s="10">
        <v>1</v>
      </c>
      <c r="I11" s="13">
        <f t="shared" si="0"/>
        <v>2.52</v>
      </c>
      <c r="J11" s="13">
        <f t="shared" si="1"/>
        <v>0.09</v>
      </c>
      <c r="K11" s="11">
        <v>263.8</v>
      </c>
      <c r="L11" s="10">
        <f t="shared" si="2"/>
        <v>3.3226269595175245E-2</v>
      </c>
      <c r="M11">
        <f t="shared" si="3"/>
        <v>41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2120</v>
      </c>
      <c r="C12" s="12">
        <v>0.22944536060000001</v>
      </c>
      <c r="D12" s="11">
        <v>0.189</v>
      </c>
      <c r="E12" s="11">
        <v>48.29</v>
      </c>
      <c r="F12" s="11">
        <v>2.52</v>
      </c>
      <c r="G12" s="11">
        <v>0.09</v>
      </c>
      <c r="H12" s="10">
        <v>1</v>
      </c>
      <c r="I12" s="13">
        <f t="shared" si="0"/>
        <v>2.52</v>
      </c>
      <c r="J12" s="13">
        <f t="shared" si="1"/>
        <v>0.09</v>
      </c>
      <c r="K12" s="11">
        <v>261.89999999999998</v>
      </c>
      <c r="L12" s="10">
        <f t="shared" si="2"/>
        <v>0.17450868429814051</v>
      </c>
      <c r="M12">
        <f t="shared" si="3"/>
        <v>215</v>
      </c>
      <c r="N12">
        <f t="shared" si="4"/>
        <v>1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0.14547517679999999</v>
      </c>
      <c r="D13" s="11">
        <v>0.63</v>
      </c>
      <c r="E13" s="11">
        <v>48.29</v>
      </c>
      <c r="F13" s="11">
        <v>1.2</v>
      </c>
      <c r="G13" s="11">
        <v>0.48</v>
      </c>
      <c r="H13" s="10">
        <v>0</v>
      </c>
      <c r="I13" s="13">
        <f>F13*0.7</f>
        <v>0.84</v>
      </c>
      <c r="J13" s="13">
        <f>G13*0.5</f>
        <v>0.24</v>
      </c>
      <c r="K13" s="11">
        <v>357.9</v>
      </c>
      <c r="L13" s="10">
        <f t="shared" si="2"/>
        <v>0.36881230510278001</v>
      </c>
      <c r="M13">
        <f t="shared" si="3"/>
        <v>455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8320</v>
      </c>
      <c r="C14" s="12">
        <v>8.2635399000000002E-3</v>
      </c>
      <c r="D14" s="11">
        <v>0.127</v>
      </c>
      <c r="E14" s="11">
        <v>48.29</v>
      </c>
      <c r="F14" s="11">
        <v>1.25</v>
      </c>
      <c r="G14" s="11">
        <v>7.5999999999999998E-2</v>
      </c>
      <c r="H14" s="10">
        <v>1</v>
      </c>
      <c r="I14" s="13">
        <f t="shared" ref="I14:I15" si="6">F14</f>
        <v>1.25</v>
      </c>
      <c r="J14" s="13">
        <f t="shared" ref="J14:J15" si="7">G14</f>
        <v>7.5999999999999998E-2</v>
      </c>
      <c r="K14" s="11">
        <v>8.3000000000000007</v>
      </c>
      <c r="L14" s="10">
        <f t="shared" si="2"/>
        <v>4.2232404504097499E-3</v>
      </c>
      <c r="M14">
        <f t="shared" si="3"/>
        <v>5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8320</v>
      </c>
      <c r="C15" s="12">
        <v>1.7274699E-3</v>
      </c>
      <c r="D15" s="11">
        <v>0.127</v>
      </c>
      <c r="E15" s="11">
        <v>48.29</v>
      </c>
      <c r="F15" s="11">
        <v>1.25</v>
      </c>
      <c r="G15" s="11">
        <v>7.5999999999999998E-2</v>
      </c>
      <c r="H15" s="10">
        <v>1</v>
      </c>
      <c r="I15" s="13">
        <f t="shared" si="6"/>
        <v>1.25</v>
      </c>
      <c r="J15" s="13">
        <f t="shared" si="7"/>
        <v>7.5999999999999998E-2</v>
      </c>
      <c r="K15" s="11">
        <v>49.6</v>
      </c>
      <c r="L15" s="10">
        <f t="shared" si="2"/>
        <v>8.8285660223475003E-4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8140</v>
      </c>
      <c r="C16" s="12">
        <v>2.4738378700000001E-2</v>
      </c>
      <c r="D16" s="11">
        <v>0.63</v>
      </c>
      <c r="E16" s="11">
        <v>48.29</v>
      </c>
      <c r="F16" s="11">
        <v>1.2</v>
      </c>
      <c r="G16" s="11">
        <v>0.48</v>
      </c>
      <c r="H16" s="10">
        <v>0</v>
      </c>
      <c r="I16" s="13">
        <f>F16*0.7</f>
        <v>0.84</v>
      </c>
      <c r="J16" s="13">
        <f>G16*0.5</f>
        <v>0.24</v>
      </c>
      <c r="K16" s="11">
        <v>66.3</v>
      </c>
      <c r="L16" s="10">
        <f t="shared" si="2"/>
        <v>6.2717356139707497E-2</v>
      </c>
      <c r="M16">
        <f t="shared" si="3"/>
        <v>77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8320</v>
      </c>
      <c r="C17" s="12">
        <v>1.0726921999999999E-3</v>
      </c>
      <c r="D17" s="11">
        <v>0.127</v>
      </c>
      <c r="E17" s="11">
        <v>48.29</v>
      </c>
      <c r="F17" s="11">
        <v>1.25</v>
      </c>
      <c r="G17" s="11">
        <v>7.5999999999999998E-2</v>
      </c>
      <c r="H17" s="10">
        <v>1</v>
      </c>
      <c r="I17" s="13">
        <f t="shared" ref="I17" si="8">F17</f>
        <v>1.25</v>
      </c>
      <c r="J17" s="13">
        <f t="shared" ref="J17" si="9">G17</f>
        <v>7.5999999999999998E-2</v>
      </c>
      <c r="K17" s="11">
        <v>307.5</v>
      </c>
      <c r="L17" s="10">
        <f t="shared" si="2"/>
        <v>5.4821990874383329E-4</v>
      </c>
      <c r="M17">
        <f t="shared" si="3"/>
        <v>1</v>
      </c>
      <c r="N17">
        <f t="shared" si="4"/>
        <v>0</v>
      </c>
      <c r="O17">
        <f t="shared" si="5"/>
        <v>0</v>
      </c>
    </row>
    <row r="18" spans="1:15">
      <c r="C18" s="12">
        <f>SUM(C2:C17)</f>
        <v>5.1189525322999998</v>
      </c>
      <c r="N18">
        <f>SUM(N2:N17)</f>
        <v>39</v>
      </c>
      <c r="O18">
        <f>SUM(O2:O17)</f>
        <v>7.6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1" bestFit="1" customWidth="1"/>
    <col min="11" max="11" width="19.7109375" style="11" customWidth="1"/>
    <col min="12" max="12" width="15.140625" customWidth="1"/>
    <col min="13" max="13" width="14" customWidth="1"/>
  </cols>
  <sheetData>
    <row r="1" spans="1:15" ht="30">
      <c r="A1" s="10" t="s">
        <v>50</v>
      </c>
      <c r="B1" s="10" t="s">
        <v>42</v>
      </c>
      <c r="C1" s="12" t="s">
        <v>49</v>
      </c>
      <c r="D1" s="11" t="s">
        <v>44</v>
      </c>
      <c r="E1" s="11" t="s">
        <v>43</v>
      </c>
      <c r="F1" s="11" t="s">
        <v>45</v>
      </c>
      <c r="G1" s="11" t="s">
        <v>46</v>
      </c>
      <c r="H1" s="10" t="s">
        <v>48</v>
      </c>
      <c r="I1" s="10" t="s">
        <v>51</v>
      </c>
      <c r="J1" s="11" t="s">
        <v>52</v>
      </c>
      <c r="K1" s="11" t="s">
        <v>47</v>
      </c>
      <c r="L1" s="14" t="s">
        <v>53</v>
      </c>
      <c r="M1" s="14" t="s">
        <v>54</v>
      </c>
      <c r="N1" s="14" t="s">
        <v>55</v>
      </c>
      <c r="O1" s="14" t="s">
        <v>56</v>
      </c>
    </row>
    <row r="2" spans="1:15">
      <c r="A2" s="10" t="s">
        <v>4</v>
      </c>
      <c r="B2" s="10">
        <v>8140</v>
      </c>
      <c r="C2" s="12">
        <v>0.71240941579999995</v>
      </c>
      <c r="D2" s="11">
        <v>0.74</v>
      </c>
      <c r="E2" s="11">
        <v>48.29</v>
      </c>
      <c r="F2" s="11">
        <v>1.2</v>
      </c>
      <c r="G2" s="11">
        <v>0.48</v>
      </c>
      <c r="H2" s="10">
        <v>1</v>
      </c>
      <c r="I2" s="13">
        <f t="shared" ref="I2:J4" si="0">F2</f>
        <v>1.2</v>
      </c>
      <c r="J2" s="13">
        <f t="shared" si="0"/>
        <v>0.48</v>
      </c>
      <c r="K2" s="11">
        <v>10653.3</v>
      </c>
      <c r="L2" s="10">
        <f>E2*D2*C2/12</f>
        <v>2.1214721258205564</v>
      </c>
      <c r="M2">
        <f>ROUND(E2*D2*C2*102.79,0)</f>
        <v>2617</v>
      </c>
      <c r="N2">
        <f>ROUND(I2*M2*0.002205,0)</f>
        <v>7</v>
      </c>
      <c r="O2">
        <f>ROUND(J2*M2*0.002205,1)</f>
        <v>2.8</v>
      </c>
    </row>
    <row r="3" spans="1:15">
      <c r="A3" s="10" t="s">
        <v>4</v>
      </c>
      <c r="B3" s="10">
        <v>1400</v>
      </c>
      <c r="C3" s="12">
        <v>0.12715847599999999</v>
      </c>
      <c r="D3" s="11">
        <v>0.89</v>
      </c>
      <c r="E3" s="11">
        <v>48.29</v>
      </c>
      <c r="F3" s="11">
        <v>1.93</v>
      </c>
      <c r="G3" s="11">
        <v>0.497</v>
      </c>
      <c r="H3" s="10">
        <v>1</v>
      </c>
      <c r="I3" s="13">
        <f t="shared" si="0"/>
        <v>1.93</v>
      </c>
      <c r="J3" s="13">
        <f t="shared" si="0"/>
        <v>0.497</v>
      </c>
      <c r="K3" s="11">
        <v>2802.1</v>
      </c>
      <c r="L3" s="10">
        <f t="shared" ref="L3:L16" si="1">E3*D3*C3/12</f>
        <v>0.45541914144796664</v>
      </c>
      <c r="M3">
        <f t="shared" ref="M3:M16" si="2">ROUND(E3*D3*C3*102.79,0)</f>
        <v>562</v>
      </c>
      <c r="N3">
        <f t="shared" ref="N3:N16" si="3">ROUND(I3*M3*0.002205,0)</f>
        <v>2</v>
      </c>
      <c r="O3">
        <f t="shared" ref="O3:O16" si="4">ROUND(J3*M3*0.002205,1)</f>
        <v>0.6</v>
      </c>
    </row>
    <row r="4" spans="1:15">
      <c r="A4" s="10" t="s">
        <v>4</v>
      </c>
      <c r="B4" s="10">
        <v>1400</v>
      </c>
      <c r="C4" s="12">
        <v>0.36455110190000001</v>
      </c>
      <c r="D4" s="11">
        <v>0.89</v>
      </c>
      <c r="E4" s="11">
        <v>48.29</v>
      </c>
      <c r="F4" s="11">
        <v>1.93</v>
      </c>
      <c r="G4" s="11">
        <v>0.497</v>
      </c>
      <c r="H4" s="10">
        <v>1</v>
      </c>
      <c r="I4" s="13">
        <f t="shared" si="0"/>
        <v>1.93</v>
      </c>
      <c r="J4" s="13">
        <f t="shared" si="0"/>
        <v>0.497</v>
      </c>
      <c r="K4" s="11">
        <v>4430.6000000000004</v>
      </c>
      <c r="L4" s="10">
        <f t="shared" si="1"/>
        <v>1.3056428093806991</v>
      </c>
      <c r="M4">
        <f t="shared" si="2"/>
        <v>1610</v>
      </c>
      <c r="N4">
        <f t="shared" si="3"/>
        <v>7</v>
      </c>
      <c r="O4">
        <f t="shared" si="4"/>
        <v>1.8</v>
      </c>
    </row>
    <row r="5" spans="1:15">
      <c r="A5" s="10" t="s">
        <v>4</v>
      </c>
      <c r="B5" s="10">
        <v>8140</v>
      </c>
      <c r="C5" s="12">
        <v>3.8249821699999999E-2</v>
      </c>
      <c r="D5" s="11">
        <v>0.74</v>
      </c>
      <c r="E5" s="11">
        <v>48.29</v>
      </c>
      <c r="F5" s="11">
        <v>1.2</v>
      </c>
      <c r="G5" s="11">
        <v>0.48</v>
      </c>
      <c r="H5" s="10">
        <v>0</v>
      </c>
      <c r="I5" s="13">
        <f>F5*0.7</f>
        <v>0.84</v>
      </c>
      <c r="J5" s="13">
        <f>G5*0.5</f>
        <v>0.24</v>
      </c>
      <c r="K5" s="11">
        <v>124.1</v>
      </c>
      <c r="L5" s="10">
        <f t="shared" si="1"/>
        <v>0.11390350654340166</v>
      </c>
      <c r="M5">
        <f t="shared" si="2"/>
        <v>140</v>
      </c>
      <c r="N5">
        <f t="shared" si="3"/>
        <v>0</v>
      </c>
      <c r="O5">
        <f t="shared" si="4"/>
        <v>0.1</v>
      </c>
    </row>
    <row r="6" spans="1:15">
      <c r="A6" s="10" t="s">
        <v>4</v>
      </c>
      <c r="B6" s="10">
        <v>8140</v>
      </c>
      <c r="C6" s="12">
        <v>0.11238508279999999</v>
      </c>
      <c r="D6" s="11">
        <v>0.74</v>
      </c>
      <c r="E6" s="11">
        <v>48.29</v>
      </c>
      <c r="F6" s="11">
        <v>1.2</v>
      </c>
      <c r="G6" s="11">
        <v>0.48</v>
      </c>
      <c r="H6" s="10">
        <v>0</v>
      </c>
      <c r="I6" s="13">
        <f>F6*0.7</f>
        <v>0.84</v>
      </c>
      <c r="J6" s="13">
        <f>G6*0.5</f>
        <v>0.24</v>
      </c>
      <c r="K6" s="11">
        <v>821.5</v>
      </c>
      <c r="L6" s="10">
        <f t="shared" si="1"/>
        <v>0.33466966498540662</v>
      </c>
      <c r="M6">
        <f t="shared" si="2"/>
        <v>413</v>
      </c>
      <c r="N6">
        <f t="shared" si="3"/>
        <v>1</v>
      </c>
      <c r="O6">
        <f t="shared" si="4"/>
        <v>0.2</v>
      </c>
    </row>
    <row r="7" spans="1:15">
      <c r="A7" s="10" t="s">
        <v>4</v>
      </c>
      <c r="B7" s="10">
        <v>8140</v>
      </c>
      <c r="C7" s="12">
        <v>0.1187795021</v>
      </c>
      <c r="D7" s="11">
        <v>0.74</v>
      </c>
      <c r="E7" s="11">
        <v>48.29</v>
      </c>
      <c r="F7" s="11">
        <v>1.2</v>
      </c>
      <c r="G7" s="11">
        <v>0.48</v>
      </c>
      <c r="H7" s="10">
        <v>1</v>
      </c>
      <c r="I7" s="13">
        <f>F7</f>
        <v>1.2</v>
      </c>
      <c r="J7" s="13">
        <f>G7</f>
        <v>0.48</v>
      </c>
      <c r="K7" s="11">
        <v>959.1</v>
      </c>
      <c r="L7" s="10">
        <f t="shared" si="1"/>
        <v>0.35371149964522169</v>
      </c>
      <c r="M7">
        <f t="shared" si="2"/>
        <v>436</v>
      </c>
      <c r="N7">
        <f t="shared" si="3"/>
        <v>1</v>
      </c>
      <c r="O7">
        <f t="shared" si="4"/>
        <v>0.5</v>
      </c>
    </row>
    <row r="8" spans="1:15">
      <c r="A8" s="10" t="s">
        <v>4</v>
      </c>
      <c r="B8" s="10">
        <v>8140</v>
      </c>
      <c r="C8" s="12">
        <v>5.6157773000000003E-3</v>
      </c>
      <c r="D8" s="11">
        <v>0.74</v>
      </c>
      <c r="E8" s="11">
        <v>48.29</v>
      </c>
      <c r="F8" s="11">
        <v>1.2</v>
      </c>
      <c r="G8" s="11">
        <v>0.48</v>
      </c>
      <c r="H8" s="10">
        <v>0</v>
      </c>
      <c r="I8" s="13">
        <f>F8*0.7</f>
        <v>0.84</v>
      </c>
      <c r="J8" s="13">
        <f>G8*0.5</f>
        <v>0.24</v>
      </c>
      <c r="K8" s="11">
        <v>33.1</v>
      </c>
      <c r="L8" s="10">
        <f t="shared" si="1"/>
        <v>1.672312962538167E-2</v>
      </c>
      <c r="M8">
        <f t="shared" si="2"/>
        <v>21</v>
      </c>
      <c r="N8">
        <f t="shared" si="3"/>
        <v>0</v>
      </c>
      <c r="O8">
        <f t="shared" si="4"/>
        <v>0</v>
      </c>
    </row>
    <row r="9" spans="1:15">
      <c r="A9" s="10" t="s">
        <v>4</v>
      </c>
      <c r="B9" s="10">
        <v>8140</v>
      </c>
      <c r="C9" s="12">
        <v>0.28236121650000001</v>
      </c>
      <c r="D9" s="11">
        <v>0.63</v>
      </c>
      <c r="E9" s="11">
        <v>48.29</v>
      </c>
      <c r="F9" s="11">
        <v>1.2</v>
      </c>
      <c r="G9" s="11">
        <v>0.48</v>
      </c>
      <c r="H9" s="10">
        <v>1</v>
      </c>
      <c r="I9" s="13">
        <f>F9</f>
        <v>1.2</v>
      </c>
      <c r="J9" s="13">
        <f>G9</f>
        <v>0.48</v>
      </c>
      <c r="K9" s="11">
        <v>1745.6</v>
      </c>
      <c r="L9" s="10">
        <f t="shared" si="1"/>
        <v>0.71584921510121247</v>
      </c>
      <c r="M9">
        <f t="shared" si="2"/>
        <v>883</v>
      </c>
      <c r="N9">
        <f t="shared" si="3"/>
        <v>2</v>
      </c>
      <c r="O9">
        <f t="shared" si="4"/>
        <v>0.9</v>
      </c>
    </row>
    <row r="10" spans="1:15">
      <c r="A10" s="10" t="s">
        <v>4</v>
      </c>
      <c r="B10" s="10">
        <v>8140</v>
      </c>
      <c r="C10" s="12">
        <v>2.3502425399999999E-2</v>
      </c>
      <c r="D10" s="11">
        <v>0.63</v>
      </c>
      <c r="E10" s="11">
        <v>48.29</v>
      </c>
      <c r="F10" s="11">
        <v>1.2</v>
      </c>
      <c r="G10" s="11">
        <v>0.48</v>
      </c>
      <c r="H10" s="10">
        <v>0</v>
      </c>
      <c r="I10" s="13">
        <f>F10*0.7</f>
        <v>0.84</v>
      </c>
      <c r="J10" s="13">
        <f>G10*0.5</f>
        <v>0.24</v>
      </c>
      <c r="K10" s="11">
        <v>59.6</v>
      </c>
      <c r="L10" s="10">
        <f t="shared" si="1"/>
        <v>5.9583936434714997E-2</v>
      </c>
      <c r="M10">
        <f t="shared" si="2"/>
        <v>73</v>
      </c>
      <c r="N10">
        <f t="shared" si="3"/>
        <v>0</v>
      </c>
      <c r="O10">
        <f t="shared" si="4"/>
        <v>0</v>
      </c>
    </row>
    <row r="11" spans="1:15">
      <c r="A11" s="10" t="s">
        <v>4</v>
      </c>
      <c r="B11" s="10">
        <v>1840</v>
      </c>
      <c r="C11" s="12">
        <v>5.03001462E-2</v>
      </c>
      <c r="D11" s="11">
        <v>0.23200000000000001</v>
      </c>
      <c r="E11" s="11">
        <v>48.29</v>
      </c>
      <c r="F11" s="11">
        <v>1.58</v>
      </c>
      <c r="G11" s="11">
        <v>0.15</v>
      </c>
      <c r="H11" s="10">
        <v>1</v>
      </c>
      <c r="I11" s="13">
        <f t="shared" ref="I11:I16" si="5">F11</f>
        <v>1.58</v>
      </c>
      <c r="J11" s="13">
        <f t="shared" ref="J11:J16" si="6">G11</f>
        <v>0.15</v>
      </c>
      <c r="K11" s="11">
        <v>3442.7</v>
      </c>
      <c r="L11" s="10">
        <f t="shared" si="1"/>
        <v>4.6960551826628005E-2</v>
      </c>
      <c r="M11">
        <f t="shared" si="2"/>
        <v>58</v>
      </c>
      <c r="N11">
        <f t="shared" si="3"/>
        <v>0</v>
      </c>
      <c r="O11">
        <f t="shared" si="4"/>
        <v>0</v>
      </c>
    </row>
    <row r="12" spans="1:15">
      <c r="A12" s="10" t="s">
        <v>4</v>
      </c>
      <c r="B12" s="10">
        <v>8140</v>
      </c>
      <c r="C12" s="12">
        <v>0.2548571308</v>
      </c>
      <c r="D12" s="11">
        <v>0.74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5"/>
        <v>1.2</v>
      </c>
      <c r="J12" s="13">
        <f t="shared" si="6"/>
        <v>0.48</v>
      </c>
      <c r="K12" s="11">
        <v>2043.1</v>
      </c>
      <c r="L12" s="10">
        <f t="shared" si="1"/>
        <v>0.75893480219047327</v>
      </c>
      <c r="M12">
        <f t="shared" si="2"/>
        <v>936</v>
      </c>
      <c r="N12">
        <f t="shared" si="3"/>
        <v>2</v>
      </c>
      <c r="O12">
        <f t="shared" si="4"/>
        <v>1</v>
      </c>
    </row>
    <row r="13" spans="1:15">
      <c r="A13" s="10" t="s">
        <v>4</v>
      </c>
      <c r="B13" s="10">
        <v>1840</v>
      </c>
      <c r="C13" s="12">
        <v>1.2011213099999999E-2</v>
      </c>
      <c r="D13" s="11">
        <v>0.36299999999999999</v>
      </c>
      <c r="E13" s="11">
        <v>48.29</v>
      </c>
      <c r="F13" s="11">
        <v>1.58</v>
      </c>
      <c r="G13" s="11">
        <v>0.15</v>
      </c>
      <c r="H13" s="10">
        <v>1</v>
      </c>
      <c r="I13" s="13">
        <f t="shared" si="5"/>
        <v>1.58</v>
      </c>
      <c r="J13" s="13">
        <f t="shared" si="6"/>
        <v>0.15</v>
      </c>
      <c r="K13" s="11">
        <v>39.299999999999997</v>
      </c>
      <c r="L13" s="10">
        <f t="shared" si="1"/>
        <v>1.754564978811975E-2</v>
      </c>
      <c r="M13">
        <f t="shared" si="2"/>
        <v>22</v>
      </c>
      <c r="N13">
        <f t="shared" si="3"/>
        <v>0</v>
      </c>
      <c r="O13">
        <f t="shared" si="4"/>
        <v>0</v>
      </c>
    </row>
    <row r="14" spans="1:15">
      <c r="A14" s="10" t="s">
        <v>4</v>
      </c>
      <c r="B14" s="10">
        <v>1400</v>
      </c>
      <c r="C14" s="12">
        <v>9.9011103399999995E-2</v>
      </c>
      <c r="D14" s="11">
        <v>0.89</v>
      </c>
      <c r="E14" s="11">
        <v>48.29</v>
      </c>
      <c r="F14" s="11">
        <v>1.93</v>
      </c>
      <c r="G14" s="11">
        <v>0.497</v>
      </c>
      <c r="H14" s="10">
        <v>1</v>
      </c>
      <c r="I14" s="13">
        <f t="shared" si="5"/>
        <v>1.93</v>
      </c>
      <c r="J14" s="13">
        <f t="shared" si="6"/>
        <v>0.497</v>
      </c>
      <c r="K14" s="11">
        <v>1918.5</v>
      </c>
      <c r="L14" s="10">
        <f t="shared" si="1"/>
        <v>0.35460909191962831</v>
      </c>
      <c r="M14">
        <f t="shared" si="2"/>
        <v>437</v>
      </c>
      <c r="N14">
        <f t="shared" si="3"/>
        <v>2</v>
      </c>
      <c r="O14">
        <f t="shared" si="4"/>
        <v>0.5</v>
      </c>
    </row>
    <row r="15" spans="1:15">
      <c r="A15" s="10" t="s">
        <v>4</v>
      </c>
      <c r="B15" s="10">
        <v>1400</v>
      </c>
      <c r="C15" s="12">
        <v>0.51945598250000002</v>
      </c>
      <c r="D15" s="11">
        <v>0.89</v>
      </c>
      <c r="E15" s="11">
        <v>48.29</v>
      </c>
      <c r="F15" s="11">
        <v>1.93</v>
      </c>
      <c r="G15" s="11">
        <v>0.497</v>
      </c>
      <c r="H15" s="10">
        <v>1</v>
      </c>
      <c r="I15" s="13">
        <f t="shared" si="5"/>
        <v>1.93</v>
      </c>
      <c r="J15" s="13">
        <f t="shared" si="6"/>
        <v>0.497</v>
      </c>
      <c r="K15" s="11">
        <v>50236.1</v>
      </c>
      <c r="L15" s="10">
        <f t="shared" si="1"/>
        <v>1.860435930123604</v>
      </c>
      <c r="M15">
        <f t="shared" si="2"/>
        <v>2295</v>
      </c>
      <c r="N15">
        <f t="shared" si="3"/>
        <v>10</v>
      </c>
      <c r="O15">
        <f t="shared" si="4"/>
        <v>2.5</v>
      </c>
    </row>
    <row r="16" spans="1:15">
      <c r="A16" s="10" t="s">
        <v>4</v>
      </c>
      <c r="B16" s="10">
        <v>8140</v>
      </c>
      <c r="C16" s="12">
        <v>0.6371388898</v>
      </c>
      <c r="D16" s="11">
        <v>0.74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si="5"/>
        <v>1.2</v>
      </c>
      <c r="J16" s="13">
        <f t="shared" si="6"/>
        <v>0.48</v>
      </c>
      <c r="K16" s="11">
        <v>23336.1</v>
      </c>
      <c r="L16" s="10">
        <f t="shared" si="1"/>
        <v>1.8973252809539234</v>
      </c>
      <c r="M16">
        <f t="shared" si="2"/>
        <v>2340</v>
      </c>
      <c r="N16">
        <f t="shared" si="3"/>
        <v>6</v>
      </c>
      <c r="O16">
        <f t="shared" si="4"/>
        <v>2.5</v>
      </c>
    </row>
    <row r="17" spans="3:15">
      <c r="C17">
        <f>SUM(C2:C16)</f>
        <v>3.3577872852999997</v>
      </c>
      <c r="N17">
        <f>SUM(N2:N16)</f>
        <v>40</v>
      </c>
      <c r="O17">
        <f>SUM(O2:O16)</f>
        <v>13.4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Summary</vt:lpstr>
      <vt:lpstr>Retention Calcs</vt:lpstr>
      <vt:lpstr>Project 1</vt:lpstr>
      <vt:lpstr>Project 2</vt:lpstr>
      <vt:lpstr>Project 3</vt:lpstr>
      <vt:lpstr>Project 4</vt:lpstr>
      <vt:lpstr>Project 5</vt:lpstr>
      <vt:lpstr>Project 6</vt:lpstr>
      <vt:lpstr>Project 7</vt:lpstr>
      <vt:lpstr>Project 8</vt:lpstr>
      <vt:lpstr>Project 9</vt:lpstr>
      <vt:lpstr>Project 10</vt:lpstr>
      <vt:lpstr>Project 11</vt:lpstr>
      <vt:lpstr>Project 12</vt:lpstr>
      <vt:lpstr>Project 13</vt:lpstr>
      <vt:lpstr>Summary!Print_Area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2011-10-18T20:06:34Z</cp:lastPrinted>
  <dcterms:created xsi:type="dcterms:W3CDTF">2011-08-11T16:15:13Z</dcterms:created>
  <dcterms:modified xsi:type="dcterms:W3CDTF">2012-02-20T20:52:05Z</dcterms:modified>
</cp:coreProperties>
</file>