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9320" windowHeight="12120"/>
  </bookViews>
  <sheets>
    <sheet name="Summary" sheetId="1" r:id="rId1"/>
    <sheet name="Street Sweeping Calcs" sheetId="15" r:id="rId2"/>
  </sheets>
  <calcPr calcId="125725"/>
</workbook>
</file>

<file path=xl/calcChain.xml><?xml version="1.0" encoding="utf-8"?>
<calcChain xmlns="http://schemas.openxmlformats.org/spreadsheetml/2006/main">
  <c r="H6" i="1"/>
  <c r="E6"/>
  <c r="H3" l="1"/>
  <c r="E3"/>
  <c r="A14" i="15"/>
  <c r="A10"/>
  <c r="A3"/>
  <c r="A15"/>
  <c r="A11"/>
  <c r="A2" l="1"/>
</calcChain>
</file>

<file path=xl/sharedStrings.xml><?xml version="1.0" encoding="utf-8"?>
<sst xmlns="http://schemas.openxmlformats.org/spreadsheetml/2006/main" count="37" uniqueCount="28">
  <si>
    <t>Project Number</t>
  </si>
  <si>
    <t>Project Name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</si>
  <si>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</si>
  <si>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</si>
  <si>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</si>
  <si>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</si>
  <si>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</si>
  <si>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</si>
  <si>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Education Efforts</t>
  </si>
  <si>
    <t>Not quantified</t>
  </si>
  <si>
    <t>SLC-1</t>
  </si>
  <si>
    <t>SLC-2</t>
  </si>
  <si>
    <t>Street Sweeping</t>
  </si>
  <si>
    <t>tons/yr</t>
  </si>
  <si>
    <t>kg/yr</t>
  </si>
  <si>
    <t>From FSA study for street sweeping residential areas (median values)</t>
  </si>
  <si>
    <t>TN reduction</t>
  </si>
  <si>
    <t>TP reduction</t>
  </si>
  <si>
    <t>TP (mg/kg)</t>
  </si>
  <si>
    <t>TN (mg/kg)</t>
  </si>
  <si>
    <t>mg/yr</t>
  </si>
  <si>
    <t>lbs/yr</t>
  </si>
  <si>
    <t>total</t>
  </si>
  <si>
    <t>dry</t>
  </si>
  <si>
    <t>N/A</t>
  </si>
  <si>
    <t>TN (lbs/yr)</t>
  </si>
  <si>
    <t>TP (lbs/yr)</t>
  </si>
  <si>
    <t>Total Credit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</si>
</sst>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20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2" fillId="0" borderId="10" xfId="41" applyFont="1" applyFill="1" applyBorder="1" applyAlignment="1">
      <alignment horizontal="center" wrapText="1"/>
    </xf>
    <xf numFmtId="0" fontId="21" fillId="33" borderId="10" xfId="41" applyFont="1" applyFill="1" applyBorder="1" applyAlignment="1">
      <alignment horizontal="center" wrapText="1"/>
    </xf>
    <xf numFmtId="0" fontId="16" fillId="33" borderId="10" xfId="0" applyFont="1" applyFill="1" applyBorder="1" applyAlignment="1">
      <alignment horizontal="center" wrapText="1"/>
    </xf>
    <xf numFmtId="0" fontId="0" fillId="0" borderId="0" xfId="0"/>
    <xf numFmtId="0" fontId="16" fillId="0" borderId="0" xfId="0" applyFont="1" applyFill="1" applyBorder="1" applyAlignment="1">
      <alignment horizontal="center"/>
    </xf>
    <xf numFmtId="3" fontId="16" fillId="0" borderId="0" xfId="0" applyNumberFormat="1" applyFont="1" applyFill="1" applyBorder="1"/>
    <xf numFmtId="0" fontId="16" fillId="0" borderId="0" xfId="0" applyFont="1" applyAlignment="1">
      <alignment horizontal="right"/>
    </xf>
    <xf numFmtId="0" fontId="0" fillId="0" borderId="0" xfId="0" applyFont="1"/>
    <xf numFmtId="164" fontId="16" fillId="0" borderId="0" xfId="0" applyNumberFormat="1" applyFont="1" applyAlignment="1">
      <alignment horizontal="center"/>
    </xf>
    <xf numFmtId="164" fontId="16" fillId="0" borderId="0" xfId="0" applyNumberFormat="1" applyFont="1"/>
    <xf numFmtId="0" fontId="0" fillId="0" borderId="0" xfId="0" applyFont="1" applyAlignment="1">
      <alignment horizontal="center"/>
    </xf>
    <xf numFmtId="165" fontId="1" fillId="0" borderId="10" xfId="0" applyNumberFormat="1" applyFont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1" fillId="0" borderId="10" xfId="0" applyFont="1" applyBorder="1" applyAlignment="1">
      <alignment horizontal="center"/>
    </xf>
    <xf numFmtId="3" fontId="0" fillId="0" borderId="0" xfId="0" applyNumberFormat="1"/>
  </cellXfs>
  <cellStyles count="91">
    <cellStyle name="20% - Accent1" xfId="18" builtinId="30" customBuiltin="1"/>
    <cellStyle name="20% - Accent1 2" xfId="49"/>
    <cellStyle name="20% - Accent1 3" xfId="65"/>
    <cellStyle name="20% - Accent1 4" xfId="79"/>
    <cellStyle name="20% - Accent2" xfId="22" builtinId="34" customBuiltin="1"/>
    <cellStyle name="20% - Accent2 2" xfId="51"/>
    <cellStyle name="20% - Accent2 3" xfId="67"/>
    <cellStyle name="20% - Accent2 4" xfId="81"/>
    <cellStyle name="20% - Accent3" xfId="26" builtinId="38" customBuiltin="1"/>
    <cellStyle name="20% - Accent3 2" xfId="53"/>
    <cellStyle name="20% - Accent3 3" xfId="69"/>
    <cellStyle name="20% - Accent3 4" xfId="83"/>
    <cellStyle name="20% - Accent4" xfId="30" builtinId="42" customBuiltin="1"/>
    <cellStyle name="20% - Accent4 2" xfId="55"/>
    <cellStyle name="20% - Accent4 3" xfId="71"/>
    <cellStyle name="20% - Accent4 4" xfId="85"/>
    <cellStyle name="20% - Accent5" xfId="34" builtinId="46" customBuiltin="1"/>
    <cellStyle name="20% - Accent5 2" xfId="57"/>
    <cellStyle name="20% - Accent5 3" xfId="73"/>
    <cellStyle name="20% - Accent5 4" xfId="87"/>
    <cellStyle name="20% - Accent6" xfId="38" builtinId="50" customBuiltin="1"/>
    <cellStyle name="20% - Accent6 2" xfId="59"/>
    <cellStyle name="20% - Accent6 3" xfId="75"/>
    <cellStyle name="20% - Accent6 4" xfId="89"/>
    <cellStyle name="40% - Accent1" xfId="19" builtinId="31" customBuiltin="1"/>
    <cellStyle name="40% - Accent1 2" xfId="50"/>
    <cellStyle name="40% - Accent1 3" xfId="66"/>
    <cellStyle name="40% - Accent1 4" xfId="80"/>
    <cellStyle name="40% - Accent2" xfId="23" builtinId="35" customBuiltin="1"/>
    <cellStyle name="40% - Accent2 2" xfId="52"/>
    <cellStyle name="40% - Accent2 3" xfId="68"/>
    <cellStyle name="40% - Accent2 4" xfId="82"/>
    <cellStyle name="40% - Accent3" xfId="27" builtinId="39" customBuiltin="1"/>
    <cellStyle name="40% - Accent3 2" xfId="54"/>
    <cellStyle name="40% - Accent3 3" xfId="70"/>
    <cellStyle name="40% - Accent3 4" xfId="84"/>
    <cellStyle name="40% - Accent4" xfId="31" builtinId="43" customBuiltin="1"/>
    <cellStyle name="40% - Accent4 2" xfId="56"/>
    <cellStyle name="40% - Accent4 3" xfId="72"/>
    <cellStyle name="40% - Accent4 4" xfId="86"/>
    <cellStyle name="40% - Accent5" xfId="35" builtinId="47" customBuiltin="1"/>
    <cellStyle name="40% - Accent5 2" xfId="58"/>
    <cellStyle name="40% - Accent5 3" xfId="74"/>
    <cellStyle name="40% - Accent5 4" xfId="88"/>
    <cellStyle name="40% - Accent6" xfId="39" builtinId="51" customBuiltin="1"/>
    <cellStyle name="40% - Accent6 2" xfId="60"/>
    <cellStyle name="40% - Accent6 3" xfId="76"/>
    <cellStyle name="40% - Accent6 4" xfId="90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rmal 2 2" xfId="43"/>
    <cellStyle name="Normal 3" xfId="44"/>
    <cellStyle name="Normal 3 2" xfId="61"/>
    <cellStyle name="Normal 4" xfId="46"/>
    <cellStyle name="Normal 5" xfId="47"/>
    <cellStyle name="Normal 6" xfId="63"/>
    <cellStyle name="Normal 7" xfId="77"/>
    <cellStyle name="Normal 8" xfId="42"/>
    <cellStyle name="Note 2" xfId="45"/>
    <cellStyle name="Note 2 2" xfId="62"/>
    <cellStyle name="Note 3" xfId="48"/>
    <cellStyle name="Note 4" xfId="64"/>
    <cellStyle name="Note 5" xfId="78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zoomScaleNormal="100" workbookViewId="0">
      <selection activeCell="E18" sqref="E18"/>
    </sheetView>
  </sheetViews>
  <sheetFormatPr defaultRowHeight="15"/>
  <cols>
    <col min="1" max="1" width="9.140625" style="1"/>
    <col min="2" max="2" width="16.140625" style="1" bestFit="1" customWidth="1"/>
    <col min="3" max="3" width="14.140625" style="1" bestFit="1" customWidth="1"/>
    <col min="4" max="4" width="13.7109375" style="1" customWidth="1"/>
    <col min="5" max="6" width="14.140625" style="1" bestFit="1" customWidth="1"/>
    <col min="7" max="7" width="12.7109375" style="1" customWidth="1"/>
    <col min="8" max="8" width="14.140625" style="1" bestFit="1" customWidth="1"/>
    <col min="9" max="16384" width="9.140625" style="1"/>
  </cols>
  <sheetData>
    <row r="1" spans="1:8" ht="30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>
      <c r="A2" s="2" t="s">
        <v>10</v>
      </c>
      <c r="B2" s="2" t="s">
        <v>8</v>
      </c>
      <c r="C2" s="14" t="s">
        <v>9</v>
      </c>
      <c r="D2" s="13">
        <v>0.06</v>
      </c>
      <c r="E2" s="14" t="s">
        <v>9</v>
      </c>
      <c r="F2" s="14" t="s">
        <v>9</v>
      </c>
      <c r="G2" s="13">
        <v>0.06</v>
      </c>
      <c r="H2" s="14" t="s">
        <v>9</v>
      </c>
    </row>
    <row r="3" spans="1:8">
      <c r="A3" s="15" t="s">
        <v>11</v>
      </c>
      <c r="B3" s="15" t="s">
        <v>12</v>
      </c>
      <c r="C3" s="15" t="s">
        <v>24</v>
      </c>
      <c r="D3" s="15" t="s">
        <v>24</v>
      </c>
      <c r="E3" s="16">
        <f>'Street Sweeping Calcs'!A11</f>
        <v>664</v>
      </c>
      <c r="F3" s="15" t="s">
        <v>24</v>
      </c>
      <c r="G3" s="15" t="s">
        <v>24</v>
      </c>
      <c r="H3" s="16">
        <f>'Street Sweeping Calcs'!A15</f>
        <v>299.10000000000002</v>
      </c>
    </row>
    <row r="4" spans="1:8">
      <c r="D4" s="9"/>
      <c r="E4" s="6"/>
      <c r="F4" s="12"/>
      <c r="G4" s="12"/>
      <c r="H4" s="10"/>
    </row>
    <row r="5" spans="1:8">
      <c r="D5" s="9"/>
      <c r="E5" s="6" t="s">
        <v>25</v>
      </c>
      <c r="F5" s="12"/>
      <c r="G5" s="12"/>
      <c r="H5" s="10" t="s">
        <v>26</v>
      </c>
    </row>
    <row r="6" spans="1:8">
      <c r="D6" s="8" t="s">
        <v>27</v>
      </c>
      <c r="E6" s="7">
        <f>SUM(E2:E3)</f>
        <v>664</v>
      </c>
      <c r="F6" s="9"/>
      <c r="G6" s="9"/>
      <c r="H6" s="11">
        <f>SUM(H2:H3)</f>
        <v>299.10000000000002</v>
      </c>
    </row>
  </sheetData>
  <pageMargins left="0.7" right="0.7" top="0.75" bottom="0.75" header="0.3" footer="0.3"/>
  <pageSetup orientation="landscape" horizontalDpi="0" verticalDpi="0" r:id="rId1"/>
  <headerFooter>
    <oddHeader>&amp;C&amp;"-,Bold"Central IRL Basin Management Action Plan (BMAP)
St. Lucie County Projects</oddHeader>
    <oddFooter>&amp;C&amp;P of &amp;N&amp;ROctober 2011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C15"/>
  <sheetViews>
    <sheetView workbookViewId="0">
      <selection activeCell="A15" sqref="A15"/>
    </sheetView>
  </sheetViews>
  <sheetFormatPr defaultRowHeight="15"/>
  <cols>
    <col min="1" max="1" width="11.140625" bestFit="1" customWidth="1"/>
  </cols>
  <sheetData>
    <row r="1" spans="1:3">
      <c r="A1">
        <v>470</v>
      </c>
      <c r="B1" s="5" t="s">
        <v>13</v>
      </c>
    </row>
    <row r="2" spans="1:3">
      <c r="A2" s="17">
        <f>A1*1000</f>
        <v>470000</v>
      </c>
      <c r="B2" s="5" t="s">
        <v>14</v>
      </c>
      <c r="C2" s="5" t="s">
        <v>22</v>
      </c>
    </row>
    <row r="3" spans="1:3" s="5" customFormat="1">
      <c r="A3" s="17">
        <f>A2*0.77</f>
        <v>361900</v>
      </c>
      <c r="B3" s="5" t="s">
        <v>14</v>
      </c>
      <c r="C3" s="5" t="s">
        <v>23</v>
      </c>
    </row>
    <row r="5" spans="1:3">
      <c r="A5" t="s">
        <v>15</v>
      </c>
    </row>
    <row r="6" spans="1:3">
      <c r="A6">
        <v>374.9</v>
      </c>
      <c r="B6" t="s">
        <v>18</v>
      </c>
    </row>
    <row r="7" spans="1:3">
      <c r="A7">
        <v>832.4</v>
      </c>
      <c r="B7" t="s">
        <v>19</v>
      </c>
    </row>
    <row r="9" spans="1:3">
      <c r="A9" t="s">
        <v>16</v>
      </c>
    </row>
    <row r="10" spans="1:3">
      <c r="A10" s="17">
        <f>A3*A7</f>
        <v>301245560</v>
      </c>
      <c r="B10" t="s">
        <v>20</v>
      </c>
    </row>
    <row r="11" spans="1:3">
      <c r="A11">
        <f>ROUND(A10*0.0000022046226218,0)</f>
        <v>664</v>
      </c>
      <c r="B11" t="s">
        <v>21</v>
      </c>
    </row>
    <row r="13" spans="1:3">
      <c r="A13" t="s">
        <v>17</v>
      </c>
    </row>
    <row r="14" spans="1:3">
      <c r="A14" s="17">
        <f>A3*A6</f>
        <v>135676310</v>
      </c>
      <c r="B14" t="s">
        <v>20</v>
      </c>
    </row>
    <row r="15" spans="1:3">
      <c r="A15">
        <f>ROUND(A14*0.0000022046226218,1)</f>
        <v>299.10000000000002</v>
      </c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Street Sweeping Calcs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2011-10-18T20:56:08Z</cp:lastPrinted>
  <dcterms:created xsi:type="dcterms:W3CDTF">2011-08-17T18:56:42Z</dcterms:created>
  <dcterms:modified xsi:type="dcterms:W3CDTF">2011-10-18T20:56:09Z</dcterms:modified>
</cp:coreProperties>
</file>