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Post metrics entry update\"/>
    </mc:Choice>
  </mc:AlternateContent>
  <xr:revisionPtr revIDLastSave="0" documentId="13_ncr:1_{E72EC463-99DC-426E-BBEF-F6B567A6D0B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20 Pivot Load Summary" sheetId="64" r:id="rId4"/>
    <sheet name="2020 GIS Load Estimation" sheetId="63" r:id="rId5"/>
    <sheet name="Wet Detention Calcs" sheetId="57" r:id="rId6"/>
    <sheet name="Reuse Calcs" sheetId="23" r:id="rId7"/>
    <sheet name="Retention, Trains, and Swales" sheetId="59" r:id="rId8"/>
    <sheet name="Street Sweeping and CO" sheetId="58" r:id="rId9"/>
    <sheet name="Education" sheetId="60" r:id="rId10"/>
    <sheet name="Exfil Trenches" sheetId="61" r:id="rId11"/>
    <sheet name="OSTDS Conversion" sheetId="41" r:id="rId12"/>
  </sheets>
  <externalReferences>
    <externalReference r:id="rId13"/>
    <externalReference r:id="rId14"/>
  </externalReferences>
  <definedNames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13" r:id="rId15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1" l="1"/>
  <c r="J3" i="1"/>
  <c r="I3" i="1"/>
  <c r="H3" i="1"/>
  <c r="G3" i="1"/>
  <c r="F3" i="1"/>
  <c r="K2" i="1" l="1"/>
  <c r="H2" i="1"/>
  <c r="F2" i="1" l="1"/>
  <c r="I2" i="1"/>
  <c r="G5" i="62" l="1"/>
  <c r="F5" i="62"/>
  <c r="C5" i="62"/>
  <c r="B5" i="62"/>
  <c r="E2" i="1"/>
  <c r="F3" i="59" l="1"/>
  <c r="F4" i="59"/>
  <c r="F2" i="59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H5" i="62" l="1"/>
  <c r="I4" i="62"/>
  <c r="I5" i="62" s="1"/>
  <c r="D5" i="62"/>
  <c r="E5" i="62" s="1"/>
  <c r="E4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00000000-0006-0000-0A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A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A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A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<sst xmlns="http://schemas.openxmlformats.org/spreadsheetml/2006/main" count="4129" uniqueCount="317">
  <si>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</si>
  <si>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</si>
  <si>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</si>
  <si>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</si>
  <si>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</si>
  <si>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</si>
  <si>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</si>
  <si>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</si>
  <si>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</si>
  <si>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</si>
  <si>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</si>
  <si>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</si>
  <si>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</si>
  <si>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</si>
  <si>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</si>
  <si>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</si>
  <si>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</si>
  <si>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</si>
  <si>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</si>
  <si>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</si>
  <si>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</si>
  <si>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</si>
  <si>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</si>
  <si>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</si>
  <si>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</si>
  <si>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</si>
  <si>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</si>
  <si>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</si>
  <si>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</si>
  <si>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</si>
  <si>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</si>
  <si>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</si>
  <si>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</si>
  <si>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</si>
  <si>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</si>
  <si>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</si>
  <si>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</si>
  <si>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</si>
  <si>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</si>
  <si>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</si>
  <si>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</si>
  <si>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</si>
  <si>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</si>
  <si>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</si>
  <si>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</si>
  <si>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</si>
  <si>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</si>
  <si>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</si>
  <si>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</si>
  <si>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</si>
  <si>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</si>
  <si>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</si>
  <si>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</si>
  <si>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</si>
  <si>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</si>
  <si>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</si>
  <si>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</si>
  <si>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</si>
  <si>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</si>
  <si>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</si>
  <si>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</si>
  <si>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CIRL Totals</t>
  </si>
  <si>
    <t>NIRL</t>
  </si>
  <si>
    <t>Location Fields</t>
  </si>
  <si>
    <t>Summary Tab Color Key</t>
  </si>
  <si>
    <t>SEB</t>
  </si>
  <si>
    <t>B</t>
  </si>
  <si>
    <t>SIRL</t>
  </si>
  <si>
    <t>CIRL Location (Project Zone)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</si>
  <si>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</si>
  <si>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</si>
  <si>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</si>
  <si>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</si>
  <si>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</si>
  <si>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</si>
  <si>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</si>
  <si>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</si>
  <si>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</si>
  <si>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</si>
  <si>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</si>
  <si>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</si>
  <si>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</si>
  <si>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</si>
  <si>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</si>
  <si>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</si>
  <si>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</si>
  <si>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</si>
  <si>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</si>
  <si>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</si>
  <si>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</si>
  <si>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</si>
  <si>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</si>
  <si>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</si>
  <si>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</si>
  <si>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</si>
  <si>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</si>
  <si>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</si>
  <si>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</si>
  <si>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</si>
  <si>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</si>
  <si>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</si>
  <si>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</si>
  <si>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</si>
  <si>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</si>
  <si>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</si>
  <si>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</si>
  <si>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</si>
  <si>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</si>
  <si>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</si>
  <si>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</si>
  <si>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</si>
  <si>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</si>
  <si>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</si>
  <si>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</si>
  <si>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</si>
  <si>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</si>
  <si>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</si>
  <si>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</si>
  <si>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</si>
  <si>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</si>
  <si>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</si>
  <si>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</si>
  <si>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</si>
  <si>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</si>
  <si>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</si>
  <si>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</si>
  <si>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</si>
  <si>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</si>
  <si>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</si>
  <si>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</si>
  <si>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</si>
  <si>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</si>
  <si>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</si>
  <si>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</si>
  <si>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</si>
  <si>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</si>
  <si>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</si>
  <si>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</si>
  <si>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</si>
  <si>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</si>
  <si>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</si>
  <si>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</si>
  <si>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</si>
  <si>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</si>
  <si>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</si>
  <si>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</si>
  <si>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</si>
  <si>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</si>
  <si>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</si>
  <si>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</si>
  <si>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</si>
  <si>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</si>
  <si>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</si>
  <si>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</si>
  <si>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</si>
  <si>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</si>
  <si>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</si>
  <si>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</si>
  <si>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</si>
  <si>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</si>
  <si>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</si>
  <si>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</si>
  <si>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</si>
  <si>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</si>
  <si>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</si>
  <si>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</si>
  <si>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</si>
  <si>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</si>
  <si>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</si>
  <si>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</si>
  <si>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</si>
  <si>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</si>
  <si>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</si>
  <si>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</si>
  <si>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</si>
  <si>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</si>
  <si>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</si>
  <si>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</si>
  <si>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</si>
  <si>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</si>
  <si>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</si>
  <si>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</si>
  <si>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</si>
  <si>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</si>
  <si>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</si>
  <si>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</si>
  <si>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</si>
  <si>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</si>
  <si>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</si>
  <si>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</si>
  <si>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</si>
  <si>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</si>
  <si>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</si>
  <si>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</si>
  <si>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</si>
  <si>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</si>
  <si>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</si>
  <si>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</si>
  <si>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</si>
  <si>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</si>
  <si>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</si>
  <si>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</si>
  <si>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</si>
  <si>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</si>
  <si>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</si>
  <si>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</si>
  <si>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</si>
  <si>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</si>
  <si>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</si>
  <si>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</si>
  <si>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</si>
  <si>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</si>
  <si>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</si>
  <si>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</si>
  <si>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</si>
  <si>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</si>
  <si>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</si>
  <si>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</si>
  <si>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</si>
  <si>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</si>
  <si>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</si>
  <si>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</si>
  <si>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</si>
  <si>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</si>
  <si>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</si>
  <si>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</si>
  <si>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</si>
  <si>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</si>
  <si>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</si>
  <si>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</si>
  <si>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</si>
  <si>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</si>
  <si>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</si>
  <si>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</si>
  <si>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</si>
  <si>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</si>
  <si>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</si>
  <si>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</si>
  <si>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</si>
  <si>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</si>
  <si>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</si>
  <si>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</si>
  <si>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</si>
  <si>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MV-01</t>
  </si>
  <si>
    <t>Platt Circle</t>
  </si>
  <si>
    <t>Town of Melbourne Village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</si>
  <si>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</si>
  <si>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</si>
  <si>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</si>
  <si>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</si>
  <si>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</si>
  <si>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</si>
  <si>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</si>
  <si>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</si>
  <si>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</si>
  <si>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</si>
  <si>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</si>
  <si>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</si>
  <si>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</si>
  <si>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</si>
  <si>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</si>
  <si>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</si>
  <si>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</si>
  <si>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</si>
  <si>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</si>
  <si>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</si>
  <si>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</si>
  <si>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</si>
  <si>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</si>
  <si>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</si>
  <si>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</si>
  <si>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</si>
  <si>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</si>
  <si>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</si>
  <si>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</si>
  <si>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</si>
  <si>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</si>
  <si>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</si>
  <si>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</si>
  <si>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</si>
  <si>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</si>
  <si>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</si>
  <si>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</si>
  <si>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</si>
  <si>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</si>
  <si>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</si>
  <si>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</si>
  <si>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</si>
  <si>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Shape_Length</t>
  </si>
  <si>
    <t>Shape_Area</t>
  </si>
  <si>
    <t>vol_c1_ACFT</t>
  </si>
  <si>
    <t>Central IRL</t>
  </si>
  <si>
    <t>IR12-21</t>
  </si>
  <si>
    <t>62-304.520 (7)(b),(16),</t>
  </si>
  <si>
    <t>Residential, Medium Density-Two-five dwellingunits per acre</t>
  </si>
  <si>
    <t>Town of Melbourne Village                    Brevard County</t>
  </si>
  <si>
    <t>Central IRL A</t>
  </si>
  <si>
    <t>PlattCircle</t>
  </si>
  <si>
    <t>Fixed Single Family Units</t>
  </si>
  <si>
    <t>Natural Lands</t>
  </si>
  <si>
    <t>City of West Melbourne           Town of Melbourne Village                    Brevard County</t>
  </si>
  <si>
    <t>City of West Melbourne</t>
  </si>
  <si>
    <t>City of West Melbourne                               Brevard County</t>
  </si>
  <si>
    <t>Governmental</t>
  </si>
  <si>
    <t>Residential, High density; Multiple Dwelling Units, Low Rise &lt;Two stories or less&gt;</t>
  </si>
  <si>
    <t>Upland Mixed Forest</t>
  </si>
  <si>
    <t>Mixed wetland hardwoods</t>
  </si>
  <si>
    <t>Row Labels</t>
  </si>
  <si>
    <t>Grand Total</t>
  </si>
  <si>
    <t>Sum of vol_c1_ACFT</t>
  </si>
  <si>
    <t>Sum of Vol_C1</t>
  </si>
  <si>
    <t>Sum of TP_C1</t>
  </si>
  <si>
    <t>Sum of TN_C1</t>
  </si>
  <si>
    <t>Sum of Acres</t>
  </si>
  <si>
    <t>MV-02</t>
  </si>
  <si>
    <t>Dayton Culvert</t>
  </si>
  <si>
    <t>Need shapefile. Confirm that baffle box is 2nd generation without media.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</si>
</sst>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DD7E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4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25" fillId="33" borderId="1" xfId="1" applyFont="1" applyFill="1" applyBorder="1" applyAlignment="1">
      <alignment horizont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6" fillId="33" borderId="1" xfId="1" applyFont="1" applyFill="1" applyBorder="1" applyAlignment="1">
      <alignment horizontal="center" wrapText="1"/>
    </xf>
    <xf numFmtId="164" fontId="26" fillId="33" borderId="1" xfId="1" applyNumberFormat="1" applyFont="1" applyFill="1" applyBorder="1" applyAlignment="1">
      <alignment horizontal="center" wrapText="1"/>
    </xf>
    <xf numFmtId="164" fontId="27" fillId="33" borderId="1" xfId="0" applyNumberFormat="1" applyFont="1" applyFill="1" applyBorder="1" applyAlignment="1">
      <alignment horizontal="center" wrapText="1"/>
    </xf>
    <xf numFmtId="0" fontId="27" fillId="33" borderId="1" xfId="0" applyFont="1" applyFill="1" applyBorder="1" applyAlignment="1">
      <alignment horizontal="center" wrapText="1"/>
    </xf>
    <xf numFmtId="3" fontId="27" fillId="33" borderId="1" xfId="0" applyNumberFormat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1" applyFont="1" applyBorder="1" applyAlignment="1">
      <alignment horizontal="center" vertical="center" wrapText="1"/>
    </xf>
    <xf numFmtId="164" fontId="29" fillId="0" borderId="1" xfId="1" applyNumberFormat="1" applyFont="1" applyBorder="1" applyAlignment="1">
      <alignment horizontal="center" vertical="center" wrapText="1"/>
    </xf>
    <xf numFmtId="0" fontId="29" fillId="0" borderId="0" xfId="1" applyFont="1" applyFill="1" applyAlignment="1">
      <alignment vertical="center"/>
    </xf>
    <xf numFmtId="0" fontId="29" fillId="0" borderId="1" xfId="1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1" xfId="1" applyFont="1" applyBorder="1" applyAlignment="1">
      <alignment vertical="center" wrapText="1"/>
    </xf>
    <xf numFmtId="0" fontId="29" fillId="0" borderId="0" xfId="1" applyFont="1" applyBorder="1" applyAlignment="1">
      <alignment vertical="center" wrapText="1"/>
    </xf>
    <xf numFmtId="0" fontId="29" fillId="0" borderId="0" xfId="1" applyFont="1" applyFill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164" fontId="30" fillId="0" borderId="0" xfId="0" applyNumberFormat="1" applyFont="1" applyAlignment="1">
      <alignment vertical="center"/>
    </xf>
    <xf numFmtId="0" fontId="31" fillId="38" borderId="1" xfId="0" applyFont="1" applyFill="1" applyBorder="1" applyAlignment="1">
      <alignment horizontal="center" vertical="center"/>
    </xf>
    <xf numFmtId="164" fontId="30" fillId="38" borderId="1" xfId="0" applyNumberFormat="1" applyFont="1" applyFill="1" applyBorder="1" applyAlignment="1">
      <alignment horizontal="center" vertical="center"/>
    </xf>
    <xf numFmtId="0" fontId="30" fillId="38" borderId="12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0" fillId="39" borderId="0" xfId="0" applyFill="1"/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6" fillId="0" borderId="0" xfId="0" applyFont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5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8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0" fontId="39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1" fontId="0" fillId="0" borderId="1" xfId="0" applyNumberFormat="1" applyBorder="1"/>
    <xf numFmtId="9" fontId="31" fillId="38" borderId="1" xfId="53" applyFont="1" applyFill="1" applyBorder="1" applyAlignment="1">
      <alignment horizontal="center" vertical="center"/>
    </xf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34" fillId="44" borderId="1" xfId="0" applyFont="1" applyFill="1" applyBorder="1" applyAlignment="1">
      <alignment horizontal="left" vertical="center" wrapText="1"/>
    </xf>
    <xf numFmtId="0" fontId="39" fillId="0" borderId="1" xfId="0" applyFont="1" applyBorder="1"/>
    <xf numFmtId="3" fontId="39" fillId="0" borderId="1" xfId="0" applyNumberFormat="1" applyFont="1" applyBorder="1"/>
    <xf numFmtId="9" fontId="39" fillId="0" borderId="1" xfId="53" applyFont="1" applyBorder="1"/>
    <xf numFmtId="0" fontId="39" fillId="0" borderId="0" xfId="0" applyFont="1"/>
    <xf numFmtId="0" fontId="33" fillId="44" borderId="1" xfId="0" applyFont="1" applyFill="1" applyBorder="1" applyAlignment="1">
      <alignment horizontal="left" vertical="center" wrapText="1"/>
    </xf>
    <xf numFmtId="3" fontId="33" fillId="44" borderId="1" xfId="0" applyNumberFormat="1" applyFont="1" applyFill="1" applyBorder="1"/>
    <xf numFmtId="0" fontId="33" fillId="44" borderId="1" xfId="0" applyFont="1" applyFill="1" applyBorder="1" applyAlignment="1">
      <alignment horizontal="center" vertical="center" wrapText="1"/>
    </xf>
    <xf numFmtId="0" fontId="0" fillId="44" borderId="0" xfId="0" applyFill="1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  <xf numFmtId="9" fontId="33" fillId="44" borderId="1" xfId="53" applyFont="1" applyFill="1" applyBorder="1"/>
    <xf numFmtId="0" fontId="40" fillId="0" borderId="1" xfId="1" applyFont="1" applyFill="1" applyBorder="1" applyAlignment="1">
      <alignment horizontal="center" vertical="center" wrapText="1"/>
    </xf>
    <xf numFmtId="164" fontId="39" fillId="0" borderId="1" xfId="0" applyNumberFormat="1" applyFont="1" applyFill="1" applyBorder="1" applyAlignment="1">
      <alignment horizontal="center" vertical="center"/>
    </xf>
    <xf numFmtId="164" fontId="40" fillId="0" borderId="1" xfId="1" applyNumberFormat="1" applyFont="1" applyFill="1" applyBorder="1" applyAlignment="1">
      <alignment horizontal="center" vertical="center" wrapText="1"/>
    </xf>
    <xf numFmtId="10" fontId="40" fillId="0" borderId="1" xfId="1" applyNumberFormat="1" applyFont="1" applyFill="1" applyBorder="1" applyAlignment="1">
      <alignment horizontal="center" vertical="center" wrapText="1"/>
    </xf>
    <xf numFmtId="164" fontId="40" fillId="0" borderId="1" xfId="1" applyNumberFormat="1" applyFont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left" vertical="center" wrapText="1"/>
    </xf>
    <xf numFmtId="164" fontId="40" fillId="0" borderId="1" xfId="6" applyNumberFormat="1" applyFont="1" applyFill="1" applyBorder="1" applyAlignment="1">
      <alignment horizontal="center" vertical="center" wrapText="1"/>
    </xf>
    <xf numFmtId="164" fontId="40" fillId="0" borderId="1" xfId="1" applyNumberFormat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horizontal="center" vertical="center"/>
    </xf>
    <xf numFmtId="165" fontId="40" fillId="0" borderId="1" xfId="1" applyNumberFormat="1" applyFont="1" applyFill="1" applyBorder="1" applyAlignment="1">
      <alignment horizontal="center" vertical="center"/>
    </xf>
    <xf numFmtId="0" fontId="40" fillId="0" borderId="1" xfId="1" applyFont="1" applyFill="1" applyBorder="1" applyAlignment="1">
      <alignment vertical="center"/>
    </xf>
    <xf numFmtId="0" fontId="40" fillId="0" borderId="1" xfId="1" applyFont="1" applyFill="1" applyBorder="1" applyAlignment="1">
      <alignment vertical="center" wrapText="1"/>
    </xf>
    <xf numFmtId="0" fontId="39" fillId="0" borderId="1" xfId="0" applyFont="1" applyFill="1" applyBorder="1"/>
    <xf numFmtId="0" fontId="40" fillId="0" borderId="1" xfId="1" applyFont="1" applyFill="1" applyBorder="1" applyAlignment="1">
      <alignment horizontal="left" vertical="center"/>
    </xf>
    <xf numFmtId="10" fontId="40" fillId="0" borderId="1" xfId="1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vertical="center" wrapText="1"/>
    </xf>
    <xf numFmtId="164" fontId="39" fillId="0" borderId="1" xfId="0" applyNumberFormat="1" applyFont="1" applyFill="1" applyBorder="1" applyAlignment="1">
      <alignment vertical="center"/>
    </xf>
    <xf numFmtId="9" fontId="39" fillId="0" borderId="1" xfId="53" applyFont="1" applyFill="1" applyBorder="1" applyAlignment="1">
      <alignment horizontal="center" vertical="center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  <xf numFmtId="0" fontId="40" fillId="39" borderId="1" xfId="1" applyFont="1" applyFill="1" applyBorder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B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6000000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00000000-0005-0000-0000-00002F000000}"/>
    <cellStyle name="Normal 5" xfId="8" xr:uid="{00000000-0005-0000-0000-000030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5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23.667146527776" createdVersion="4" refreshedVersion="4" minRefreshableVersion="3" recordCount="314" xr:uid="{00000000-000A-0000-FFFF-FFFF1E000000}">
  <cacheSource type="worksheet">
    <worksheetSource ref="A1:AW315" sheet="2020 GIS Load Estimation"/>
  </cacheSource>
  <cacheFields count="49">
    <cacheField name="OBJECTID" numFmtId="11">
      <sharedItems containsSemiMixedTypes="0" containsString="0" containsNumber="1" containsInteger="1" minValue="50000" maxValue="56000"/>
    </cacheField>
    <cacheField name="FID_IRL_LETv3_P" numFmtId="11">
      <sharedItems containsSemiMixedTypes="0" containsString="0" containsNumber="1" containsInteger="1" minValue="17000" maxValue="77000"/>
    </cacheField>
    <cacheField name="FID_IRL_LETv3" numFmtId="11">
      <sharedItems containsSemiMixedTypes="0" containsString="0" containsNumber="1" containsInteger="1" minValue="17000" maxValue="77000"/>
    </cacheField>
    <cacheField name="BMAP" numFmtId="0">
      <sharedItems count="1">
        <s v="Central IRL"/>
      </sharedItems>
    </cacheField>
    <cacheField name="PZ" numFmtId="0">
      <sharedItems count="1">
        <s v="A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56000000000000005" maxValue="0.56000000000000005"/>
    </cacheField>
    <cacheField name="TP_Reduction" numFmtId="0">
      <sharedItems containsSemiMixedTypes="0" containsString="0" containsNumber="1" minValue="0.48" maxValue="0.48"/>
    </cacheField>
    <cacheField name="Entity" numFmtId="0">
      <sharedItems/>
    </cacheField>
    <cacheField name="Acres" numFmtId="0">
      <sharedItems containsSemiMixedTypes="0" containsString="0" containsNumber="1" minValue="8.0070275100000004E-7" maxValue="0.55045246248236002"/>
    </cacheField>
    <cacheField name="Annual_Tot_Vol_Norm" numFmtId="0">
      <sharedItems containsSemiMixedTypes="0" containsString="0" containsNumber="1" minValue="3355.12925515903" maxValue="4009.20868107978"/>
    </cacheField>
    <cacheField name="Annual_Tot_TN_Norm" numFmtId="0">
      <sharedItems containsSemiMixedTypes="0" containsString="0" containsNumber="1" minValue="7.54466679528303" maxValue="11.3029195560974"/>
    </cacheField>
    <cacheField name="Annual_Tot_TP_Norm" numFmtId="0">
      <sharedItems containsSemiMixedTypes="0" containsString="0" containsNumber="1" minValue="1.0322099380162699" maxValue="2.6301270988269199"/>
    </cacheField>
    <cacheField name="TN_Load" numFmtId="0">
      <sharedItems containsSemiMixedTypes="0" containsString="0" containsNumber="1" minValue="7.8912173475590005E-6" maxValue="5.4650293514137296"/>
    </cacheField>
    <cacheField name="TP_Load" numFmtId="0">
      <sharedItems containsSemiMixedTypes="0" containsString="0" containsNumber="1" minValue="1.159366195242E-6" maxValue="0.86103236041528997"/>
    </cacheField>
    <cacheField name="Volume" numFmtId="0">
      <sharedItems containsSemiMixedTypes="0" containsString="0" containsNumber="1" minValue="3.1801312450400001E-3" maxValue="2187.7571337562899"/>
    </cacheField>
    <cacheField name="LC2015" numFmtId="0">
      <sharedItems containsSemiMixedTypes="0" containsString="0" containsNumber="1" containsInteger="1" minValue="1200" maxValue="617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200" maxValue="6170"/>
    </cacheField>
    <cacheField name="Overlaps" numFmtId="0">
      <sharedItems/>
    </cacheField>
    <cacheField name="Stakeholder" numFmtId="0">
      <sharedItems/>
    </cacheField>
    <cacheField name="Ag" numFmtId="0">
      <sharedItems containsNonDate="0" containsString="0"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7.8912173475590005E-6" maxValue="5.4650293514137296"/>
    </cacheField>
    <cacheField name="TP_C1" numFmtId="0">
      <sharedItems containsSemiMixedTypes="0" containsString="0" containsNumber="1" minValue="1.159366195242E-6" maxValue="0.86103236041528997"/>
    </cacheField>
    <cacheField name="Vol_C1" numFmtId="0">
      <sharedItems containsSemiMixedTypes="0" containsString="0" containsNumber="1" minValue="3.1801312469399998E-3" maxValue="2233.1358094247198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SemiMixedTypes="0" containsString="0" containsNumber="1" containsInteger="1" minValue="-1" maxValue="-1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636" maxValue="636"/>
    </cacheField>
    <cacheField name="ProjNumber" numFmtId="0">
      <sharedItems count="1">
        <s v="MV-01"/>
      </sharedItems>
    </cacheField>
    <cacheField name="ProjName" numFmtId="0">
      <sharedItems/>
    </cacheField>
    <cacheField name="ProjEntity" numFmtId="0">
      <sharedItems count="1">
        <s v="Town of Melbourne Village"/>
      </sharedItems>
    </cacheField>
    <cacheField name="Shape_Length" numFmtId="0">
      <sharedItems containsNonDate="0" containsString="0" containsBlank="1"/>
    </cacheField>
    <cacheField name="Shape_Area" numFmtId="0">
      <sharedItems containsSemiMixedTypes="0" containsString="0" containsNumber="1" minValue="1.4974658242890899" maxValue="200.94026092319001"/>
    </cacheField>
    <cacheField name="vol_c1_ACFT" numFmtId="0">
      <sharedItems containsSemiMixedTypes="0" containsString="0" containsNumber="1" minValue="2.5791818999999998E-6" maxValue="1.81114015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4">
  <r>
    <n v="50000"/>
    <n v="17000"/>
    <n v="17000"/>
    <x v="0"/>
    <x v="0"/>
    <s v="IR12-21"/>
    <s v="62-304.520 (7)(b),(16),"/>
    <n v="0.56000000000000005"/>
    <n v="0.48"/>
    <s v="Town of Melbourne Village"/>
    <n v="6.8663364033999996E-4"/>
    <n v="3973.71315582332"/>
    <n v="9.8602091780774206"/>
    <n v="1.44864037244406"/>
    <n v="6.7703513224999998E-3"/>
    <n v="9.946852124800001E-4"/>
    <n v="2.72848512986979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6.7703513224999998E-3"/>
    <n v="9.946852124800001E-4"/>
    <n v="2.7284851298696502"/>
    <m/>
    <n v="-1"/>
    <n v="-1"/>
    <n v="-1"/>
    <n v="-1"/>
    <n v="0"/>
    <m/>
    <m/>
    <s v="Central IRL A"/>
    <n v="-1"/>
    <m/>
    <m/>
    <n v="636"/>
    <x v="0"/>
    <s v="PlattCircle"/>
    <x v="0"/>
    <m/>
    <n v="8.1019441562143495"/>
    <n v="2.2128832999999998E-3"/>
  </r>
  <r>
    <n v="50000"/>
    <n v="17000"/>
    <n v="17000"/>
    <x v="0"/>
    <x v="0"/>
    <s v="IR12-21"/>
    <s v="62-304.520 (7)(b),(16),"/>
    <n v="0.56000000000000005"/>
    <n v="0.48"/>
    <s v="Town of Melbourne Village"/>
    <n v="3.6581009052760002E-2"/>
    <n v="3973.71315582332"/>
    <n v="9.8602091780774206"/>
    <n v="1.44864037244406"/>
    <n v="0.36069640120536001"/>
    <n v="5.2992726578570001E-2"/>
    <n v="145.36243692624799"/>
    <n v="1210"/>
    <s v="Fixed Single Family Units"/>
    <n v="1210"/>
    <s v="Town of Melbourne Village                    Brevard County"/>
    <s v="Town of Melbourne Village"/>
    <m/>
    <m/>
    <m/>
    <n v="0"/>
    <n v="1"/>
    <n v="0.36069640120536001"/>
    <n v="5.2992726578570001E-2"/>
    <n v="1821.62866545731"/>
    <m/>
    <n v="-1"/>
    <n v="-1"/>
    <n v="-1"/>
    <n v="-1"/>
    <n v="0"/>
    <m/>
    <m/>
    <s v="Central IRL A"/>
    <n v="-1"/>
    <m/>
    <m/>
    <n v="636"/>
    <x v="0"/>
    <s v="PlattCircle"/>
    <x v="0"/>
    <m/>
    <n v="104.66291776041299"/>
    <n v="1.4773955112999999"/>
  </r>
  <r>
    <n v="50000"/>
    <n v="28000"/>
    <n v="28000"/>
    <x v="0"/>
    <x v="0"/>
    <s v="IR12-21"/>
    <s v="62-304.520 (7)(b),(16),"/>
    <n v="0.56000000000000005"/>
    <n v="0.48"/>
    <s v="Town of Melbourne Village"/>
    <n v="1.5511363401890001E-2"/>
    <n v="3979.0763768400302"/>
    <n v="9.8727879740991202"/>
    <n v="1.45046352900094"/>
    <n v="0.15314040205613999"/>
    <n v="2.249866689953E-2"/>
    <n v="61.7208996850732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5314040205613999"/>
    <n v="2.249866689953E-2"/>
    <n v="1043.6569650400099"/>
    <m/>
    <n v="-1"/>
    <n v="-1"/>
    <n v="-1"/>
    <n v="-1"/>
    <n v="0"/>
    <m/>
    <m/>
    <s v="Central IRL A"/>
    <n v="-1"/>
    <m/>
    <m/>
    <n v="636"/>
    <x v="0"/>
    <s v="PlattCircle"/>
    <x v="0"/>
    <m/>
    <n v="39.924879943644299"/>
    <n v="0.8464371168"/>
  </r>
  <r>
    <n v="50000"/>
    <n v="28000"/>
    <n v="28000"/>
    <x v="0"/>
    <x v="0"/>
    <s v="IR12-21"/>
    <s v="62-304.520 (7)(b),(16),"/>
    <n v="0.56000000000000005"/>
    <n v="0.48"/>
    <s v="Natural Lands"/>
    <n v="1.3237295773009999E-2"/>
    <n v="3979.0763768400302"/>
    <n v="9.8727879740991202"/>
    <n v="1.45046352900094"/>
    <n v="0.13068901451741"/>
    <n v="1.9200214741349999E-2"/>
    <n v="52.672210903648299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13068901451741"/>
    <n v="1.9200214741349999E-2"/>
    <n v="446.79048224288101"/>
    <m/>
    <n v="-1"/>
    <n v="-1"/>
    <n v="-1"/>
    <n v="-1"/>
    <n v="0"/>
    <m/>
    <m/>
    <s v="Central IRL A"/>
    <n v="-1"/>
    <m/>
    <m/>
    <n v="636"/>
    <x v="0"/>
    <s v="PlattCircle"/>
    <x v="0"/>
    <m/>
    <n v="35.949672900413901"/>
    <n v="0.36236048840000001"/>
  </r>
  <r>
    <n v="50000"/>
    <n v="28000"/>
    <n v="29000"/>
    <x v="0"/>
    <x v="0"/>
    <s v="IR12-21"/>
    <s v="62-304.520 (7)(b),(16),"/>
    <n v="0.56000000000000005"/>
    <n v="0.48"/>
    <s v="Town of Melbourne Village"/>
    <n v="1.9888799661039999E-2"/>
    <n v="3979.0763768400302"/>
    <n v="9.8727879740991202"/>
    <n v="1.45046352900094"/>
    <n v="0.19635790211285001"/>
    <n v="2.8847978543949999E-2"/>
    <n v="79.139052894976103"/>
    <n v="1210"/>
    <s v="Fixed Single Family Units"/>
    <n v="1210"/>
    <s v="Town of Melbourne Village                    Brevard County"/>
    <s v="Town of Melbourne Village"/>
    <m/>
    <m/>
    <m/>
    <n v="0"/>
    <n v="1"/>
    <n v="0.19635790211285001"/>
    <n v="2.8847978543949999E-2"/>
    <n v="642.64436660871195"/>
    <m/>
    <n v="-1"/>
    <n v="-1"/>
    <n v="-1"/>
    <n v="-1"/>
    <n v="0"/>
    <m/>
    <m/>
    <s v="Central IRL A"/>
    <n v="-1"/>
    <m/>
    <m/>
    <n v="636"/>
    <x v="0"/>
    <s v="PlattCircle"/>
    <x v="0"/>
    <m/>
    <n v="47.649406609210899"/>
    <n v="0.52120386590000001"/>
  </r>
  <r>
    <n v="50000"/>
    <n v="31000"/>
    <n v="31000"/>
    <x v="0"/>
    <x v="0"/>
    <s v="IR12-21"/>
    <s v="62-304.520 (7)(b),(16),"/>
    <n v="0.56000000000000005"/>
    <n v="0.48"/>
    <s v="Town of Melbourne Village"/>
    <n v="1.440870492543E-2"/>
    <n v="3971.6751824780099"/>
    <n v="9.8553643494066794"/>
    <n v="1.4479358209584099"/>
    <n v="0.14200303684325999"/>
    <n v="2.0862879995150001E-2"/>
    <n v="57.2266957640027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4200303684325999"/>
    <n v="2.0862879995150001E-2"/>
    <n v="57.226695764003999"/>
    <m/>
    <n v="-1"/>
    <n v="-1"/>
    <n v="-1"/>
    <n v="-1"/>
    <n v="0"/>
    <m/>
    <m/>
    <s v="Central IRL A"/>
    <n v="-1"/>
    <m/>
    <m/>
    <n v="636"/>
    <x v="0"/>
    <s v="PlattCircle"/>
    <x v="0"/>
    <m/>
    <n v="30.754877750294899"/>
    <n v="4.6412567500000002E-2"/>
  </r>
  <r>
    <n v="50000"/>
    <n v="31000"/>
    <n v="31000"/>
    <x v="0"/>
    <x v="0"/>
    <s v="IR12-21"/>
    <s v="62-304.520 (7)(b),(16),"/>
    <n v="0.56000000000000005"/>
    <n v="0.48"/>
    <s v="Town of Melbourne Village"/>
    <n v="6.3399033975000002E-4"/>
    <n v="3971.6751824780099"/>
    <n v="9.8553643494066794"/>
    <n v="1.4479358209584099"/>
    <n v="6.2482057922999996E-3"/>
    <n v="9.1797732306999995E-4"/>
    <n v="2.5180036983397001"/>
    <n v="1200"/>
    <s v="Residential, Medium Density-Two-five dwellingunits per acre"/>
    <n v="1200"/>
    <s v="City of West Melbourne           Town of Melbourne Village                    Brevard County"/>
    <s v="Town of Melbourne Village"/>
    <m/>
    <m/>
    <m/>
    <n v="0"/>
    <n v="1"/>
    <n v="6.2482057922999996E-3"/>
    <n v="9.1797732306999995E-4"/>
    <n v="2.51800369833945"/>
    <m/>
    <n v="-1"/>
    <n v="-1"/>
    <n v="-1"/>
    <n v="-1"/>
    <n v="0"/>
    <m/>
    <m/>
    <s v="Central IRL A"/>
    <n v="-1"/>
    <m/>
    <m/>
    <n v="636"/>
    <x v="0"/>
    <s v="PlattCircle"/>
    <x v="0"/>
    <m/>
    <n v="17.4729375667292"/>
    <n v="2.0421765999999999E-3"/>
  </r>
  <r>
    <n v="50000"/>
    <n v="31000"/>
    <n v="31000"/>
    <x v="0"/>
    <x v="0"/>
    <s v="IR12-21"/>
    <s v="62-304.520 (7)(b),(16),"/>
    <n v="0.56000000000000005"/>
    <n v="0.48"/>
    <s v="Town of Melbourne Village"/>
    <n v="7.4203084755679993E-2"/>
    <n v="3971.6751824780099"/>
    <n v="9.8553643494066794"/>
    <n v="1.4479358209584099"/>
    <n v="0.73129843611715994"/>
    <n v="0.10744130444336"/>
    <n v="294.71055018745801"/>
    <n v="1210"/>
    <s v="Fixed Single Family Units"/>
    <n v="1210"/>
    <s v="Town of Melbourne Village                    Brevard County"/>
    <s v="Town of Melbourne Village"/>
    <m/>
    <m/>
    <m/>
    <n v="0"/>
    <n v="1"/>
    <n v="0.73129843611715994"/>
    <n v="0.10744130444336"/>
    <n v="294.71055018745699"/>
    <m/>
    <n v="-1"/>
    <n v="-1"/>
    <n v="-1"/>
    <n v="-1"/>
    <n v="0"/>
    <m/>
    <m/>
    <s v="Central IRL A"/>
    <n v="-1"/>
    <m/>
    <m/>
    <n v="636"/>
    <x v="0"/>
    <s v="PlattCircle"/>
    <x v="0"/>
    <m/>
    <n v="97.356371723217507"/>
    <n v="0.2390190999"/>
  </r>
  <r>
    <n v="50000"/>
    <n v="31000"/>
    <n v="31000"/>
    <x v="0"/>
    <x v="0"/>
    <s v="IR12-21"/>
    <s v="62-304.520 (7)(b),(16),"/>
    <n v="0.56000000000000005"/>
    <n v="0.48"/>
    <s v="Town of Melbourne Village"/>
    <n v="2.2027950159000001E-3"/>
    <n v="3971.6751824780099"/>
    <n v="9.8553643494066794"/>
    <n v="1.4479358209584099"/>
    <n v="2.1709347468780001E-2"/>
    <n v="3.1895058097500002E-3"/>
    <n v="8.7487862967482002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2.1709347468780001E-2"/>
    <n v="3.1895058097500002E-3"/>
    <n v="8.74878629674701"/>
    <m/>
    <n v="-1"/>
    <n v="-1"/>
    <n v="-1"/>
    <n v="-1"/>
    <n v="0"/>
    <m/>
    <m/>
    <s v="Central IRL A"/>
    <n v="-1"/>
    <m/>
    <m/>
    <n v="636"/>
    <x v="0"/>
    <s v="PlattCircle"/>
    <x v="0"/>
    <m/>
    <n v="83.577982348690995"/>
    <n v="7.0955282000000003E-3"/>
  </r>
  <r>
    <n v="50000"/>
    <n v="31000"/>
    <n v="31000"/>
    <x v="0"/>
    <x v="0"/>
    <s v="IR12-21"/>
    <s v="62-304.520 (7)(b),(16),"/>
    <n v="0.56000000000000005"/>
    <n v="0.48"/>
    <s v="City of West Melbourne"/>
    <n v="2.0533482335170002E-2"/>
    <n v="3971.6751824780099"/>
    <n v="9.8553643494066794"/>
    <n v="1.4479358209584099"/>
    <n v="0.2023649497752"/>
    <n v="2.9731164602110002E-2"/>
    <n v="81.552322200445303"/>
    <n v="1210"/>
    <s v="Fixed Single Family Units"/>
    <n v="1210"/>
    <s v="City of West Melbourne                               Brevard County"/>
    <s v="City of West Melbourne"/>
    <m/>
    <m/>
    <m/>
    <n v="0"/>
    <n v="1"/>
    <n v="0.2023649497752"/>
    <n v="2.9731164602110002E-2"/>
    <n v="2032.7049485069499"/>
    <m/>
    <n v="-1"/>
    <n v="-1"/>
    <n v="-1"/>
    <n v="-1"/>
    <n v="0"/>
    <m/>
    <m/>
    <s v="Central IRL A"/>
    <n v="-1"/>
    <m/>
    <m/>
    <n v="636"/>
    <x v="0"/>
    <s v="PlattCircle"/>
    <x v="0"/>
    <m/>
    <n v="101.759637082407"/>
    <n v="1.6485847109"/>
  </r>
  <r>
    <n v="50000"/>
    <n v="31000"/>
    <n v="31000"/>
    <x v="0"/>
    <x v="0"/>
    <s v="IR12-21"/>
    <s v="62-304.520 (7)(b),(16),"/>
    <n v="0.56000000000000005"/>
    <n v="0.48"/>
    <s v="Town of Melbourne Village"/>
    <n v="1.064344326075E-2"/>
    <n v="3971.6751824780099"/>
    <n v="9.8553643494066794"/>
    <n v="1.4479358209584099"/>
    <n v="0.10489501126693"/>
    <n v="1.541102275558E-2"/>
    <n v="42.27229945483750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0.10489501126693"/>
    <n v="1.541102275558E-2"/>
    <n v="42.272299454838297"/>
    <m/>
    <n v="-1"/>
    <n v="-1"/>
    <n v="-1"/>
    <n v="-1"/>
    <n v="0"/>
    <m/>
    <m/>
    <s v="Central IRL A"/>
    <n v="-1"/>
    <m/>
    <m/>
    <n v="636"/>
    <x v="0"/>
    <s v="PlattCircle"/>
    <x v="0"/>
    <m/>
    <n v="100.321089838438"/>
    <n v="3.4284103400000002E-2"/>
  </r>
  <r>
    <n v="50000"/>
    <n v="31000"/>
    <n v="31000"/>
    <x v="0"/>
    <x v="0"/>
    <s v="IR12-21"/>
    <s v="62-304.520 (7)(b),(16),"/>
    <n v="0.56000000000000005"/>
    <n v="0.48"/>
    <s v="City of West Melbourne"/>
    <n v="2.6952779965000001E-4"/>
    <n v="3971.6751824780099"/>
    <n v="9.8553643494066794"/>
    <n v="1.4479358209584099"/>
    <n v="2.65629466788E-3"/>
    <n v="3.9025895585999997E-4"/>
    <n v="1.07047687287369"/>
    <n v="1210"/>
    <s v="Fixed Single Family Units"/>
    <n v="1210"/>
    <s v="City of West Melbourne                               Brevard County"/>
    <s v="City of West Melbourne"/>
    <m/>
    <m/>
    <m/>
    <n v="0"/>
    <n v="1"/>
    <n v="2.65629466788E-3"/>
    <n v="3.9025895585999997E-4"/>
    <n v="14.524240587899101"/>
    <m/>
    <n v="-1"/>
    <n v="-1"/>
    <n v="-1"/>
    <n v="-1"/>
    <n v="0"/>
    <m/>
    <m/>
    <s v="Central IRL A"/>
    <n v="-1"/>
    <m/>
    <m/>
    <n v="636"/>
    <x v="0"/>
    <s v="PlattCircle"/>
    <x v="0"/>
    <m/>
    <n v="4.39837705744202"/>
    <n v="1.1779595E-2"/>
  </r>
  <r>
    <n v="50000"/>
    <n v="31000"/>
    <n v="31000"/>
    <x v="0"/>
    <x v="0"/>
    <s v="IR12-21"/>
    <s v="62-304.520 (7)(b),(16),"/>
    <n v="0.56000000000000005"/>
    <n v="0.48"/>
    <s v="Town of Melbourne Village"/>
    <n v="1.85495736E-4"/>
    <n v="3971.6751824780099"/>
    <n v="9.8553643494066794"/>
    <n v="1.4479358209584099"/>
    <n v="1.82812806363E-3"/>
    <n v="2.685859208E-4"/>
    <n v="0.73672881116243005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1.82812806363E-3"/>
    <n v="2.685859208E-4"/>
    <n v="0.73672881116314004"/>
    <m/>
    <n v="-1"/>
    <n v="-1"/>
    <n v="-1"/>
    <n v="-1"/>
    <n v="0"/>
    <m/>
    <m/>
    <s v="Central IRL A"/>
    <n v="-1"/>
    <m/>
    <m/>
    <n v="636"/>
    <x v="0"/>
    <s v="PlattCircle"/>
    <x v="0"/>
    <m/>
    <n v="3.48505224873657"/>
    <n v="5.9750920000000004E-4"/>
  </r>
  <r>
    <n v="50000"/>
    <n v="32000"/>
    <n v="32000"/>
    <x v="0"/>
    <x v="0"/>
    <s v="IR12-21"/>
    <s v="62-304.520 (7)(b),(16),"/>
    <n v="0.56000000000000005"/>
    <n v="0.48"/>
    <s v="Town of Melbourne Village"/>
    <n v="2.2227914893140001E-2"/>
    <n v="3957.2885407669"/>
    <n v="8.5363538332855509"/>
    <n v="1.1534947328624101"/>
    <n v="0.18974534650406"/>
    <n v="2.5639782751760001E-2"/>
    <n v="87.962272891796601"/>
    <n v="1210"/>
    <s v="Fixed Single Family Units"/>
    <n v="1210"/>
    <s v="Town of Melbourne Village                    Brevard County"/>
    <s v="Town of Melbourne Village"/>
    <m/>
    <m/>
    <m/>
    <n v="0"/>
    <n v="1"/>
    <n v="0.18974534650406"/>
    <n v="2.5639782751760001E-2"/>
    <n v="87.962272891795806"/>
    <m/>
    <n v="-1"/>
    <n v="-1"/>
    <n v="-1"/>
    <n v="-1"/>
    <n v="0"/>
    <m/>
    <m/>
    <s v="Central IRL A"/>
    <n v="-1"/>
    <m/>
    <m/>
    <n v="636"/>
    <x v="0"/>
    <s v="PlattCircle"/>
    <x v="0"/>
    <m/>
    <n v="54.8331070861326"/>
    <n v="7.1340042899999997E-2"/>
  </r>
  <r>
    <n v="50000"/>
    <n v="32000"/>
    <n v="32000"/>
    <x v="0"/>
    <x v="0"/>
    <s v="IR12-21"/>
    <s v="62-304.520 (7)(b),(16),"/>
    <n v="0.56000000000000005"/>
    <n v="0.48"/>
    <s v="Town of Melbourne Village"/>
    <n v="4.5017100995500001E-3"/>
    <n v="3957.2885407669"/>
    <n v="8.5363538332855509"/>
    <n v="1.1534947328624101"/>
    <n v="3.8428190264709998E-2"/>
    <n v="5.1926988887099996E-3"/>
    <n v="17.814565790839399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3.8428190264709998E-2"/>
    <n v="5.1926988887099996E-3"/>
    <n v="17.814565790838198"/>
    <m/>
    <n v="-1"/>
    <n v="-1"/>
    <n v="-1"/>
    <n v="-1"/>
    <n v="0"/>
    <m/>
    <m/>
    <s v="Central IRL A"/>
    <n v="-1"/>
    <m/>
    <m/>
    <n v="636"/>
    <x v="0"/>
    <s v="PlattCircle"/>
    <x v="0"/>
    <m/>
    <n v="48.777500820540602"/>
    <n v="1.44481474E-2"/>
  </r>
  <r>
    <n v="50000"/>
    <n v="32000"/>
    <n v="32000"/>
    <x v="0"/>
    <x v="0"/>
    <s v="IR12-21"/>
    <s v="62-304.520 (7)(b),(16),"/>
    <n v="0.56000000000000005"/>
    <n v="0.48"/>
    <s v="Town of Melbourne Village"/>
    <n v="2.1923737361469998E-2"/>
    <n v="3957.2885407669"/>
    <n v="8.5363538332855509"/>
    <n v="1.1534947328624101"/>
    <n v="0.18714877946558001"/>
    <n v="2.5288915571120001E-2"/>
    <n v="86.758554631352197"/>
    <n v="1210"/>
    <s v="Fixed Single Family Units"/>
    <n v="1210"/>
    <s v="Town of Melbourne Village                    Brevard County"/>
    <s v="Town of Melbourne Village"/>
    <m/>
    <m/>
    <m/>
    <n v="0"/>
    <n v="1"/>
    <n v="0.18714877946558001"/>
    <n v="2.5288915571120001E-2"/>
    <n v="86.758554631352595"/>
    <m/>
    <n v="-1"/>
    <n v="-1"/>
    <n v="-1"/>
    <n v="-1"/>
    <n v="0"/>
    <m/>
    <m/>
    <s v="Central IRL A"/>
    <n v="-1"/>
    <m/>
    <m/>
    <n v="636"/>
    <x v="0"/>
    <s v="PlattCircle"/>
    <x v="0"/>
    <m/>
    <n v="59.519036413906797"/>
    <n v="7.0363791300000006E-2"/>
  </r>
  <r>
    <n v="50000"/>
    <n v="32000"/>
    <n v="32000"/>
    <x v="0"/>
    <x v="0"/>
    <s v="IR12-21"/>
    <s v="62-304.520 (7)(b),(16),"/>
    <n v="0.56000000000000005"/>
    <n v="0.48"/>
    <s v="Town of Melbourne Village"/>
    <n v="5.5040644993299996E-3"/>
    <n v="3957.2885407669"/>
    <n v="8.5363538332855509"/>
    <n v="1.1534947328624101"/>
    <n v="4.6984642087519998E-2"/>
    <n v="6.3489094093099998E-3"/>
    <n v="21.78117137084840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4.6984642087519998E-2"/>
    <n v="6.3489094093099998E-3"/>
    <n v="21.7811713708473"/>
    <m/>
    <n v="-1"/>
    <n v="-1"/>
    <n v="-1"/>
    <n v="-1"/>
    <n v="0"/>
    <m/>
    <m/>
    <s v="Central IRL A"/>
    <n v="-1"/>
    <m/>
    <m/>
    <n v="636"/>
    <x v="0"/>
    <s v="PlattCircle"/>
    <x v="0"/>
    <m/>
    <n v="54.4674702270081"/>
    <n v="1.7665183599999999E-2"/>
  </r>
  <r>
    <n v="50000"/>
    <n v="32000"/>
    <n v="32000"/>
    <x v="0"/>
    <x v="0"/>
    <s v="IR12-21"/>
    <s v="62-304.520 (7)(b),(16),"/>
    <n v="0.56000000000000005"/>
    <n v="0.48"/>
    <s v="City of West Melbourne"/>
    <n v="5.8080220094500002E-3"/>
    <n v="3957.2885407669"/>
    <n v="8.5363538332855509"/>
    <n v="1.1534947328624101"/>
    <n v="4.9579330944180003E-2"/>
    <n v="6.6995227962500003E-3"/>
    <n v="22.9840189425224"/>
    <n v="1750"/>
    <s v="Governmental"/>
    <n v="1750"/>
    <s v="City of West Melbourne                               Brevard County"/>
    <s v="City of West Melbourne"/>
    <m/>
    <m/>
    <m/>
    <n v="0"/>
    <n v="1"/>
    <n v="4.9579330944180003E-2"/>
    <n v="6.6995227962500003E-3"/>
    <n v="2182.5054689005801"/>
    <m/>
    <n v="-1"/>
    <n v="-1"/>
    <n v="-1"/>
    <n v="-1"/>
    <n v="0"/>
    <m/>
    <m/>
    <s v="Central IRL A"/>
    <n v="-1"/>
    <m/>
    <m/>
    <n v="636"/>
    <x v="0"/>
    <s v="PlattCircle"/>
    <x v="0"/>
    <m/>
    <n v="100.969232002135"/>
    <n v="1.7700774281"/>
  </r>
  <r>
    <n v="50000"/>
    <n v="32000"/>
    <n v="32000"/>
    <x v="0"/>
    <x v="0"/>
    <s v="IR12-21"/>
    <s v="62-304.520 (7)(b),(16),"/>
    <n v="0.56000000000000005"/>
    <n v="0.48"/>
    <s v="Town of Melbourne Village"/>
    <n v="1.209065118339E-2"/>
    <n v="3957.2885407669"/>
    <n v="8.5363538332855509"/>
    <n v="1.1534947328624101"/>
    <n v="0.10321007657631"/>
    <n v="1.394650245692E-2"/>
    <n v="47.846195378470703"/>
    <n v="1750"/>
    <s v="Governmental"/>
    <n v="1750"/>
    <s v="City of West Melbourne           Town of Melbourne Village                    Brevard County"/>
    <s v="Town of Melbourne Village"/>
    <m/>
    <m/>
    <m/>
    <n v="0"/>
    <n v="1"/>
    <n v="0.10321007657631"/>
    <n v="1.394650245692E-2"/>
    <n v="47.846195378470298"/>
    <m/>
    <n v="-1"/>
    <n v="-1"/>
    <n v="-1"/>
    <n v="-1"/>
    <n v="0"/>
    <m/>
    <m/>
    <s v="Central IRL A"/>
    <n v="-1"/>
    <m/>
    <m/>
    <n v="636"/>
    <x v="0"/>
    <s v="PlattCircle"/>
    <x v="0"/>
    <m/>
    <n v="101.968686384523"/>
    <n v="3.88047002E-2"/>
  </r>
  <r>
    <n v="50000"/>
    <n v="42000"/>
    <n v="42000"/>
    <x v="0"/>
    <x v="0"/>
    <s v="IR12-21"/>
    <s v="62-304.520 (7)(b),(16),"/>
    <n v="0.56000000000000005"/>
    <n v="0.48"/>
    <s v="Town of Melbourne Village"/>
    <n v="0.1448417353683"/>
    <n v="3982.9556146649602"/>
    <n v="9.8818197876496292"/>
    <n v="1.45177018929492"/>
    <n v="1.43129992663997"/>
    <n v="0.21027691357344"/>
    <n v="576.898203122987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43129992663997"/>
    <n v="0.21027691357344"/>
    <n v="1558.17669177829"/>
    <m/>
    <n v="-1"/>
    <n v="-1"/>
    <n v="-1"/>
    <n v="-1"/>
    <n v="0"/>
    <m/>
    <m/>
    <s v="Central IRL A"/>
    <n v="-1"/>
    <m/>
    <m/>
    <n v="636"/>
    <x v="0"/>
    <s v="PlattCircle"/>
    <x v="0"/>
    <m/>
    <n v="101.8817458634"/>
    <n v="1.2637280550000001"/>
  </r>
  <r>
    <n v="50000"/>
    <n v="47000"/>
    <n v="47000"/>
    <x v="0"/>
    <x v="0"/>
    <s v="IR12-21"/>
    <s v="62-304.520 (7)(b),(16),"/>
    <n v="0.56000000000000005"/>
    <n v="0.48"/>
    <s v="Town of Melbourne Village"/>
    <n v="0.18042810733364001"/>
    <n v="3979.83439525827"/>
    <n v="9.8745016238777108"/>
    <n v="1.4507095853630001"/>
    <n v="1.7816376388592901"/>
    <n v="0.26174878477781999"/>
    <n v="718.0739874378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7816376388592901"/>
    <n v="0.26174878477781999"/>
    <n v="1448.78534329629"/>
    <m/>
    <n v="-1"/>
    <n v="-1"/>
    <n v="-1"/>
    <n v="-1"/>
    <n v="0"/>
    <m/>
    <m/>
    <s v="Central IRL A"/>
    <n v="-1"/>
    <m/>
    <m/>
    <n v="636"/>
    <x v="0"/>
    <s v="PlattCircle"/>
    <x v="0"/>
    <m/>
    <n v="129.232814018997"/>
    <n v="1.1750083887"/>
  </r>
  <r>
    <n v="50000"/>
    <n v="51000"/>
    <n v="51000"/>
    <x v="0"/>
    <x v="0"/>
    <s v="IR12-21"/>
    <s v="62-304.520 (7)(b),(16),"/>
    <n v="0.56000000000000005"/>
    <n v="0.48"/>
    <s v="Town of Melbourne Village"/>
    <n v="0.21236908993428999"/>
    <n v="3975.1522818692902"/>
    <n v="9.8635238237045595"/>
    <n v="1.44911860314704"/>
    <n v="2.0947075779853299"/>
    <n v="0.30774799895718002"/>
    <n v="844.1994724508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0947075779853299"/>
    <n v="0.30774799895718002"/>
    <n v="844.199472450803"/>
    <m/>
    <n v="-1"/>
    <n v="-1"/>
    <n v="-1"/>
    <n v="-1"/>
    <n v="0"/>
    <m/>
    <m/>
    <s v="Central IRL A"/>
    <n v="-1"/>
    <m/>
    <m/>
    <n v="636"/>
    <x v="0"/>
    <s v="PlattCircle"/>
    <x v="0"/>
    <m/>
    <n v="200.69075411651701"/>
    <n v="0.68467110499999995"/>
  </r>
  <r>
    <n v="50000"/>
    <n v="51000"/>
    <n v="51000"/>
    <x v="0"/>
    <x v="0"/>
    <s v="IR12-21"/>
    <s v="62-304.520 (7)(b),(16),"/>
    <n v="0.56000000000000005"/>
    <n v="0.48"/>
    <s v="Town of Melbourne Village"/>
    <n v="0.34100833568587002"/>
    <n v="3975.1522818692902"/>
    <n v="9.8635238237045595"/>
    <n v="1.44911860314704"/>
    <n v="3.36354384311948"/>
    <n v="0.49416152307061001"/>
    <n v="1355.5600637381599"/>
    <n v="1210"/>
    <s v="Fixed Single Family Units"/>
    <n v="1210"/>
    <s v="Town of Melbourne Village                    Brevard County"/>
    <s v="Town of Melbourne Village"/>
    <m/>
    <m/>
    <m/>
    <n v="0"/>
    <n v="1"/>
    <n v="3.36354384311948"/>
    <n v="0.49416152307061001"/>
    <n v="1355.5600637381599"/>
    <m/>
    <n v="-1"/>
    <n v="-1"/>
    <n v="-1"/>
    <n v="-1"/>
    <n v="0"/>
    <m/>
    <m/>
    <s v="Central IRL A"/>
    <n v="-1"/>
    <m/>
    <m/>
    <n v="636"/>
    <x v="0"/>
    <s v="PlattCircle"/>
    <x v="0"/>
    <m/>
    <n v="148.60490590911601"/>
    <n v="1.0993998894999999"/>
  </r>
  <r>
    <n v="50000"/>
    <n v="51000"/>
    <n v="51000"/>
    <x v="0"/>
    <x v="0"/>
    <s v="IR12-21"/>
    <s v="62-304.520 (7)(b),(16),"/>
    <n v="0.56000000000000005"/>
    <n v="0.48"/>
    <s v="Town of Melbourne Village"/>
    <n v="6.4386027978699995E-2"/>
    <n v="3975.1522818692902"/>
    <n v="9.8635238237045595"/>
    <n v="1.44911860314704"/>
    <n v="0.63507312088168"/>
    <n v="9.3302990926690005E-2"/>
    <n v="255.94426604005699"/>
    <n v="1210"/>
    <s v="Fixed Single Family Units"/>
    <n v="1210"/>
    <s v="Town of Melbourne Village                    Brevard County"/>
    <s v="Town of Melbourne Village"/>
    <m/>
    <m/>
    <m/>
    <n v="0"/>
    <n v="1"/>
    <n v="0.63507312088168"/>
    <n v="9.3302990926690005E-2"/>
    <n v="255.94426604005599"/>
    <m/>
    <n v="-1"/>
    <n v="-1"/>
    <n v="-1"/>
    <n v="-1"/>
    <n v="0"/>
    <m/>
    <m/>
    <s v="Central IRL A"/>
    <n v="-1"/>
    <m/>
    <m/>
    <n v="636"/>
    <x v="0"/>
    <s v="PlattCircle"/>
    <x v="0"/>
    <m/>
    <n v="89.219182438033002"/>
    <n v="0.2075784802"/>
  </r>
  <r>
    <n v="50000"/>
    <n v="52000"/>
    <n v="52000"/>
    <x v="0"/>
    <x v="0"/>
    <s v="IR12-21"/>
    <s v="62-304.520 (7)(b),(16),"/>
    <n v="0.56000000000000005"/>
    <n v="0.48"/>
    <s v="Town of Melbourne Village"/>
    <n v="0.14046493417607001"/>
    <n v="3975.15228157312"/>
    <n v="9.86352382296967"/>
    <n v="1.4491186030390699"/>
    <n v="1.38547922453757"/>
    <n v="0.20355034918920001"/>
    <n v="558.369503571038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38547922453757"/>
    <n v="0.20355034918920001"/>
    <n v="1339.0378705273999"/>
    <m/>
    <n v="-1"/>
    <n v="-1"/>
    <n v="-1"/>
    <n v="-1"/>
    <n v="0"/>
    <m/>
    <m/>
    <s v="Central IRL A"/>
    <n v="-1"/>
    <m/>
    <m/>
    <n v="636"/>
    <x v="0"/>
    <s v="PlattCircle"/>
    <x v="0"/>
    <m/>
    <n v="122.7638050331"/>
    <n v="1.085999895"/>
  </r>
  <r>
    <n v="50000"/>
    <n v="55000"/>
    <n v="55000"/>
    <x v="0"/>
    <x v="0"/>
    <s v="IR12-21"/>
    <s v="62-304.520 (7)(b),(16),"/>
    <n v="0.56000000000000005"/>
    <n v="0.48"/>
    <s v="Natural Lands"/>
    <n v="8.6451304446440003E-2"/>
    <n v="3982.6516084293298"/>
    <n v="9.8811733508608093"/>
    <n v="1.4516788995848899"/>
    <n v="0.85424032564337005"/>
    <n v="0.12549953450649001"/>
    <n v="344.30542670445197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85424032564337005"/>
    <n v="0.12549953450649001"/>
    <n v="344.30542670445197"/>
    <m/>
    <n v="-1"/>
    <n v="-1"/>
    <n v="-1"/>
    <n v="-1"/>
    <n v="0"/>
    <m/>
    <m/>
    <s v="Central IRL A"/>
    <n v="-1"/>
    <m/>
    <m/>
    <n v="636"/>
    <x v="0"/>
    <s v="PlattCircle"/>
    <x v="0"/>
    <m/>
    <n v="114.015873980271"/>
    <n v="0.279242033"/>
  </r>
  <r>
    <n v="50000"/>
    <n v="55000"/>
    <n v="55000"/>
    <x v="0"/>
    <x v="0"/>
    <s v="IR12-21"/>
    <s v="62-304.520 (7)(b),(16),"/>
    <n v="0.56000000000000005"/>
    <n v="0.48"/>
    <s v="Town of Melbourne Village"/>
    <n v="4.1413589357989999E-2"/>
    <n v="3982.6516084293298"/>
    <n v="9.8811733508608093"/>
    <n v="1.4516788995848899"/>
    <n v="0.40921485552775"/>
    <n v="6.0119233827080003E-2"/>
    <n v="164.935898267466"/>
    <n v="1210"/>
    <s v="Fixed Single Family Units"/>
    <n v="1210"/>
    <s v="Town of Melbourne Village                    Brevard County"/>
    <s v="Town of Melbourne Village"/>
    <m/>
    <m/>
    <m/>
    <n v="0"/>
    <n v="1"/>
    <n v="0.40921485552775"/>
    <n v="6.0119233827080003E-2"/>
    <n v="164.935898267467"/>
    <m/>
    <n v="-1"/>
    <n v="-1"/>
    <n v="-1"/>
    <n v="-1"/>
    <n v="0"/>
    <m/>
    <m/>
    <s v="Central IRL A"/>
    <n v="-1"/>
    <m/>
    <m/>
    <n v="636"/>
    <x v="0"/>
    <s v="PlattCircle"/>
    <x v="0"/>
    <m/>
    <n v="63.022096618871402"/>
    <n v="0.13376796290000001"/>
  </r>
  <r>
    <n v="50000"/>
    <n v="55000"/>
    <n v="55000"/>
    <x v="0"/>
    <x v="0"/>
    <s v="IR12-21"/>
    <s v="62-304.520 (7)(b),(16),"/>
    <n v="0.56000000000000005"/>
    <n v="0.48"/>
    <s v="Town of Melbourne Village"/>
    <n v="3.0352145279219998E-2"/>
    <n v="3982.6516084293298"/>
    <n v="9.8811733508608093"/>
    <n v="1.4516788995848899"/>
    <n v="0.29991480907453"/>
    <n v="4.4061568858980001E-2"/>
    <n v="120.882020215586"/>
    <n v="1210"/>
    <s v="Fixed Single Family Units"/>
    <n v="1210"/>
    <s v="Town of Melbourne Village                    Brevard County"/>
    <s v="Town of Melbourne Village"/>
    <m/>
    <m/>
    <m/>
    <n v="0"/>
    <n v="1"/>
    <n v="0.29991480907453"/>
    <n v="4.4061568858980001E-2"/>
    <n v="120.882020215585"/>
    <m/>
    <n v="-1"/>
    <n v="-1"/>
    <n v="-1"/>
    <n v="-1"/>
    <n v="0"/>
    <m/>
    <m/>
    <s v="Central IRL A"/>
    <n v="-1"/>
    <m/>
    <m/>
    <n v="636"/>
    <x v="0"/>
    <s v="PlattCircle"/>
    <x v="0"/>
    <m/>
    <n v="50.019372763874799"/>
    <n v="9.8038945799999999E-2"/>
  </r>
  <r>
    <n v="50000"/>
    <n v="55000"/>
    <n v="55000"/>
    <x v="0"/>
    <x v="0"/>
    <s v="IR12-21"/>
    <s v="62-304.520 (7)(b),(16),"/>
    <n v="0.56000000000000005"/>
    <n v="0.48"/>
    <s v="Town of Melbourne Village"/>
    <n v="0.13282925555069999"/>
    <n v="3982.6516084293298"/>
    <n v="9.8811733508608093"/>
    <n v="1.4516788995848899"/>
    <n v="1.31250890016231"/>
    <n v="0.19282542753052001"/>
    <n v="529.01264826549004"/>
    <n v="1210"/>
    <s v="Fixed Single Family Units"/>
    <n v="1210"/>
    <s v="Town of Melbourne Village                    Brevard County"/>
    <s v="Town of Melbourne Village"/>
    <m/>
    <m/>
    <m/>
    <n v="0"/>
    <n v="1"/>
    <n v="1.31250890016231"/>
    <n v="0.19282542753052001"/>
    <n v="529.01264826549004"/>
    <m/>
    <n v="-1"/>
    <n v="-1"/>
    <n v="-1"/>
    <n v="-1"/>
    <n v="0"/>
    <m/>
    <m/>
    <s v="Central IRL A"/>
    <n v="-1"/>
    <m/>
    <m/>
    <n v="636"/>
    <x v="0"/>
    <s v="PlattCircle"/>
    <x v="0"/>
    <m/>
    <n v="95.953933101720807"/>
    <n v="0.42904513239999997"/>
  </r>
  <r>
    <n v="50000"/>
    <n v="55000"/>
    <n v="55000"/>
    <x v="0"/>
    <x v="0"/>
    <s v="IR12-21"/>
    <s v="62-304.520 (7)(b),(16),"/>
    <n v="0.56000000000000005"/>
    <n v="0.48"/>
    <s v="Town of Melbourne Village"/>
    <n v="0.23742633979696001"/>
    <n v="3982.6516084293298"/>
    <n v="9.8811733508608093"/>
    <n v="1.4516788995848899"/>
    <n v="2.3460508215942002"/>
    <n v="0.34466680768892"/>
    <n v="945.586394075876"/>
    <n v="1210"/>
    <s v="Fixed Single Family Units"/>
    <n v="1210"/>
    <s v="Town of Melbourne Village                    Brevard County"/>
    <s v="Town of Melbourne Village"/>
    <m/>
    <m/>
    <m/>
    <n v="0"/>
    <n v="1"/>
    <n v="2.3460508215942002"/>
    <n v="0.34466680768892"/>
    <n v="945.586394075876"/>
    <m/>
    <n v="-1"/>
    <n v="-1"/>
    <n v="-1"/>
    <n v="-1"/>
    <n v="0"/>
    <m/>
    <m/>
    <s v="Central IRL A"/>
    <n v="-1"/>
    <m/>
    <m/>
    <n v="636"/>
    <x v="0"/>
    <s v="PlattCircle"/>
    <x v="0"/>
    <m/>
    <n v="126.61348878407701"/>
    <n v="0.76689894089999999"/>
  </r>
  <r>
    <n v="50000"/>
    <n v="55000"/>
    <n v="55000"/>
    <x v="0"/>
    <x v="0"/>
    <s v="IR12-21"/>
    <s v="62-304.520 (7)(b),(16),"/>
    <n v="0.56000000000000005"/>
    <n v="0.48"/>
    <s v="Town of Melbourne Village"/>
    <n v="5.6335161876369999E-2"/>
    <n v="3982.6516084293298"/>
    <n v="9.8811733508608093"/>
    <n v="1.4516788995848899"/>
    <n v="0.55665750024927996"/>
    <n v="8.1780565800630006E-2"/>
    <n v="224.363323058079"/>
    <n v="1210"/>
    <s v="Fixed Single Family Units"/>
    <n v="1210"/>
    <s v="Town of Melbourne Village                    Brevard County"/>
    <s v="Town of Melbourne Village"/>
    <m/>
    <m/>
    <m/>
    <n v="0"/>
    <n v="1"/>
    <n v="0.55665750024927996"/>
    <n v="8.1780565800630006E-2"/>
    <n v="224.36332305808099"/>
    <m/>
    <n v="-1"/>
    <n v="-1"/>
    <n v="-1"/>
    <n v="-1"/>
    <n v="0"/>
    <m/>
    <m/>
    <s v="Central IRL A"/>
    <n v="-1"/>
    <m/>
    <m/>
    <n v="636"/>
    <x v="0"/>
    <s v="PlattCircle"/>
    <x v="0"/>
    <m/>
    <n v="60.977507374164297"/>
    <n v="0.18196538770000001"/>
  </r>
  <r>
    <n v="50000"/>
    <n v="55000"/>
    <n v="55000"/>
    <x v="0"/>
    <x v="0"/>
    <s v="IR12-21"/>
    <s v="62-304.520 (7)(b),(16),"/>
    <n v="0.56000000000000005"/>
    <n v="0.48"/>
    <s v="Town of Melbourne Village"/>
    <n v="3.2955645901140002E-2"/>
    <n v="3982.6516084293298"/>
    <n v="9.8811733508608093"/>
    <n v="1.4516788995848899"/>
    <n v="0.32564045003876002"/>
    <n v="4.784101577687E-2"/>
    <n v="131.25085615500601"/>
    <n v="1210"/>
    <s v="Fixed Single Family Units"/>
    <n v="1210"/>
    <s v="Town of Melbourne Village                    Brevard County"/>
    <s v="Town of Melbourne Village"/>
    <m/>
    <m/>
    <m/>
    <n v="0"/>
    <n v="1"/>
    <n v="0.32564045003876002"/>
    <n v="4.784101577687E-2"/>
    <n v="131.25085615500501"/>
    <m/>
    <n v="-1"/>
    <n v="-1"/>
    <n v="-1"/>
    <n v="-1"/>
    <n v="0"/>
    <m/>
    <m/>
    <s v="Central IRL A"/>
    <n v="-1"/>
    <m/>
    <m/>
    <n v="636"/>
    <x v="0"/>
    <s v="PlattCircle"/>
    <x v="0"/>
    <m/>
    <n v="61.874442625633598"/>
    <n v="0.1064483829"/>
  </r>
  <r>
    <n v="50000"/>
    <n v="55000"/>
    <n v="55000"/>
    <x v="0"/>
    <x v="0"/>
    <s v="IR12-21"/>
    <s v="62-304.520 (7)(b),(16),"/>
    <n v="0.56000000000000005"/>
    <n v="0.48"/>
    <s v="Town of Melbourne Village"/>
    <n v="1.8772796230540002E-2"/>
    <n v="3979.83439525827"/>
    <n v="9.8745016238777108"/>
    <n v="1.4507095853630001"/>
    <n v="0.18537200686326"/>
    <n v="2.7233875435719999E-2"/>
    <n v="74.712620133505695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8537200686326"/>
    <n v="2.7233875435719999E-2"/>
    <n v="74.712620133507301"/>
    <m/>
    <n v="-1"/>
    <n v="-1"/>
    <n v="-1"/>
    <n v="-1"/>
    <n v="0"/>
    <m/>
    <m/>
    <s v="Central IRL A"/>
    <n v="-1"/>
    <m/>
    <m/>
    <n v="636"/>
    <x v="0"/>
    <s v="PlattCircle"/>
    <x v="0"/>
    <m/>
    <n v="103.05359070740199"/>
    <n v="6.0594176899999998E-2"/>
  </r>
  <r>
    <n v="50000"/>
    <n v="55000"/>
    <n v="55000"/>
    <x v="0"/>
    <x v="0"/>
    <s v="IR12-21"/>
    <s v="62-304.520 (7)(b),(16),"/>
    <n v="0.56000000000000005"/>
    <n v="0.48"/>
    <s v="Natural Lands"/>
    <n v="2.0259465645E-4"/>
    <n v="3979.83439525827"/>
    <n v="9.8745016238777108"/>
    <n v="1.4507095853630001"/>
    <n v="2.0005212641E-3"/>
    <n v="2.9390601004999998E-4"/>
    <n v="0.80629318203524003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2.0005212641E-3"/>
    <n v="2.9390601004999998E-4"/>
    <n v="0.80629318203414002"/>
    <m/>
    <n v="-1"/>
    <n v="-1"/>
    <n v="-1"/>
    <n v="-1"/>
    <n v="0"/>
    <m/>
    <m/>
    <s v="Central IRL A"/>
    <n v="-1"/>
    <m/>
    <m/>
    <n v="636"/>
    <x v="0"/>
    <s v="PlattCircle"/>
    <x v="0"/>
    <m/>
    <n v="16.636234209608698"/>
    <n v="6.5392800000000002E-4"/>
  </r>
  <r>
    <n v="50000"/>
    <n v="55000"/>
    <n v="55000"/>
    <x v="0"/>
    <x v="0"/>
    <s v="IR12-21"/>
    <s v="62-304.520 (7)(b),(16),"/>
    <n v="0.56000000000000005"/>
    <n v="0.48"/>
    <s v="Town of Melbourne Village"/>
    <n v="0.22565386329161999"/>
    <n v="3979.83439525827"/>
    <n v="9.8745016238777108"/>
    <n v="1.4507095853630001"/>
    <n v="2.2282194395074102"/>
    <n v="0.32735822245134999"/>
    <n v="898.06500655090895"/>
    <n v="1210"/>
    <s v="Fixed Single Family Units"/>
    <n v="1210"/>
    <s v="Town of Melbourne Village                    Brevard County"/>
    <s v="Town of Melbourne Village"/>
    <m/>
    <m/>
    <m/>
    <n v="0"/>
    <n v="1"/>
    <n v="2.2282194395074102"/>
    <n v="0.32735822245134999"/>
    <n v="898.06500655090895"/>
    <m/>
    <n v="-1"/>
    <n v="-1"/>
    <n v="-1"/>
    <n v="-1"/>
    <n v="0"/>
    <m/>
    <m/>
    <s v="Central IRL A"/>
    <n v="-1"/>
    <m/>
    <m/>
    <n v="636"/>
    <x v="0"/>
    <s v="PlattCircle"/>
    <x v="0"/>
    <m/>
    <n v="134.93974644726799"/>
    <n v="0.72835766950000003"/>
  </r>
  <r>
    <n v="50000"/>
    <n v="55000"/>
    <n v="55000"/>
    <x v="0"/>
    <x v="0"/>
    <s v="IR12-21"/>
    <s v="62-304.520 (7)(b),(16),"/>
    <n v="0.56000000000000005"/>
    <n v="0.48"/>
    <s v="Town of Melbourne Village"/>
    <n v="0.37313406414886002"/>
    <n v="3979.83439525827"/>
    <n v="9.8745016238777108"/>
    <n v="1.4507095853630001"/>
    <n v="3.6845129223620101"/>
    <n v="0.54130916348619995"/>
    <n v="1485.01178254213"/>
    <n v="1210"/>
    <s v="Fixed Single Family Units"/>
    <n v="1210"/>
    <s v="Town of Melbourne Village                    Brevard County"/>
    <s v="Town of Melbourne Village"/>
    <m/>
    <m/>
    <m/>
    <n v="0"/>
    <n v="1"/>
    <n v="3.6845129223620101"/>
    <n v="0.54130916348619995"/>
    <n v="1485.01178254213"/>
    <m/>
    <n v="-1"/>
    <n v="-1"/>
    <n v="-1"/>
    <n v="-1"/>
    <n v="0"/>
    <m/>
    <m/>
    <s v="Central IRL A"/>
    <n v="-1"/>
    <m/>
    <m/>
    <n v="636"/>
    <x v="0"/>
    <s v="PlattCircle"/>
    <x v="0"/>
    <m/>
    <n v="159.100392878962"/>
    <n v="1.2043891179999999"/>
  </r>
  <r>
    <n v="51000"/>
    <n v="57000"/>
    <n v="57000"/>
    <x v="0"/>
    <x v="0"/>
    <s v="IR12-21"/>
    <s v="62-304.520 (7)(b),(16),"/>
    <n v="0.56000000000000005"/>
    <n v="0.48"/>
    <s v="City of West Melbourne"/>
    <n v="4.8693206777000002E-3"/>
    <n v="3971.6751829218802"/>
    <n v="9.8553643505081006"/>
    <n v="1.44793582112023"/>
    <n v="4.7988929418190003E-2"/>
    <n v="7.0504638337600001E-3"/>
    <n v="19.339360093309399"/>
    <n v="1200"/>
    <s v="Residential, Medium Density-Two-five dwellingunits per acre"/>
    <n v="1200"/>
    <s v="City of West Melbourne                               Brevard County"/>
    <s v="City of West Melbourne"/>
    <m/>
    <m/>
    <m/>
    <n v="0"/>
    <n v="1"/>
    <n v="4.7988929418190003E-2"/>
    <n v="7.0504638337600001E-3"/>
    <n v="409.44936429251902"/>
    <m/>
    <n v="-1"/>
    <n v="-1"/>
    <n v="-1"/>
    <n v="-1"/>
    <n v="0"/>
    <m/>
    <m/>
    <s v="Central IRL A"/>
    <n v="-1"/>
    <m/>
    <m/>
    <n v="636"/>
    <x v="0"/>
    <s v="PlattCircle"/>
    <x v="0"/>
    <m/>
    <n v="23.770070526721199"/>
    <n v="0.33207572120000001"/>
  </r>
  <r>
    <n v="51000"/>
    <n v="57000"/>
    <n v="57000"/>
    <x v="0"/>
    <x v="0"/>
    <s v="IR12-21"/>
    <s v="62-304.520 (7)(b),(16),"/>
    <n v="0.56000000000000005"/>
    <n v="0.48"/>
    <s v="Town of Melbourne Village"/>
    <n v="2.8194821114759998E-2"/>
    <n v="3971.6751829218802"/>
    <n v="9.8553643505081006"/>
    <n v="1.44793582112023"/>
    <n v="0.27787023488335"/>
    <n v="4.082429146213E-2"/>
    <n v="111.98067130841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27787023488335"/>
    <n v="4.082429146213E-2"/>
    <n v="111.980671308414"/>
    <m/>
    <n v="-1"/>
    <n v="-1"/>
    <n v="-1"/>
    <n v="-1"/>
    <n v="0"/>
    <m/>
    <m/>
    <s v="Central IRL A"/>
    <n v="-1"/>
    <m/>
    <m/>
    <n v="636"/>
    <x v="0"/>
    <s v="PlattCircle"/>
    <x v="0"/>
    <m/>
    <n v="43.976191654769899"/>
    <n v="9.0819684799999995E-2"/>
  </r>
  <r>
    <n v="51000"/>
    <n v="57000"/>
    <n v="57000"/>
    <x v="0"/>
    <x v="0"/>
    <s v="IR12-21"/>
    <s v="62-304.520 (7)(b),(16),"/>
    <n v="0.56000000000000005"/>
    <n v="0.48"/>
    <s v="Town of Melbourne Village"/>
    <n v="2.3998157570999999E-3"/>
    <n v="3971.6751829218802"/>
    <n v="9.8553643505081006"/>
    <n v="1.44793582112023"/>
    <n v="2.365105866038E-2"/>
    <n v="3.4747791987999998E-3"/>
    <n v="9.5312886860867501"/>
    <n v="1200"/>
    <s v="Residential, Medium Density-Two-five dwellingunits per acre"/>
    <n v="1200"/>
    <s v="City of West Melbourne           Town of Melbourne Village                    Brevard County"/>
    <s v="Town of Melbourne Village"/>
    <m/>
    <m/>
    <m/>
    <n v="0"/>
    <n v="1"/>
    <n v="2.365105866038E-2"/>
    <n v="3.4747791987999998E-3"/>
    <n v="9.5312886860860804"/>
    <m/>
    <n v="-1"/>
    <n v="-1"/>
    <n v="-1"/>
    <n v="-1"/>
    <n v="0"/>
    <m/>
    <m/>
    <s v="Central IRL A"/>
    <n v="-1"/>
    <m/>
    <m/>
    <n v="636"/>
    <x v="0"/>
    <s v="PlattCircle"/>
    <x v="0"/>
    <m/>
    <n v="26.6859543951247"/>
    <n v="7.7301610999999998E-3"/>
  </r>
  <r>
    <n v="51000"/>
    <n v="57000"/>
    <n v="57000"/>
    <x v="0"/>
    <x v="0"/>
    <s v="IR12-21"/>
    <s v="62-304.520 (7)(b),(16),"/>
    <n v="0.56000000000000005"/>
    <n v="0.48"/>
    <s v="Town of Melbourne Village"/>
    <n v="7.1531202229229998E-2"/>
    <n v="3971.6751829218802"/>
    <n v="9.8553643505081006"/>
    <n v="1.44793582112023"/>
    <n v="0.70496606039901999"/>
    <n v="0.10357259003551"/>
    <n v="284.09870069843402"/>
    <n v="1210"/>
    <s v="Fixed Single Family Units"/>
    <n v="1210"/>
    <s v="Town of Melbourne Village                    Brevard County"/>
    <s v="Town of Melbourne Village"/>
    <m/>
    <m/>
    <m/>
    <n v="0"/>
    <n v="1"/>
    <n v="0.70496606039901999"/>
    <n v="0.10357259003551"/>
    <n v="284.09870069843402"/>
    <m/>
    <n v="-1"/>
    <n v="-1"/>
    <n v="-1"/>
    <n v="-1"/>
    <n v="0"/>
    <m/>
    <m/>
    <s v="Central IRL A"/>
    <n v="-1"/>
    <m/>
    <m/>
    <n v="636"/>
    <x v="0"/>
    <s v="PlattCircle"/>
    <x v="0"/>
    <m/>
    <n v="88.735185132923107"/>
    <n v="0.2304125715"/>
  </r>
  <r>
    <n v="51000"/>
    <n v="57000"/>
    <n v="57000"/>
    <x v="0"/>
    <x v="0"/>
    <s v="IR12-21"/>
    <s v="62-304.520 (7)(b),(16),"/>
    <n v="0.56000000000000005"/>
    <n v="0.48"/>
    <s v="Town of Melbourne Village"/>
    <n v="6.6675913953000003E-4"/>
    <n v="3971.6751829218802"/>
    <n v="9.8553643505081006"/>
    <n v="1.44793582112023"/>
    <n v="6.5711542541399999E-3"/>
    <n v="9.6542444218999999E-4"/>
    <n v="2.6481507274774998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6.5711542541399999E-3"/>
    <n v="9.6542444218999999E-4"/>
    <n v="2.6481507274785301"/>
    <m/>
    <n v="-1"/>
    <n v="-1"/>
    <n v="-1"/>
    <n v="-1"/>
    <n v="0"/>
    <m/>
    <m/>
    <s v="Central IRL A"/>
    <n v="-1"/>
    <m/>
    <m/>
    <n v="636"/>
    <x v="0"/>
    <s v="PlattCircle"/>
    <x v="0"/>
    <m/>
    <n v="72.786964022562699"/>
    <n v="2.1477296999999999E-3"/>
  </r>
  <r>
    <n v="51000"/>
    <n v="57000"/>
    <n v="57000"/>
    <x v="0"/>
    <x v="0"/>
    <s v="IR12-21"/>
    <s v="62-304.520 (7)(b),(16),"/>
    <n v="0.56000000000000005"/>
    <n v="0.48"/>
    <s v="City of West Melbourne"/>
    <n v="1.8707998959330001E-2"/>
    <n v="3971.6751829218802"/>
    <n v="9.8553643505081006"/>
    <n v="1.44793582112023"/>
    <n v="0.18437414601311999"/>
    <n v="2.7087981834690002E-2"/>
    <n v="74.302095188899301"/>
    <n v="1210"/>
    <s v="Fixed Single Family Units"/>
    <n v="1210"/>
    <s v="City of West Melbourne                               Brevard County"/>
    <s v="City of West Melbourne"/>
    <m/>
    <m/>
    <m/>
    <n v="0"/>
    <n v="1"/>
    <n v="0.18437414601311999"/>
    <n v="2.7087981834690002E-2"/>
    <n v="1598.2488884919601"/>
    <m/>
    <n v="-1"/>
    <n v="-1"/>
    <n v="-1"/>
    <n v="-1"/>
    <n v="0"/>
    <m/>
    <m/>
    <s v="Central IRL A"/>
    <n v="-1"/>
    <m/>
    <m/>
    <n v="636"/>
    <x v="0"/>
    <s v="PlattCircle"/>
    <x v="0"/>
    <m/>
    <n v="84.006270648835297"/>
    <n v="1.2962278089999999"/>
  </r>
  <r>
    <n v="51000"/>
    <n v="57000"/>
    <n v="57000"/>
    <x v="0"/>
    <x v="0"/>
    <s v="IR12-21"/>
    <s v="62-304.520 (7)(b),(16),"/>
    <n v="0.56000000000000005"/>
    <n v="0.48"/>
    <s v="Town of Melbourne Village"/>
    <n v="8.0070275100000004E-7"/>
    <n v="3971.6751829218802"/>
    <n v="9.8553643505081006"/>
    <n v="1.44793582112023"/>
    <n v="7.8912173475590005E-6"/>
    <n v="1.159366195242E-6"/>
    <n v="3.1801312450400001E-3"/>
    <n v="1210"/>
    <s v="Fixed Single Family Units"/>
    <n v="1210"/>
    <s v="Town of Melbourne Village                    Brevard County"/>
    <s v="Town of Melbourne Village"/>
    <m/>
    <m/>
    <m/>
    <n v="0"/>
    <n v="1"/>
    <n v="7.8912173475590005E-6"/>
    <n v="1.159366195242E-6"/>
    <n v="3.1801312469399998E-3"/>
    <m/>
    <n v="-1"/>
    <n v="-1"/>
    <n v="-1"/>
    <n v="-1"/>
    <n v="0"/>
    <m/>
    <m/>
    <s v="Central IRL A"/>
    <n v="-1"/>
    <m/>
    <m/>
    <n v="636"/>
    <x v="0"/>
    <s v="PlattCircle"/>
    <x v="0"/>
    <m/>
    <n v="2.6902252661005801"/>
    <n v="2.5791818999999998E-6"/>
  </r>
  <r>
    <n v="51000"/>
    <n v="57000"/>
    <n v="57000"/>
    <x v="0"/>
    <x v="0"/>
    <s v="IR12-21"/>
    <s v="62-304.520 (7)(b),(16),"/>
    <n v="0.56000000000000005"/>
    <n v="0.48"/>
    <s v="Town of Melbourne Village"/>
    <n v="9.4659134909299992E-3"/>
    <n v="3971.6751829218802"/>
    <n v="9.8553643505081006"/>
    <n v="1.44793582112023"/>
    <n v="9.3290026363520004E-2"/>
    <n v="1.370603522314E-2"/>
    <n v="37.595533695619999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9.3290026363520004E-2"/>
    <n v="1.370603522314E-2"/>
    <n v="37.595533695618698"/>
    <m/>
    <n v="-1"/>
    <n v="-1"/>
    <n v="-1"/>
    <n v="-1"/>
    <n v="0"/>
    <m/>
    <m/>
    <s v="Central IRL A"/>
    <n v="-1"/>
    <m/>
    <m/>
    <n v="636"/>
    <x v="0"/>
    <s v="PlattCircle"/>
    <x v="0"/>
    <m/>
    <n v="82.190478441541998"/>
    <n v="3.0491106E-2"/>
  </r>
  <r>
    <n v="51000"/>
    <n v="59000"/>
    <n v="59000"/>
    <x v="0"/>
    <x v="0"/>
    <s v="IR12-21"/>
    <s v="62-304.520 (7)(b),(16),"/>
    <n v="0.56000000000000005"/>
    <n v="0.48"/>
    <s v="Natural Lands"/>
    <n v="0.33130654140875998"/>
    <n v="3982.8340141157901"/>
    <n v="9.8815612168279596"/>
    <n v="1.4517336739511499"/>
    <n v="3.2738258704662102"/>
    <n v="0.48096886256339"/>
    <n v="1319.53896222187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3.2738258704662102"/>
    <n v="0.48096886256339"/>
    <n v="1319.53896222187"/>
    <m/>
    <n v="-1"/>
    <n v="-1"/>
    <n v="-1"/>
    <n v="-1"/>
    <n v="0"/>
    <m/>
    <m/>
    <s v="Central IRL A"/>
    <n v="-1"/>
    <m/>
    <m/>
    <n v="636"/>
    <x v="0"/>
    <s v="PlattCircle"/>
    <x v="0"/>
    <m/>
    <n v="189.87276937316599"/>
    <n v="1.0701856952"/>
  </r>
  <r>
    <n v="51000"/>
    <n v="59000"/>
    <n v="59000"/>
    <x v="0"/>
    <x v="0"/>
    <s v="IR12-21"/>
    <s v="62-304.520 (7)(b),(16),"/>
    <n v="0.56000000000000005"/>
    <n v="0.48"/>
    <s v="Town of Melbourne Village"/>
    <n v="0.14901951628123"/>
    <n v="3982.8340141157901"/>
    <n v="9.8815612168279596"/>
    <n v="1.4517336739511499"/>
    <n v="1.4725454726351099"/>
    <n v="0.21633664986137999"/>
    <n v="593.51999821198399"/>
    <n v="1210"/>
    <s v="Fixed Single Family Units"/>
    <n v="1210"/>
    <s v="Town of Melbourne Village                    Brevard County"/>
    <s v="Town of Melbourne Village"/>
    <m/>
    <m/>
    <m/>
    <n v="0"/>
    <n v="1"/>
    <n v="1.4725454726351099"/>
    <n v="0.21633664986137999"/>
    <n v="593.51999821198399"/>
    <m/>
    <n v="-1"/>
    <n v="-1"/>
    <n v="-1"/>
    <n v="-1"/>
    <n v="0"/>
    <m/>
    <m/>
    <s v="Central IRL A"/>
    <n v="-1"/>
    <m/>
    <m/>
    <n v="636"/>
    <x v="0"/>
    <s v="PlattCircle"/>
    <x v="0"/>
    <m/>
    <n v="99.281377767356801"/>
    <n v="0.48136252899999998"/>
  </r>
  <r>
    <n v="51000"/>
    <n v="59000"/>
    <n v="59000"/>
    <x v="0"/>
    <x v="0"/>
    <s v="IR12-21"/>
    <s v="62-304.520 (7)(b),(16),"/>
    <n v="0.56000000000000005"/>
    <n v="0.48"/>
    <s v="Town of Melbourne Village"/>
    <n v="5.693155245539E-2"/>
    <n v="3982.8340141157901"/>
    <n v="9.8815612168279596"/>
    <n v="1.4517336739511499"/>
    <n v="0.56257262075698"/>
    <n v="8.2649451809800004E-2"/>
    <n v="226.748923595744"/>
    <n v="1210"/>
    <s v="Fixed Single Family Units"/>
    <n v="1210"/>
    <s v="Town of Melbourne Village                    Brevard County"/>
    <s v="Town of Melbourne Village"/>
    <m/>
    <m/>
    <m/>
    <n v="0"/>
    <n v="1"/>
    <n v="0.56257262075698"/>
    <n v="8.2649451809800004E-2"/>
    <n v="226.748923595745"/>
    <m/>
    <n v="-1"/>
    <n v="-1"/>
    <n v="-1"/>
    <n v="-1"/>
    <n v="0"/>
    <m/>
    <m/>
    <s v="Central IRL A"/>
    <n v="-1"/>
    <m/>
    <m/>
    <n v="636"/>
    <x v="0"/>
    <s v="PlattCircle"/>
    <x v="0"/>
    <m/>
    <n v="86.850462213874906"/>
    <n v="0.18390018129999999"/>
  </r>
  <r>
    <n v="51000"/>
    <n v="59000"/>
    <n v="59000"/>
    <x v="0"/>
    <x v="0"/>
    <s v="IR12-21"/>
    <s v="62-304.520 (7)(b),(16),"/>
    <n v="0.56000000000000005"/>
    <n v="0.48"/>
    <s v="Town of Melbourne Village"/>
    <n v="8.0505730513570004E-2"/>
    <n v="3982.8340141157901"/>
    <n v="9.8815612168279596"/>
    <n v="1.4517336739511499"/>
    <n v="0.79552230437529003"/>
    <n v="0.11687287993258"/>
    <n v="320.64096182068602"/>
    <n v="1210"/>
    <s v="Fixed Single Family Units"/>
    <n v="1210"/>
    <s v="Town of Melbourne Village                    Brevard County"/>
    <s v="Town of Melbourne Village"/>
    <m/>
    <m/>
    <m/>
    <n v="0"/>
    <n v="1"/>
    <n v="0.79552230437529003"/>
    <n v="0.11687287993258"/>
    <n v="320.64096182068602"/>
    <m/>
    <n v="-1"/>
    <n v="-1"/>
    <n v="-1"/>
    <n v="-1"/>
    <n v="0"/>
    <m/>
    <m/>
    <s v="Central IRL A"/>
    <n v="-1"/>
    <m/>
    <m/>
    <n v="636"/>
    <x v="0"/>
    <s v="PlattCircle"/>
    <x v="0"/>
    <m/>
    <n v="72.896387146848994"/>
    <n v="0.26004944190000001"/>
  </r>
  <r>
    <n v="51000"/>
    <n v="59000"/>
    <n v="59000"/>
    <x v="0"/>
    <x v="0"/>
    <s v="IR12-21"/>
    <s v="62-304.520 (7)(b),(16),"/>
    <n v="0.56000000000000005"/>
    <n v="0.48"/>
    <s v="Town of Melbourne Village"/>
    <n v="0.11794362586472"/>
    <n v="3973.7131556752902"/>
    <n v="9.8602091777101002"/>
    <n v="1.4486403723901"/>
    <n v="1.1629488222037201"/>
    <n v="0.1708578980937"/>
    <n v="468.674137726686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629488222037201"/>
    <n v="0.1708578980937"/>
    <n v="468.67413772668698"/>
    <m/>
    <n v="-1"/>
    <n v="-1"/>
    <n v="-1"/>
    <n v="-1"/>
    <n v="0"/>
    <m/>
    <m/>
    <s v="Central IRL A"/>
    <n v="-1"/>
    <m/>
    <m/>
    <n v="636"/>
    <x v="0"/>
    <s v="PlattCircle"/>
    <x v="0"/>
    <m/>
    <n v="199.59935601920299"/>
    <n v="0.3801087897"/>
  </r>
  <r>
    <n v="51000"/>
    <n v="59000"/>
    <n v="59000"/>
    <x v="0"/>
    <x v="0"/>
    <s v="IR12-21"/>
    <s v="62-304.520 (7)(b),(16),"/>
    <n v="0.56000000000000005"/>
    <n v="0.48"/>
    <s v="Town of Melbourne Village"/>
    <n v="0.26026229096218001"/>
    <n v="3973.7131556752902"/>
    <n v="9.8602091777101002"/>
    <n v="1.4486403723901"/>
    <n v="2.5662406299572198"/>
    <n v="0.37702646209856"/>
    <n v="1034.2076895226301"/>
    <n v="1210"/>
    <s v="Fixed Single Family Units"/>
    <n v="1210"/>
    <s v="Town of Melbourne Village                    Brevard County"/>
    <s v="Town of Melbourne Village"/>
    <m/>
    <m/>
    <m/>
    <n v="0"/>
    <n v="1"/>
    <n v="2.5662406299572198"/>
    <n v="0.37702646209856"/>
    <n v="1034.2076895226301"/>
    <m/>
    <n v="-1"/>
    <n v="-1"/>
    <n v="-1"/>
    <n v="-1"/>
    <n v="0"/>
    <m/>
    <m/>
    <s v="Central IRL A"/>
    <n v="-1"/>
    <m/>
    <m/>
    <n v="636"/>
    <x v="0"/>
    <s v="PlattCircle"/>
    <x v="0"/>
    <m/>
    <n v="135.38078738204101"/>
    <n v="0.83877347079999998"/>
  </r>
  <r>
    <n v="51000"/>
    <n v="59000"/>
    <n v="59000"/>
    <x v="0"/>
    <x v="0"/>
    <s v="IR12-21"/>
    <s v="62-304.520 (7)(b),(16),"/>
    <n v="0.56000000000000005"/>
    <n v="0.48"/>
    <s v="Town of Melbourne Village"/>
    <n v="0.23807547006287"/>
    <n v="3973.7131556752902"/>
    <n v="9.8602091777101002"/>
    <n v="1.4486403723901"/>
    <n v="2.3474739349015898"/>
    <n v="0.34488573760883001"/>
    <n v="946.043627432422"/>
    <n v="1210"/>
    <s v="Fixed Single Family Units"/>
    <n v="1210"/>
    <s v="Town of Melbourne Village                    Brevard County"/>
    <s v="Town of Melbourne Village"/>
    <m/>
    <m/>
    <m/>
    <n v="0"/>
    <n v="1"/>
    <n v="2.3474739349015898"/>
    <n v="0.34488573760883001"/>
    <n v="946.043627432422"/>
    <m/>
    <n v="-1"/>
    <n v="-1"/>
    <n v="-1"/>
    <n v="-1"/>
    <n v="0"/>
    <m/>
    <m/>
    <s v="Central IRL A"/>
    <n v="-1"/>
    <m/>
    <m/>
    <n v="636"/>
    <x v="0"/>
    <s v="PlattCircle"/>
    <x v="0"/>
    <m/>
    <n v="129.10036430859"/>
    <n v="0.76726977080000003"/>
  </r>
  <r>
    <n v="51000"/>
    <n v="59000"/>
    <n v="59000"/>
    <x v="0"/>
    <x v="0"/>
    <s v="IR12-21"/>
    <s v="62-304.520 (7)(b),(16),"/>
    <n v="0.56000000000000005"/>
    <n v="0.48"/>
    <s v="Town of Melbourne Village"/>
    <n v="1.4820667321E-3"/>
    <n v="3973.7131556752902"/>
    <n v="9.8602091777101002"/>
    <n v="1.4486403723901"/>
    <n v="1.461348799387E-2"/>
    <n v="2.1469817026999998E-3"/>
    <n v="5.88930807095036"/>
    <n v="1210"/>
    <s v="Fixed Single Family Units"/>
    <n v="1210"/>
    <s v="Town of Melbourne Village                    Brevard County"/>
    <s v="Town of Melbourne Village"/>
    <m/>
    <m/>
    <m/>
    <n v="0"/>
    <n v="1"/>
    <n v="1.461348799387E-2"/>
    <n v="2.1469817026999998E-3"/>
    <n v="5.8893080709502801"/>
    <m/>
    <n v="-1"/>
    <n v="-1"/>
    <n v="-1"/>
    <n v="-1"/>
    <n v="0"/>
    <m/>
    <m/>
    <s v="Central IRL A"/>
    <n v="-1"/>
    <m/>
    <m/>
    <n v="636"/>
    <x v="0"/>
    <s v="PlattCircle"/>
    <x v="0"/>
    <m/>
    <n v="11.9026452383353"/>
    <n v="4.7764056000000003E-3"/>
  </r>
  <r>
    <n v="51000"/>
    <n v="60000"/>
    <n v="60000"/>
    <x v="0"/>
    <x v="0"/>
    <s v="IR12-21"/>
    <s v="62-304.520 (7)(b),(16),"/>
    <n v="0.56000000000000005"/>
    <n v="0.48"/>
    <s v="Town of Melbourne Village"/>
    <n v="0.20340135686117"/>
    <n v="3991.8536154232702"/>
    <n v="10.253590066211199"/>
    <n v="1.6218209374191499"/>
    <n v="2.0855941321656601"/>
    <n v="0.32988057925691999"/>
    <n v="811.9484417682930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0855941321656601"/>
    <n v="0.32988057925691999"/>
    <n v="811.94844176829304"/>
    <m/>
    <n v="-1"/>
    <n v="-1"/>
    <n v="-1"/>
    <n v="-1"/>
    <n v="0"/>
    <m/>
    <m/>
    <s v="Central IRL A"/>
    <n v="-1"/>
    <m/>
    <m/>
    <n v="636"/>
    <x v="0"/>
    <s v="PlattCircle"/>
    <x v="0"/>
    <m/>
    <n v="132.71700012968401"/>
    <n v="0.65851455130000003"/>
  </r>
  <r>
    <n v="51000"/>
    <n v="60000"/>
    <n v="60000"/>
    <x v="0"/>
    <x v="0"/>
    <s v="IR12-21"/>
    <s v="62-304.520 (7)(b),(16),"/>
    <n v="0.56000000000000005"/>
    <n v="0.48"/>
    <s v="Town of Melbourne Village"/>
    <n v="0.2802329468036"/>
    <n v="3991.8536154232702"/>
    <n v="10.253590066211199"/>
    <n v="1.6218209374191499"/>
    <n v="2.8733937595705301"/>
    <n v="0.45448766048075001"/>
    <n v="1118.6489018586799"/>
    <n v="1210"/>
    <s v="Fixed Single Family Units"/>
    <n v="1210"/>
    <s v="Town of Melbourne Village                    Brevard County"/>
    <s v="Town of Melbourne Village"/>
    <m/>
    <m/>
    <m/>
    <n v="0"/>
    <n v="1"/>
    <n v="2.8733937595705301"/>
    <n v="0.45448766048075001"/>
    <n v="1118.6489018586799"/>
    <m/>
    <n v="-1"/>
    <n v="-1"/>
    <n v="-1"/>
    <n v="-1"/>
    <n v="0"/>
    <m/>
    <m/>
    <s v="Central IRL A"/>
    <n v="-1"/>
    <m/>
    <m/>
    <n v="636"/>
    <x v="0"/>
    <s v="PlattCircle"/>
    <x v="0"/>
    <m/>
    <n v="134.720157575104"/>
    <n v="0.90725782789999998"/>
  </r>
  <r>
    <n v="51000"/>
    <n v="60000"/>
    <n v="60000"/>
    <x v="0"/>
    <x v="0"/>
    <s v="IR12-21"/>
    <s v="62-304.520 (7)(b),(16),"/>
    <n v="0.56000000000000005"/>
    <n v="0.48"/>
    <s v="Town of Melbourne Village"/>
    <n v="0.13366550891019999"/>
    <n v="3991.8536154232702"/>
    <n v="10.253590066211199"/>
    <n v="1.6218209374191499"/>
    <n v="1.3705513343567199"/>
    <n v="0.21678152096135"/>
    <n v="533.57314500058601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1.3705513343567199"/>
    <n v="0.21678152096135"/>
    <n v="533.57314500058601"/>
    <m/>
    <n v="-1"/>
    <n v="-1"/>
    <n v="-1"/>
    <n v="-1"/>
    <n v="0"/>
    <m/>
    <m/>
    <s v="Central IRL A"/>
    <n v="-1"/>
    <m/>
    <m/>
    <n v="636"/>
    <x v="0"/>
    <s v="PlattCircle"/>
    <x v="0"/>
    <m/>
    <n v="99.730236496667303"/>
    <n v="0.4327438321"/>
  </r>
  <r>
    <n v="51000"/>
    <n v="60000"/>
    <n v="60000"/>
    <x v="0"/>
    <x v="0"/>
    <s v="IR12-21"/>
    <s v="62-304.520 (7)(b),(16),"/>
    <n v="0.56000000000000005"/>
    <n v="0.48"/>
    <s v="Town of Melbourne Village"/>
    <n v="4.6364120798999999E-4"/>
    <n v="3991.8536154232702"/>
    <n v="10.253590066211199"/>
    <n v="1.6218209374191499"/>
    <n v="4.7539868845900002E-3"/>
    <n v="7.5194301856999996E-4"/>
    <n v="1.85078783239804"/>
    <n v="1210"/>
    <s v="Fixed Single Family Units"/>
    <n v="1210"/>
    <s v="Town of Melbourne Village                    Brevard County"/>
    <s v="Town of Melbourne Village"/>
    <m/>
    <m/>
    <m/>
    <n v="0"/>
    <n v="1"/>
    <n v="4.7539868845900002E-3"/>
    <n v="7.5194301856999996E-4"/>
    <n v="1.8507878323979901"/>
    <m/>
    <n v="-1"/>
    <n v="-1"/>
    <n v="-1"/>
    <n v="-1"/>
    <n v="0"/>
    <m/>
    <m/>
    <s v="Central IRL A"/>
    <n v="-1"/>
    <m/>
    <m/>
    <n v="636"/>
    <x v="0"/>
    <s v="PlattCircle"/>
    <x v="0"/>
    <m/>
    <n v="25.166959262677601"/>
    <n v="1.5010444999999999E-3"/>
  </r>
  <r>
    <n v="51000"/>
    <n v="60000"/>
    <n v="60000"/>
    <x v="0"/>
    <x v="0"/>
    <s v="IR12-21"/>
    <s v="62-304.520 (7)(b),(16),"/>
    <n v="0.56000000000000005"/>
    <n v="0.48"/>
    <s v="Town of Melbourne Village"/>
    <n v="0.18502608243275001"/>
    <n v="3975.1522823135501"/>
    <n v="9.8635238248068902"/>
    <n v="1.44911860330899"/>
    <n v="1.8250091722862001"/>
    <n v="0.26812473815068999"/>
    <n v="735.506853870117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8250091722862001"/>
    <n v="0.26812473815068999"/>
    <n v="735.50685387011799"/>
    <m/>
    <n v="-1"/>
    <n v="-1"/>
    <n v="-1"/>
    <n v="-1"/>
    <n v="0"/>
    <m/>
    <m/>
    <s v="Central IRL A"/>
    <n v="-1"/>
    <m/>
    <m/>
    <n v="636"/>
    <x v="0"/>
    <s v="PlattCircle"/>
    <x v="0"/>
    <m/>
    <n v="199.23665994727801"/>
    <n v="0.59651812969999995"/>
  </r>
  <r>
    <n v="51000"/>
    <n v="60000"/>
    <n v="60000"/>
    <x v="0"/>
    <x v="0"/>
    <s v="IR12-21"/>
    <s v="62-304.520 (7)(b),(16),"/>
    <n v="0.56000000000000005"/>
    <n v="0.48"/>
    <s v="Town of Melbourne Village"/>
    <n v="0.37361424084591"/>
    <n v="3975.1522823135501"/>
    <n v="9.8635238248068902"/>
    <n v="1.44911860330899"/>
    <n v="3.6851529658708602"/>
    <n v="0.54141134687099002"/>
    <n v="1485.1735022035"/>
    <n v="1210"/>
    <s v="Fixed Single Family Units"/>
    <n v="1210"/>
    <s v="Town of Melbourne Village                    Brevard County"/>
    <s v="Town of Melbourne Village"/>
    <m/>
    <m/>
    <m/>
    <n v="0"/>
    <n v="1"/>
    <n v="3.6851529658708602"/>
    <n v="0.54141134687099002"/>
    <n v="1485.1735022035"/>
    <m/>
    <n v="-1"/>
    <n v="-1"/>
    <n v="-1"/>
    <n v="-1"/>
    <n v="0"/>
    <m/>
    <m/>
    <s v="Central IRL A"/>
    <n v="-1"/>
    <m/>
    <m/>
    <n v="636"/>
    <x v="0"/>
    <s v="PlattCircle"/>
    <x v="0"/>
    <m/>
    <n v="155.578743527189"/>
    <n v="1.2045202774999999"/>
  </r>
  <r>
    <n v="51000"/>
    <n v="60000"/>
    <n v="60000"/>
    <x v="0"/>
    <x v="0"/>
    <s v="IR12-21"/>
    <s v="62-304.520 (7)(b),(16),"/>
    <n v="0.56000000000000005"/>
    <n v="0.48"/>
    <s v="Town of Melbourne Village"/>
    <n v="5.912313020512E-2"/>
    <n v="3975.1522823135501"/>
    <n v="9.8635238248068902"/>
    <n v="1.44911860330899"/>
    <n v="0.58316240337544001"/>
    <n v="8.5676427866110003E-2"/>
    <n v="235.02344597243601"/>
    <n v="1210"/>
    <s v="Fixed Single Family Units"/>
    <n v="1210"/>
    <s v="Town of Melbourne Village                    Brevard County"/>
    <s v="Town of Melbourne Village"/>
    <m/>
    <m/>
    <m/>
    <n v="0"/>
    <n v="1"/>
    <n v="0.58316240337544001"/>
    <n v="8.5676427866110003E-2"/>
    <n v="235.02344597243601"/>
    <m/>
    <n v="-1"/>
    <n v="-1"/>
    <n v="-1"/>
    <n v="-1"/>
    <n v="0"/>
    <m/>
    <m/>
    <s v="Central IRL A"/>
    <n v="-1"/>
    <m/>
    <m/>
    <n v="636"/>
    <x v="0"/>
    <s v="PlattCircle"/>
    <x v="0"/>
    <m/>
    <n v="90.300866872953193"/>
    <n v="0.19061106729999999"/>
  </r>
  <r>
    <n v="51000"/>
    <n v="62000"/>
    <n v="62000"/>
    <x v="0"/>
    <x v="0"/>
    <s v="IR12-21"/>
    <s v="62-304.520 (7)(b),(16),"/>
    <n v="0.56000000000000005"/>
    <n v="0.48"/>
    <s v="Town of Melbourne Village"/>
    <n v="0.11422162093508"/>
    <n v="3975.1522823135501"/>
    <n v="9.8635238248068902"/>
    <n v="1.44911860330899"/>
    <n v="1.12662767940124"/>
    <n v="0.16552067579713001"/>
    <n v="454.048337149645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2662767940124"/>
    <n v="0.16552067579713001"/>
    <n v="454.04833714964502"/>
    <m/>
    <n v="-1"/>
    <n v="-1"/>
    <n v="-1"/>
    <n v="-1"/>
    <n v="0"/>
    <m/>
    <m/>
    <s v="Central IRL A"/>
    <n v="-1"/>
    <m/>
    <m/>
    <n v="636"/>
    <x v="0"/>
    <s v="PlattCircle"/>
    <x v="0"/>
    <m/>
    <n v="118.570938147276"/>
    <n v="0.36824682660000002"/>
  </r>
  <r>
    <n v="51000"/>
    <n v="62000"/>
    <n v="62000"/>
    <x v="0"/>
    <x v="0"/>
    <s v="IR12-21"/>
    <s v="62-304.520 (7)(b),(16),"/>
    <n v="0.56000000000000005"/>
    <n v="0.48"/>
    <s v="Town of Melbourne Village"/>
    <n v="0.11111093242186"/>
    <n v="3975.1522823135501"/>
    <n v="9.8635238248068902"/>
    <n v="1.44911860330899"/>
    <n v="1.09594532913956"/>
    <n v="0.16101291920353"/>
    <n v="441.68287660675901"/>
    <n v="1210"/>
    <s v="Fixed Single Family Units"/>
    <n v="1210"/>
    <s v="Town of Melbourne Village                    Brevard County"/>
    <s v="Town of Melbourne Village"/>
    <m/>
    <m/>
    <m/>
    <n v="0"/>
    <n v="1"/>
    <n v="1.09594532913956"/>
    <n v="0.16101291920353"/>
    <n v="441.68287660675901"/>
    <m/>
    <n v="-1"/>
    <n v="-1"/>
    <n v="-1"/>
    <n v="-1"/>
    <n v="0"/>
    <m/>
    <m/>
    <s v="Central IRL A"/>
    <n v="-1"/>
    <m/>
    <m/>
    <n v="636"/>
    <x v="0"/>
    <s v="PlattCircle"/>
    <x v="0"/>
    <m/>
    <n v="104.22070621752999"/>
    <n v="0.35821806699999997"/>
  </r>
  <r>
    <n v="51000"/>
    <n v="62000"/>
    <n v="62000"/>
    <x v="0"/>
    <x v="0"/>
    <s v="IR12-21"/>
    <s v="62-304.520 (7)(b),(16),"/>
    <n v="0.56000000000000005"/>
    <n v="0.48"/>
    <s v="Town of Melbourne Village"/>
    <n v="0.37802529697860998"/>
    <n v="3975.1522823135501"/>
    <n v="9.8635238248068902"/>
    <n v="1.44911860330899"/>
    <n v="3.7286615231282698"/>
    <n v="0.54780349037312004"/>
    <n v="1502.7081220568"/>
    <n v="1210"/>
    <s v="Fixed Single Family Units"/>
    <n v="1210"/>
    <s v="Town of Melbourne Village                    Brevard County"/>
    <s v="Town of Melbourne Village"/>
    <m/>
    <m/>
    <m/>
    <n v="0"/>
    <n v="1"/>
    <n v="3.7286615231282698"/>
    <n v="0.54780349037312004"/>
    <n v="1502.7081220568"/>
    <m/>
    <n v="-1"/>
    <n v="-1"/>
    <n v="-1"/>
    <n v="-1"/>
    <n v="0"/>
    <m/>
    <m/>
    <s v="Central IRL A"/>
    <n v="-1"/>
    <m/>
    <m/>
    <n v="636"/>
    <x v="0"/>
    <s v="PlattCircle"/>
    <x v="0"/>
    <m/>
    <n v="156.57445196267699"/>
    <n v="1.2187413804"/>
  </r>
  <r>
    <n v="51000"/>
    <n v="62000"/>
    <n v="62000"/>
    <x v="0"/>
    <x v="0"/>
    <s v="IR12-21"/>
    <s v="62-304.520 (7)(b),(16),"/>
    <n v="0.56000000000000005"/>
    <n v="0.48"/>
    <s v="Town of Melbourne Village"/>
    <n v="1.4405603332349999E-2"/>
    <n v="3975.1522823135501"/>
    <n v="9.8635238248068902"/>
    <n v="1.44911860330899"/>
    <n v="0.14209001167936999"/>
    <n v="2.08754277808E-2"/>
    <n v="57.264466964702798"/>
    <n v="1210"/>
    <s v="Fixed Single Family Units"/>
    <n v="1210"/>
    <s v="Town of Melbourne Village                    Brevard County"/>
    <s v="Town of Melbourne Village"/>
    <m/>
    <m/>
    <m/>
    <n v="0"/>
    <n v="1"/>
    <n v="0.14209001167936999"/>
    <n v="2.08754277808E-2"/>
    <n v="57.264466964704397"/>
    <m/>
    <n v="-1"/>
    <n v="-1"/>
    <n v="-1"/>
    <n v="-1"/>
    <n v="0"/>
    <m/>
    <m/>
    <s v="Central IRL A"/>
    <n v="-1"/>
    <m/>
    <m/>
    <n v="636"/>
    <x v="0"/>
    <s v="PlattCircle"/>
    <x v="0"/>
    <m/>
    <n v="83.252230269711006"/>
    <n v="4.6443201099999998E-2"/>
  </r>
  <r>
    <n v="51000"/>
    <n v="62000"/>
    <n v="62000"/>
    <x v="0"/>
    <x v="0"/>
    <s v="IR12-21"/>
    <s v="62-304.520 (7)(b),(16),"/>
    <n v="0.56000000000000005"/>
    <n v="0.48"/>
    <s v="Town of Melbourne Village"/>
    <n v="2.6303730236799999E-3"/>
    <n v="3974.47060894273"/>
    <n v="9.9282494382316493"/>
    <n v="1.4890902103772901"/>
    <n v="2.6114999494769999E-2"/>
    <n v="3.9168627192099998E-3"/>
    <n v="10.4543402732037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6114999494769999E-2"/>
    <n v="3.9168627192099998E-3"/>
    <n v="10.4543402732041"/>
    <m/>
    <n v="-1"/>
    <n v="-1"/>
    <n v="-1"/>
    <n v="-1"/>
    <n v="0"/>
    <m/>
    <m/>
    <s v="Central IRL A"/>
    <n v="-1"/>
    <m/>
    <m/>
    <n v="636"/>
    <x v="0"/>
    <s v="PlattCircle"/>
    <x v="0"/>
    <m/>
    <n v="13.5108924763245"/>
    <n v="8.4787837000000008E-3"/>
  </r>
  <r>
    <n v="51000"/>
    <n v="62000"/>
    <n v="62000"/>
    <x v="0"/>
    <x v="0"/>
    <s v="IR12-21"/>
    <s v="62-304.520 (7)(b),(16),"/>
    <n v="0.56000000000000005"/>
    <n v="0.48"/>
    <s v="Natural Lands"/>
    <n v="0.55045246248236002"/>
    <n v="3974.47060894273"/>
    <n v="9.9282494382316493"/>
    <n v="1.4890902103772901"/>
    <n v="5.4650293514137296"/>
    <n v="0.81967337316055999"/>
    <n v="2187.7571337562899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5.4650293514137296"/>
    <n v="0.81967337316055999"/>
    <n v="2187.7571337562899"/>
    <m/>
    <n v="-1"/>
    <n v="-1"/>
    <n v="-1"/>
    <n v="-1"/>
    <n v="0"/>
    <m/>
    <m/>
    <s v="Central IRL A"/>
    <n v="-1"/>
    <m/>
    <m/>
    <n v="636"/>
    <x v="0"/>
    <s v="PlattCircle"/>
    <x v="0"/>
    <m/>
    <n v="191.99271005987501"/>
    <n v="1.7743366859"/>
  </r>
  <r>
    <n v="51000"/>
    <n v="62000"/>
    <n v="62000"/>
    <x v="0"/>
    <x v="0"/>
    <s v="IR12-21"/>
    <s v="62-304.520 (7)(b),(16),"/>
    <n v="0.56000000000000005"/>
    <n v="0.48"/>
    <s v="Natural Lands"/>
    <n v="1.47677718636E-3"/>
    <n v="3974.47060894273"/>
    <n v="9.9282494382316493"/>
    <n v="1.4890902103772901"/>
    <n v="1.466181227095E-2"/>
    <n v="2.1990544511200001E-3"/>
    <n v="5.8694075231767702"/>
    <n v="4140"/>
    <s v="Upland Mixed Forest"/>
    <n v="3000"/>
    <s v="Town of Melbourne Village                    Brevard County"/>
    <s v="Town of Melbourne Village"/>
    <m/>
    <m/>
    <s v="Natural Lands"/>
    <n v="0"/>
    <n v="1"/>
    <n v="1.466181227095E-2"/>
    <n v="2.1990544511200001E-3"/>
    <n v="5.8694075231763296"/>
    <m/>
    <n v="-1"/>
    <n v="-1"/>
    <n v="-1"/>
    <n v="-1"/>
    <n v="0"/>
    <m/>
    <m/>
    <s v="Central IRL A"/>
    <n v="-1"/>
    <m/>
    <m/>
    <n v="636"/>
    <x v="0"/>
    <s v="PlattCircle"/>
    <x v="0"/>
    <m/>
    <n v="13.662338358364901"/>
    <n v="4.7602655999999998E-3"/>
  </r>
  <r>
    <n v="51000"/>
    <n v="62000"/>
    <n v="62000"/>
    <x v="0"/>
    <x v="0"/>
    <s v="IR12-21"/>
    <s v="62-304.520 (7)(b),(16),"/>
    <n v="0.56000000000000005"/>
    <n v="0.48"/>
    <s v="Town of Melbourne Village"/>
    <n v="5.32830513905E-3"/>
    <n v="3974.47060894273"/>
    <n v="9.9282494382316493"/>
    <n v="1.4890902103772901"/>
    <n v="5.2900742503509998E-2"/>
    <n v="7.9343270204599997E-3"/>
    <n v="21.177192170636701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5.2900742503509998E-2"/>
    <n v="7.9343270204599997E-3"/>
    <n v="21.177192170634999"/>
    <m/>
    <n v="-1"/>
    <n v="-1"/>
    <n v="-1"/>
    <n v="-1"/>
    <n v="0"/>
    <m/>
    <m/>
    <s v="Central IRL A"/>
    <n v="-1"/>
    <m/>
    <m/>
    <n v="636"/>
    <x v="0"/>
    <s v="PlattCircle"/>
    <x v="0"/>
    <m/>
    <n v="23.107776493117299"/>
    <n v="1.7175338299999999E-2"/>
  </r>
  <r>
    <n v="51000"/>
    <n v="62000"/>
    <n v="62000"/>
    <x v="0"/>
    <x v="0"/>
    <s v="IR12-21"/>
    <s v="62-304.520 (7)(b),(16),"/>
    <n v="0.56000000000000005"/>
    <n v="0.48"/>
    <s v="Town of Melbourne Village"/>
    <n v="2.1852357213589999E-2"/>
    <n v="3974.47060894273"/>
    <n v="9.9282494382316493"/>
    <n v="1.4890902103772901"/>
    <n v="0.21695565322985999"/>
    <n v="3.254013120042E-2"/>
    <n v="86.851551481531303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0.21695565322985999"/>
    <n v="3.254013120042E-2"/>
    <n v="86.851551481531303"/>
    <m/>
    <n v="-1"/>
    <n v="-1"/>
    <n v="-1"/>
    <n v="-1"/>
    <n v="0"/>
    <m/>
    <m/>
    <s v="Central IRL A"/>
    <n v="-1"/>
    <m/>
    <m/>
    <n v="636"/>
    <x v="0"/>
    <s v="PlattCircle"/>
    <x v="0"/>
    <m/>
    <n v="67.370673711499606"/>
    <n v="7.04392145E-2"/>
  </r>
  <r>
    <n v="51000"/>
    <n v="62000"/>
    <n v="62000"/>
    <x v="0"/>
    <x v="0"/>
    <s v="IR12-21"/>
    <s v="62-304.520 (7)(b),(16),"/>
    <n v="0.56000000000000005"/>
    <n v="0.48"/>
    <s v="Town of Melbourne Village"/>
    <n v="1.3185613931629999E-2"/>
    <n v="3974.47060894273"/>
    <n v="9.9282494382316493"/>
    <n v="1.4890902103772901"/>
    <n v="0.13091006410948999"/>
    <n v="1.9634568623409999E-2"/>
    <n v="52.405835032149199"/>
    <n v="1210"/>
    <s v="Fixed Single Family Units"/>
    <n v="1210"/>
    <s v="Town of Melbourne Village                    Brevard County"/>
    <s v="Town of Melbourne Village"/>
    <m/>
    <m/>
    <m/>
    <n v="0"/>
    <n v="1"/>
    <n v="0.13091006410948999"/>
    <n v="1.9634568623409999E-2"/>
    <n v="52.405835032150399"/>
    <m/>
    <n v="-1"/>
    <n v="-1"/>
    <n v="-1"/>
    <n v="-1"/>
    <n v="0"/>
    <m/>
    <m/>
    <s v="Central IRL A"/>
    <n v="-1"/>
    <m/>
    <m/>
    <n v="636"/>
    <x v="0"/>
    <s v="PlattCircle"/>
    <x v="0"/>
    <m/>
    <n v="49.500294942616797"/>
    <n v="4.2502704799999999E-2"/>
  </r>
  <r>
    <n v="51000"/>
    <n v="62000"/>
    <n v="62000"/>
    <x v="0"/>
    <x v="0"/>
    <s v="IR12-21"/>
    <s v="62-304.520 (7)(b),(16),"/>
    <n v="0.56000000000000005"/>
    <n v="0.48"/>
    <s v="Town of Melbourne Village"/>
    <n v="1.2367406360889999E-2"/>
    <n v="3974.47060894273"/>
    <n v="9.9282494382316493"/>
    <n v="1.4890902103772901"/>
    <n v="0.12278669525495001"/>
    <n v="1.8416183739770001E-2"/>
    <n v="49.1538930902366"/>
    <n v="1210"/>
    <s v="Fixed Single Family Units"/>
    <n v="1210"/>
    <s v="Town of Melbourne Village                    Brevard County"/>
    <s v="Town of Melbourne Village"/>
    <m/>
    <m/>
    <m/>
    <n v="0"/>
    <n v="1"/>
    <n v="0.12278669525495001"/>
    <n v="1.8416183739770001E-2"/>
    <n v="49.153893090235002"/>
    <m/>
    <n v="-1"/>
    <n v="-1"/>
    <n v="-1"/>
    <n v="-1"/>
    <n v="0"/>
    <m/>
    <m/>
    <s v="Central IRL A"/>
    <n v="-1"/>
    <m/>
    <m/>
    <n v="636"/>
    <x v="0"/>
    <s v="PlattCircle"/>
    <x v="0"/>
    <m/>
    <n v="44.9582661679148"/>
    <n v="3.9865282299999999E-2"/>
  </r>
  <r>
    <n v="51000"/>
    <n v="62000"/>
    <n v="62000"/>
    <x v="0"/>
    <x v="0"/>
    <s v="IR12-21"/>
    <s v="62-304.520 (7)(b),(16),"/>
    <n v="0.56000000000000005"/>
    <n v="0.48"/>
    <s v="Town of Melbourne Village"/>
    <n v="1.046996686648E-2"/>
    <n v="3974.47060894273"/>
    <n v="9.9282494382316493"/>
    <n v="1.4890902103772901"/>
    <n v="0.1039484426605"/>
    <n v="1.559072516386E-2"/>
    <n v="41.612575587456803"/>
    <n v="1210"/>
    <s v="Fixed Single Family Units"/>
    <n v="1210"/>
    <s v="Town of Melbourne Village                    Brevard County"/>
    <s v="Town of Melbourne Village"/>
    <m/>
    <m/>
    <m/>
    <n v="0"/>
    <n v="1"/>
    <n v="0.1039484426605"/>
    <n v="1.559072516386E-2"/>
    <n v="41.612575587456803"/>
    <m/>
    <n v="-1"/>
    <n v="-1"/>
    <n v="-1"/>
    <n v="-1"/>
    <n v="0"/>
    <m/>
    <m/>
    <s v="Central IRL A"/>
    <n v="-1"/>
    <m/>
    <m/>
    <n v="636"/>
    <x v="0"/>
    <s v="PlattCircle"/>
    <x v="0"/>
    <m/>
    <n v="41.319424100994297"/>
    <n v="3.3749047499999997E-2"/>
  </r>
  <r>
    <n v="51000"/>
    <n v="63000"/>
    <n v="63000"/>
    <x v="0"/>
    <x v="0"/>
    <s v="IR12-21"/>
    <s v="62-304.520 (7)(b),(16),"/>
    <n v="0.56000000000000005"/>
    <n v="0.48"/>
    <s v="Town of Melbourne Village"/>
    <n v="0.14410305112162999"/>
    <n v="3975.1522823135501"/>
    <n v="9.8635238248068902"/>
    <n v="1.44911860330899"/>
    <n v="1.4213638779656199"/>
    <n v="0.20882241217395001"/>
    <n v="572.83157255451795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4213638779656199"/>
    <n v="0.20882241217395001"/>
    <n v="572.83157255451795"/>
    <m/>
    <n v="-1"/>
    <n v="-1"/>
    <n v="-1"/>
    <n v="-1"/>
    <n v="0"/>
    <m/>
    <m/>
    <s v="Central IRL A"/>
    <n v="-1"/>
    <m/>
    <m/>
    <n v="636"/>
    <x v="0"/>
    <s v="PlattCircle"/>
    <x v="0"/>
    <m/>
    <n v="123.34131298549499"/>
    <n v="0.46458359490000001"/>
  </r>
  <r>
    <n v="51000"/>
    <n v="63000"/>
    <n v="63000"/>
    <x v="0"/>
    <x v="0"/>
    <s v="IR12-21"/>
    <s v="62-304.520 (7)(b),(16),"/>
    <n v="0.56000000000000005"/>
    <n v="0.48"/>
    <s v="Town of Melbourne Village"/>
    <n v="0.39365880283589"/>
    <n v="3975.1522823135501"/>
    <n v="9.8635238248068902"/>
    <n v="1.44911860330899"/>
    <n v="3.8828629806168098"/>
    <n v="0.57045829454583996"/>
    <n v="1564.85368854593"/>
    <n v="1210"/>
    <s v="Fixed Single Family Units"/>
    <n v="1210"/>
    <s v="Town of Melbourne Village                    Brevard County"/>
    <s v="Town of Melbourne Village"/>
    <m/>
    <m/>
    <m/>
    <n v="0"/>
    <n v="1"/>
    <n v="3.8828629806168098"/>
    <n v="0.57045829454583996"/>
    <n v="1564.85368854593"/>
    <m/>
    <n v="-1"/>
    <n v="-1"/>
    <n v="-1"/>
    <n v="-1"/>
    <n v="0"/>
    <m/>
    <m/>
    <s v="Central IRL A"/>
    <n v="-1"/>
    <m/>
    <m/>
    <n v="636"/>
    <x v="0"/>
    <s v="PlattCircle"/>
    <x v="0"/>
    <m/>
    <n v="160.595236392559"/>
    <n v="1.2691432997000001"/>
  </r>
  <r>
    <n v="51000"/>
    <n v="63000"/>
    <n v="63000"/>
    <x v="0"/>
    <x v="0"/>
    <s v="IR12-21"/>
    <s v="62-304.520 (7)(b),(16),"/>
    <n v="0.56000000000000005"/>
    <n v="0.48"/>
    <s v="Town of Melbourne Village"/>
    <n v="8.0001599664349998E-2"/>
    <n v="3975.1522823135501"/>
    <n v="9.8635238248068902"/>
    <n v="1.44911860330899"/>
    <n v="0.78909768431201999"/>
    <n v="0.11593180636809"/>
    <n v="318.01854149449599"/>
    <n v="1210"/>
    <s v="Fixed Single Family Units"/>
    <n v="1210"/>
    <s v="Town of Melbourne Village                    Brevard County"/>
    <s v="Town of Melbourne Village"/>
    <m/>
    <m/>
    <m/>
    <n v="0"/>
    <n v="1"/>
    <n v="0.78909768431201999"/>
    <n v="0.11593180636809"/>
    <n v="318.01854149449599"/>
    <m/>
    <n v="-1"/>
    <n v="-1"/>
    <n v="-1"/>
    <n v="-1"/>
    <n v="0"/>
    <m/>
    <m/>
    <s v="Central IRL A"/>
    <n v="-1"/>
    <m/>
    <m/>
    <n v="636"/>
    <x v="0"/>
    <s v="PlattCircle"/>
    <x v="0"/>
    <m/>
    <n v="93.6210919667827"/>
    <n v="0.25792258029999998"/>
  </r>
  <r>
    <n v="52000"/>
    <n v="63000"/>
    <n v="63000"/>
    <x v="0"/>
    <x v="0"/>
    <s v="IR12-21"/>
    <s v="62-304.520 (7)(b),(16),"/>
    <n v="0.56000000000000005"/>
    <n v="0.48"/>
    <s v="Town of Melbourne Village"/>
    <n v="0.13653863983166001"/>
    <n v="3973.7131552311898"/>
    <n v="9.8602091766081301"/>
    <n v="1.4486403722282"/>
    <n v="1.3462995494298"/>
    <n v="0.19779538602928001"/>
    <n v="542.56538929647297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3462995494298"/>
    <n v="0.19779538602928001"/>
    <n v="1270.753171479"/>
    <m/>
    <n v="-1"/>
    <n v="-1"/>
    <n v="-1"/>
    <n v="-1"/>
    <n v="0"/>
    <m/>
    <m/>
    <s v="Central IRL A"/>
    <n v="-1"/>
    <m/>
    <m/>
    <n v="636"/>
    <x v="0"/>
    <s v="PlattCircle"/>
    <x v="0"/>
    <m/>
    <n v="154.24057897108801"/>
    <n v="1.030618955"/>
  </r>
  <r>
    <n v="52000"/>
    <n v="63000"/>
    <n v="63000"/>
    <x v="0"/>
    <x v="0"/>
    <s v="IR12-21"/>
    <s v="62-304.520 (7)(b),(16),"/>
    <n v="0.56000000000000005"/>
    <n v="0.48"/>
    <s v="Town of Melbourne Village"/>
    <n v="0.18325121963669999"/>
    <n v="3973.7131552311898"/>
    <n v="9.8602091766081301"/>
    <n v="1.4486403722282"/>
    <n v="1.8068953574864599"/>
    <n v="0.26546511502578002"/>
    <n v="728.187782182532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8068953574864599"/>
    <n v="0.26546511502578002"/>
    <n v="1270.753171479"/>
    <m/>
    <n v="-1"/>
    <n v="-1"/>
    <n v="-1"/>
    <n v="-1"/>
    <n v="0"/>
    <m/>
    <m/>
    <s v="Central IRL A"/>
    <n v="-1"/>
    <m/>
    <m/>
    <n v="636"/>
    <x v="0"/>
    <s v="PlattCircle"/>
    <x v="0"/>
    <m/>
    <n v="153.54083527434901"/>
    <n v="1.030618955"/>
  </r>
  <r>
    <n v="52000"/>
    <n v="63000"/>
    <n v="63000"/>
    <x v="0"/>
    <x v="0"/>
    <s v="IR12-21"/>
    <s v="62-304.520 (7)(b),(16),"/>
    <n v="0.56000000000000005"/>
    <n v="0.48"/>
    <s v="Town of Melbourne Village"/>
    <n v="0.14373628751838999"/>
    <n v="3973.7131552311898"/>
    <n v="9.8602091766081301"/>
    <n v="1.4486403722282"/>
    <n v="1.41726986120041"/>
    <n v="0.20822218905334"/>
    <n v="571.16677659592006"/>
    <n v="1210"/>
    <s v="Fixed Single Family Units"/>
    <n v="1210"/>
    <s v="Town of Melbourne Village                    Brevard County"/>
    <s v="Town of Melbourne Village"/>
    <m/>
    <m/>
    <m/>
    <n v="0"/>
    <n v="1"/>
    <n v="1.41726986120041"/>
    <n v="0.20822218905334"/>
    <n v="571.16677659592006"/>
    <m/>
    <n v="-1"/>
    <n v="-1"/>
    <n v="-1"/>
    <n v="-1"/>
    <n v="0"/>
    <m/>
    <m/>
    <s v="Central IRL A"/>
    <n v="-1"/>
    <m/>
    <m/>
    <n v="636"/>
    <x v="0"/>
    <s v="PlattCircle"/>
    <x v="0"/>
    <m/>
    <n v="103.350190565386"/>
    <n v="0.46323339549999998"/>
  </r>
  <r>
    <n v="52000"/>
    <n v="63000"/>
    <n v="63000"/>
    <x v="0"/>
    <x v="0"/>
    <s v="IR12-21"/>
    <s v="62-304.520 (7)(b),(16),"/>
    <n v="0.56000000000000005"/>
    <n v="0.48"/>
    <s v="Town of Melbourne Village"/>
    <n v="0.12090393111413"/>
    <n v="3973.7131552311898"/>
    <n v="9.8602091766081301"/>
    <n v="1.4486403722282"/>
    <n v="1.1921380510595401"/>
    <n v="0.17514631577302001"/>
    <n v="480.437541587385"/>
    <n v="1210"/>
    <s v="Fixed Single Family Units"/>
    <n v="1210"/>
    <s v="Town of Melbourne Village                    Brevard County"/>
    <s v="Town of Melbourne Village"/>
    <m/>
    <m/>
    <m/>
    <n v="0"/>
    <n v="1"/>
    <n v="1.1921380510595401"/>
    <n v="0.17514631577302001"/>
    <n v="480.437541587385"/>
    <m/>
    <n v="-1"/>
    <n v="-1"/>
    <n v="-1"/>
    <n v="-1"/>
    <n v="0"/>
    <m/>
    <m/>
    <s v="Central IRL A"/>
    <n v="-1"/>
    <m/>
    <m/>
    <n v="636"/>
    <x v="0"/>
    <s v="PlattCircle"/>
    <x v="0"/>
    <m/>
    <n v="102.682596887885"/>
    <n v="0.38964926329999999"/>
  </r>
  <r>
    <n v="52000"/>
    <n v="63000"/>
    <n v="63000"/>
    <x v="0"/>
    <x v="0"/>
    <s v="IR12-21"/>
    <s v="62-304.520 (7)(b),(16),"/>
    <n v="0.56000000000000005"/>
    <n v="0.48"/>
    <s v="Town of Melbourne Village"/>
    <n v="3.3333375636060002E-2"/>
    <n v="3973.7131552311898"/>
    <n v="9.8602091766081301"/>
    <n v="1.4486403722282"/>
    <n v="0.32867405633400998"/>
    <n v="4.8288073689039999E-2"/>
    <n v="132.45727327327799"/>
    <n v="1210"/>
    <s v="Fixed Single Family Units"/>
    <n v="1210"/>
    <s v="Town of Melbourne Village                    Brevard County"/>
    <s v="Town of Melbourne Village"/>
    <m/>
    <m/>
    <m/>
    <n v="0"/>
    <n v="1"/>
    <n v="0.32867405633400998"/>
    <n v="4.8288073689039999E-2"/>
    <n v="132.45727327327899"/>
    <m/>
    <n v="-1"/>
    <n v="-1"/>
    <n v="-1"/>
    <n v="-1"/>
    <n v="0"/>
    <m/>
    <m/>
    <s v="Central IRL A"/>
    <n v="-1"/>
    <m/>
    <m/>
    <n v="636"/>
    <x v="0"/>
    <s v="PlattCircle"/>
    <x v="0"/>
    <m/>
    <n v="56.568301607101297"/>
    <n v="0.1074268234"/>
  </r>
  <r>
    <n v="52000"/>
    <n v="63000"/>
    <n v="63000"/>
    <x v="0"/>
    <x v="0"/>
    <s v="IR12-21"/>
    <s v="62-304.520 (7)(b),(16),"/>
    <n v="0.56000000000000005"/>
    <n v="0.48"/>
    <s v="Natural Lands"/>
    <n v="0.11861041259006"/>
    <n v="3982.6516091711601"/>
    <n v="9.8811733527013192"/>
    <n v="1.4516788998552801"/>
    <n v="1.1720100482378799"/>
    <n v="0.17218423326012999"/>
    <n v="472.383950566289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1.1720100482378799"/>
    <n v="0.17218423326012999"/>
    <n v="472.383950566289"/>
    <m/>
    <n v="-1"/>
    <n v="-1"/>
    <n v="-1"/>
    <n v="-1"/>
    <n v="0"/>
    <m/>
    <m/>
    <s v="Central IRL A"/>
    <n v="-1"/>
    <m/>
    <m/>
    <n v="636"/>
    <x v="0"/>
    <s v="PlattCircle"/>
    <x v="0"/>
    <m/>
    <n v="125.09250401726899"/>
    <n v="0.38311755930000002"/>
  </r>
  <r>
    <n v="52000"/>
    <n v="63000"/>
    <n v="63000"/>
    <x v="0"/>
    <x v="0"/>
    <s v="IR12-21"/>
    <s v="62-304.520 (7)(b),(16),"/>
    <n v="0.56000000000000005"/>
    <n v="0.48"/>
    <s v="Town of Melbourne Village"/>
    <n v="0.13158239377247999"/>
    <n v="3982.6516091711601"/>
    <n v="9.8811733527013192"/>
    <n v="1.4516788998552801"/>
    <n v="1.30018844302928"/>
    <n v="0.19101538463195"/>
    <n v="524.04683229655996"/>
    <n v="1210"/>
    <s v="Fixed Single Family Units"/>
    <n v="1210"/>
    <s v="Town of Melbourne Village                    Brevard County"/>
    <s v="Town of Melbourne Village"/>
    <m/>
    <m/>
    <m/>
    <n v="0"/>
    <n v="1"/>
    <n v="1.30018844302928"/>
    <n v="0.19101538463195"/>
    <n v="524.04683229655996"/>
    <m/>
    <n v="-1"/>
    <n v="-1"/>
    <n v="-1"/>
    <n v="-1"/>
    <n v="0"/>
    <m/>
    <m/>
    <s v="Central IRL A"/>
    <n v="-1"/>
    <m/>
    <m/>
    <n v="636"/>
    <x v="0"/>
    <s v="PlattCircle"/>
    <x v="0"/>
    <m/>
    <n v="96.702174250414203"/>
    <n v="0.42501770659999999"/>
  </r>
  <r>
    <n v="52000"/>
    <n v="63000"/>
    <n v="63000"/>
    <x v="0"/>
    <x v="0"/>
    <s v="IR12-21"/>
    <s v="62-304.520 (7)(b),(16),"/>
    <n v="0.56000000000000005"/>
    <n v="0.48"/>
    <s v="Town of Melbourne Village"/>
    <n v="0.22813295872643"/>
    <n v="3982.6516091711601"/>
    <n v="9.8811733527013192"/>
    <n v="1.4516788998552801"/>
    <n v="2.2542213126405901"/>
    <n v="0.33117580254472001"/>
    <n v="908.57409517682595"/>
    <n v="1210"/>
    <s v="Fixed Single Family Units"/>
    <n v="1210"/>
    <s v="Town of Melbourne Village                    Brevard County"/>
    <s v="Town of Melbourne Village"/>
    <m/>
    <m/>
    <m/>
    <n v="0"/>
    <n v="1"/>
    <n v="2.2542213126405901"/>
    <n v="0.33117580254472001"/>
    <n v="908.57409517682595"/>
    <m/>
    <n v="-1"/>
    <n v="-1"/>
    <n v="-1"/>
    <n v="-1"/>
    <n v="0"/>
    <m/>
    <m/>
    <s v="Central IRL A"/>
    <n v="-1"/>
    <m/>
    <m/>
    <n v="636"/>
    <x v="0"/>
    <s v="PlattCircle"/>
    <x v="0"/>
    <m/>
    <n v="131.99286434406301"/>
    <n v="0.73688085579999996"/>
  </r>
  <r>
    <n v="52000"/>
    <n v="63000"/>
    <n v="63000"/>
    <x v="0"/>
    <x v="0"/>
    <s v="IR12-21"/>
    <s v="62-304.520 (7)(b),(16),"/>
    <n v="0.56000000000000005"/>
    <n v="0.48"/>
    <s v="Town of Melbourne Village"/>
    <n v="0.11932236664093"/>
    <n v="3982.6516091711601"/>
    <n v="9.8811733527013192"/>
    <n v="1.4516788998552801"/>
    <n v="1.1790449896336599"/>
    <n v="0.17321776193343999"/>
    <n v="475.21941551263097"/>
    <n v="1210"/>
    <s v="Fixed Single Family Units"/>
    <n v="1210"/>
    <s v="Town of Melbourne Village                    Brevard County"/>
    <s v="Town of Melbourne Village"/>
    <m/>
    <m/>
    <m/>
    <n v="0"/>
    <n v="1"/>
    <n v="1.1790449896336599"/>
    <n v="0.17321776193343999"/>
    <n v="475.21941551263097"/>
    <m/>
    <n v="-1"/>
    <n v="-1"/>
    <n v="-1"/>
    <n v="-1"/>
    <n v="0"/>
    <m/>
    <m/>
    <s v="Central IRL A"/>
    <n v="-1"/>
    <m/>
    <m/>
    <n v="636"/>
    <x v="0"/>
    <s v="PlattCircle"/>
    <x v="0"/>
    <m/>
    <n v="88.0995517557363"/>
    <n v="0.38541720639999999"/>
  </r>
  <r>
    <n v="52000"/>
    <n v="63000"/>
    <n v="63000"/>
    <x v="0"/>
    <x v="0"/>
    <s v="IR12-21"/>
    <s v="62-304.520 (7)(b),(16),"/>
    <n v="0.56000000000000005"/>
    <n v="0.48"/>
    <s v="Town of Melbourne Village"/>
    <n v="2.0115305707379998E-2"/>
    <n v="3982.6516091711601"/>
    <n v="9.8811733527013192"/>
    <n v="1.4516788998552801"/>
    <n v="0.19876282273726001"/>
    <n v="2.920096485955E-2"/>
    <n v="80.112254644490704"/>
    <n v="1210"/>
    <s v="Fixed Single Family Units"/>
    <n v="1210"/>
    <s v="Town of Melbourne Village                    Brevard County"/>
    <s v="Town of Melbourne Village"/>
    <m/>
    <m/>
    <m/>
    <n v="0"/>
    <n v="1"/>
    <n v="0.19876282273726001"/>
    <n v="2.920096485955E-2"/>
    <n v="80.112254644491102"/>
    <m/>
    <n v="-1"/>
    <n v="-1"/>
    <n v="-1"/>
    <n v="-1"/>
    <n v="0"/>
    <m/>
    <m/>
    <s v="Central IRL A"/>
    <n v="-1"/>
    <m/>
    <m/>
    <n v="636"/>
    <x v="0"/>
    <s v="PlattCircle"/>
    <x v="0"/>
    <m/>
    <n v="47.576930934121599"/>
    <n v="6.4973442500000006E-2"/>
  </r>
  <r>
    <n v="52000"/>
    <n v="63000"/>
    <n v="63000"/>
    <x v="0"/>
    <x v="0"/>
    <s v="IR12-21"/>
    <s v="62-304.520 (7)(b),(16),"/>
    <n v="0.56000000000000005"/>
    <n v="0.48"/>
    <s v="Natural Lands"/>
    <n v="9.8646504504200008E-3"/>
    <n v="3355.12925515903"/>
    <n v="8.2252058343428995"/>
    <n v="1.0322099380162699"/>
    <n v="8.1138780438599997E-2"/>
    <n v="1.018239022998E-2"/>
    <n v="33.097177318145299"/>
    <n v="6170"/>
    <s v="Mixed wetland hardwoods"/>
    <n v="3000"/>
    <s v="Town of Melbourne Village                    Brevard County"/>
    <s v="Town of Melbourne Village"/>
    <m/>
    <m/>
    <s v="Natural Lands"/>
    <n v="0"/>
    <n v="1"/>
    <n v="8.1138780438599997E-2"/>
    <n v="1.018239022998E-2"/>
    <n v="1487.8860137495999"/>
    <m/>
    <n v="-1"/>
    <n v="-1"/>
    <n v="-1"/>
    <n v="-1"/>
    <n v="0"/>
    <m/>
    <m/>
    <s v="Central IRL A"/>
    <n v="-1"/>
    <m/>
    <m/>
    <n v="636"/>
    <x v="0"/>
    <s v="PlattCircle"/>
    <x v="0"/>
    <m/>
    <n v="45.279937948632799"/>
    <n v="1.2067202057999999"/>
  </r>
  <r>
    <n v="52000"/>
    <n v="63000"/>
    <n v="63000"/>
    <x v="0"/>
    <x v="0"/>
    <s v="IR12-21"/>
    <s v="62-304.520 (7)(b),(16),"/>
    <n v="0.56000000000000005"/>
    <n v="0.48"/>
    <s v="Town of Melbourne Village"/>
    <n v="1.6033186098760002E-2"/>
    <n v="3355.12925515903"/>
    <n v="8.2252058343428995"/>
    <n v="1.0322099380162699"/>
    <n v="0.13187625584268001"/>
    <n v="1.654961402921E-2"/>
    <n v="53.7934117333823"/>
    <n v="1210"/>
    <s v="Fixed Single Family Units"/>
    <n v="1210"/>
    <s v="Town of Melbourne Village                    Brevard County"/>
    <s v="Town of Melbourne Village"/>
    <m/>
    <m/>
    <m/>
    <n v="0"/>
    <n v="1"/>
    <n v="0.13187625584268001"/>
    <n v="1.654961402921E-2"/>
    <n v="533.28196029395895"/>
    <m/>
    <n v="-1"/>
    <n v="-1"/>
    <n v="-1"/>
    <n v="-1"/>
    <n v="0"/>
    <m/>
    <m/>
    <s v="Central IRL A"/>
    <n v="-1"/>
    <m/>
    <m/>
    <n v="636"/>
    <x v="0"/>
    <s v="PlattCircle"/>
    <x v="0"/>
    <m/>
    <n v="64.252827499654998"/>
    <n v="0.4325076726"/>
  </r>
  <r>
    <n v="52000"/>
    <n v="65000"/>
    <n v="65000"/>
    <x v="0"/>
    <x v="0"/>
    <s v="IR12-21"/>
    <s v="62-304.520 (7)(b),(16),"/>
    <n v="0.56000000000000005"/>
    <n v="0.48"/>
    <s v="Town of Melbourne Village"/>
    <n v="0.15967239607847"/>
    <n v="3982.6516103580798"/>
    <n v="9.8811733556461405"/>
    <n v="1.45167890028792"/>
    <n v="1.57775062576284"/>
    <n v="0.23179304834553999"/>
    <n v="635.91952537168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57775062576284"/>
    <n v="0.23179304834553999"/>
    <n v="743.79197084549901"/>
    <m/>
    <n v="-1"/>
    <n v="-1"/>
    <n v="-1"/>
    <n v="-1"/>
    <n v="0"/>
    <m/>
    <m/>
    <s v="Central IRL A"/>
    <n v="-1"/>
    <m/>
    <m/>
    <n v="636"/>
    <x v="0"/>
    <s v="PlattCircle"/>
    <x v="0"/>
    <m/>
    <n v="125.874587824012"/>
    <n v="0.60323760810000004"/>
  </r>
  <r>
    <n v="52000"/>
    <n v="65000"/>
    <n v="65000"/>
    <x v="0"/>
    <x v="0"/>
    <s v="IR12-21"/>
    <s v="62-304.520 (7)(b),(16),"/>
    <n v="0.56000000000000005"/>
    <n v="0.48"/>
    <s v="Town of Melbourne Village"/>
    <n v="0.26997221705632002"/>
    <n v="3982.6516103580798"/>
    <n v="9.8811733556461405"/>
    <n v="1.45167890028792"/>
    <n v="2.6676422779417099"/>
    <n v="0.39191297116461998"/>
    <n v="1075.20528501133"/>
    <n v="1210"/>
    <s v="Fixed Single Family Units"/>
    <n v="1210"/>
    <s v="Town of Melbourne Village                    Brevard County"/>
    <s v="Town of Melbourne Village"/>
    <m/>
    <m/>
    <m/>
    <n v="0"/>
    <n v="1"/>
    <n v="2.6676422779417099"/>
    <n v="0.39191297116461998"/>
    <n v="1075.20528501133"/>
    <m/>
    <n v="-1"/>
    <n v="-1"/>
    <n v="-1"/>
    <n v="-1"/>
    <n v="0"/>
    <m/>
    <m/>
    <s v="Central IRL A"/>
    <n v="-1"/>
    <m/>
    <m/>
    <n v="636"/>
    <x v="0"/>
    <s v="PlattCircle"/>
    <x v="0"/>
    <m/>
    <n v="138.58437516051799"/>
    <n v="0.87202375099999996"/>
  </r>
  <r>
    <n v="52000"/>
    <n v="65000"/>
    <n v="65000"/>
    <x v="0"/>
    <x v="0"/>
    <s v="IR12-21"/>
    <s v="62-304.520 (7)(b),(16),"/>
    <n v="0.56000000000000005"/>
    <n v="0.48"/>
    <s v="Town of Melbourne Village"/>
    <n v="3.0521660534339998E-2"/>
    <n v="3982.6516103580798"/>
    <n v="9.8811733556461405"/>
    <n v="1.45167890028792"/>
    <n v="0.30158981884204"/>
    <n v="4.4307650599450001E-2"/>
    <n v="121.55714047791101"/>
    <n v="1210"/>
    <s v="Fixed Single Family Units"/>
    <n v="1210"/>
    <s v="Town of Melbourne Village                    Brevard County"/>
    <s v="Town of Melbourne Village"/>
    <m/>
    <m/>
    <m/>
    <n v="0"/>
    <n v="1"/>
    <n v="0.30158981884204"/>
    <n v="4.4307650599450001E-2"/>
    <n v="121.55714047791"/>
    <m/>
    <n v="-1"/>
    <n v="-1"/>
    <n v="-1"/>
    <n v="-1"/>
    <n v="0"/>
    <m/>
    <m/>
    <s v="Central IRL A"/>
    <n v="-1"/>
    <m/>
    <m/>
    <n v="636"/>
    <x v="0"/>
    <s v="PlattCircle"/>
    <x v="0"/>
    <m/>
    <n v="59.500480078017098"/>
    <n v="9.8586488599999994E-2"/>
  </r>
  <r>
    <n v="52000"/>
    <n v="65000"/>
    <n v="65000"/>
    <x v="0"/>
    <x v="0"/>
    <s v="IR12-21"/>
    <s v="62-304.520 (7)(b),(16),"/>
    <n v="0.56000000000000005"/>
    <n v="0.48"/>
    <s v="Town of Melbourne Village"/>
    <n v="0.16044652076907001"/>
    <n v="3975.15228157312"/>
    <n v="9.86352382296967"/>
    <n v="1.4491186030390699"/>
    <n v="1.5825680799183199"/>
    <n v="0.23250603803934999"/>
    <n v="637.799353105638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5825680799183199"/>
    <n v="0.23250603803934999"/>
    <n v="1393.05938835699"/>
    <m/>
    <n v="-1"/>
    <n v="-1"/>
    <n v="-1"/>
    <n v="-1"/>
    <n v="0"/>
    <m/>
    <m/>
    <s v="Central IRL A"/>
    <n v="-1"/>
    <m/>
    <m/>
    <n v="636"/>
    <x v="0"/>
    <s v="PlattCircle"/>
    <x v="0"/>
    <m/>
    <n v="125.998309537282"/>
    <n v="1.1298129669999999"/>
  </r>
  <r>
    <n v="52000"/>
    <n v="66000"/>
    <n v="66000"/>
    <x v="0"/>
    <x v="0"/>
    <s v="IR12-21"/>
    <s v="62-304.520 (7)(b),(16),"/>
    <n v="0.56000000000000005"/>
    <n v="0.48"/>
    <s v="Natural Lands"/>
    <n v="2.179002359615E-2"/>
    <n v="3908.9627187455098"/>
    <n v="8.3300117822580209"/>
    <n v="1.25409171206436"/>
    <n v="0.18151115329164"/>
    <n v="2.7326687997619999E-2"/>
    <n v="85.176389877950896"/>
    <n v="4140"/>
    <s v="Upland Mixed Forest"/>
    <n v="3000"/>
    <s v="Town of Melbourne Village                    Brevard County"/>
    <s v="Town of Melbourne Village"/>
    <m/>
    <m/>
    <s v="Natural Lands"/>
    <n v="0"/>
    <n v="1"/>
    <n v="0.18151115329164"/>
    <n v="2.7326687997619999E-2"/>
    <n v="85.176389877951294"/>
    <m/>
    <n v="-1"/>
    <n v="-1"/>
    <n v="-1"/>
    <n v="-1"/>
    <n v="0"/>
    <m/>
    <m/>
    <s v="Central IRL A"/>
    <n v="-1"/>
    <m/>
    <m/>
    <n v="636"/>
    <x v="0"/>
    <s v="PlattCircle"/>
    <x v="0"/>
    <m/>
    <n v="71.457961830018903"/>
    <n v="6.9080608200000004E-2"/>
  </r>
  <r>
    <n v="52000"/>
    <n v="66000"/>
    <n v="66000"/>
    <x v="0"/>
    <x v="0"/>
    <s v="IR12-21"/>
    <s v="62-304.520 (7)(b),(16),"/>
    <n v="0.56000000000000005"/>
    <n v="0.48"/>
    <s v="Natural Lands"/>
    <n v="7.3128589468100004E-3"/>
    <n v="3908.9627187455098"/>
    <n v="8.3300117822580209"/>
    <n v="1.25409171206436"/>
    <n v="6.091620118899E-2"/>
    <n v="9.1709957967000006E-3"/>
    <n v="28.585692990559998"/>
    <n v="4140"/>
    <s v="Upland Mixed Forest"/>
    <n v="3000"/>
    <s v="City of West Melbourne           Town of Melbourne Village                    Brevard County"/>
    <s v="Town of Melbourne Village"/>
    <m/>
    <m/>
    <s v="Natural Lands"/>
    <n v="0"/>
    <n v="1"/>
    <n v="6.091620118899E-2"/>
    <n v="9.1709957967000006E-3"/>
    <n v="28.5856929905597"/>
    <m/>
    <n v="-1"/>
    <n v="-1"/>
    <n v="-1"/>
    <n v="-1"/>
    <n v="0"/>
    <m/>
    <m/>
    <s v="Central IRL A"/>
    <n v="-1"/>
    <m/>
    <m/>
    <n v="636"/>
    <x v="0"/>
    <s v="PlattCircle"/>
    <x v="0"/>
    <m/>
    <n v="66.268674319227102"/>
    <n v="2.3183854800000001E-2"/>
  </r>
  <r>
    <n v="52000"/>
    <n v="66000"/>
    <n v="66000"/>
    <x v="0"/>
    <x v="0"/>
    <s v="IR12-21"/>
    <s v="62-304.520 (7)(b),(16),"/>
    <n v="0.56000000000000005"/>
    <n v="0.48"/>
    <s v="Natural Lands"/>
    <n v="4.94913197769E-3"/>
    <n v="3908.9627187455098"/>
    <n v="8.3300117822580209"/>
    <n v="1.25409171206436"/>
    <n v="4.1226327686110002E-2"/>
    <n v="6.20666539513E-3"/>
    <n v="19.345972390945299"/>
    <n v="6170"/>
    <s v="Mixed wetland hardwoods"/>
    <n v="3000"/>
    <s v="Town of Melbourne Village                    Brevard County"/>
    <s v="Town of Melbourne Village"/>
    <m/>
    <m/>
    <s v="Natural Lands"/>
    <n v="0"/>
    <n v="1"/>
    <n v="4.1226327686110002E-2"/>
    <n v="6.20666539513E-3"/>
    <n v="19.3459723909458"/>
    <m/>
    <n v="-1"/>
    <n v="-1"/>
    <n v="-1"/>
    <n v="-1"/>
    <n v="0"/>
    <m/>
    <m/>
    <s v="Central IRL A"/>
    <n v="-1"/>
    <m/>
    <m/>
    <n v="636"/>
    <x v="0"/>
    <s v="PlattCircle"/>
    <x v="0"/>
    <m/>
    <n v="22.2249337777608"/>
    <n v="1.5690164100000001E-2"/>
  </r>
  <r>
    <n v="52000"/>
    <n v="66000"/>
    <n v="66000"/>
    <x v="0"/>
    <x v="0"/>
    <s v="IR12-21"/>
    <s v="62-304.520 (7)(b),(16),"/>
    <n v="0.56000000000000005"/>
    <n v="0.48"/>
    <s v="Natural Lands"/>
    <n v="2.2114749760199998E-3"/>
    <n v="3908.9627187455098"/>
    <n v="8.3300117822580209"/>
    <n v="1.25409171206436"/>
    <n v="1.8421612606409999E-2"/>
    <n v="2.7733924388599999E-3"/>
    <n v="8.6445732347008004"/>
    <n v="6170"/>
    <s v="Mixed wetland hardwoods"/>
    <n v="3000"/>
    <s v="City of West Melbourne           Town of Melbourne Village                    Brevard County"/>
    <s v="Town of Melbourne Village"/>
    <m/>
    <m/>
    <s v="Natural Lands"/>
    <n v="0"/>
    <n v="1"/>
    <n v="1.8421612606409999E-2"/>
    <n v="2.7733924388599999E-3"/>
    <n v="8.6445732346988802"/>
    <m/>
    <n v="-1"/>
    <n v="-1"/>
    <n v="-1"/>
    <n v="-1"/>
    <n v="0"/>
    <m/>
    <m/>
    <s v="Central IRL A"/>
    <n v="-1"/>
    <m/>
    <m/>
    <n v="636"/>
    <x v="0"/>
    <s v="PlattCircle"/>
    <x v="0"/>
    <m/>
    <n v="20.8226153744762"/>
    <n v="7.0110082999999997E-3"/>
  </r>
  <r>
    <n v="52000"/>
    <n v="66000"/>
    <n v="66000"/>
    <x v="0"/>
    <x v="0"/>
    <s v="IR12-21"/>
    <s v="62-304.520 (7)(b),(16),"/>
    <n v="0.56000000000000005"/>
    <n v="0.48"/>
    <s v="Town of Melbourne Village"/>
    <n v="6.2975001085800002E-3"/>
    <n v="3908.9627187455098"/>
    <n v="8.3300117822580209"/>
    <n v="1.25409171206436"/>
    <n v="5.2458250103280001E-2"/>
    <n v="7.8976426928999994E-3"/>
    <n v="24.6166931457545"/>
    <n v="1210"/>
    <s v="Fixed Single Family Units"/>
    <n v="1210"/>
    <s v="Town of Melbourne Village                    Brevard County"/>
    <s v="Town of Melbourne Village"/>
    <m/>
    <m/>
    <m/>
    <n v="0"/>
    <n v="1"/>
    <n v="5.2458250103280001E-2"/>
    <n v="7.8976426928999994E-3"/>
    <n v="24.616693145756301"/>
    <m/>
    <n v="-1"/>
    <n v="-1"/>
    <n v="-1"/>
    <n v="-1"/>
    <n v="0"/>
    <m/>
    <m/>
    <s v="Central IRL A"/>
    <n v="-1"/>
    <m/>
    <m/>
    <n v="636"/>
    <x v="0"/>
    <s v="PlattCircle"/>
    <x v="0"/>
    <m/>
    <n v="22.818790114998901"/>
    <n v="1.99648768E-2"/>
  </r>
  <r>
    <n v="52000"/>
    <n v="66000"/>
    <n v="66000"/>
    <x v="0"/>
    <x v="0"/>
    <s v="IR12-21"/>
    <s v="62-304.520 (7)(b),(16),"/>
    <n v="0.56000000000000005"/>
    <n v="0.48"/>
    <s v="Town of Melbourne Village"/>
    <n v="1.8443877206000001E-3"/>
    <n v="3908.9627187455098"/>
    <n v="8.3300117822580209"/>
    <n v="1.25409171206436"/>
    <n v="1.536377144365E-2"/>
    <n v="2.31303135423E-3"/>
    <n v="7.2096428387413098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1.536377144365E-2"/>
    <n v="2.31303135423E-3"/>
    <n v="7.2096428387398701"/>
    <m/>
    <n v="-1"/>
    <n v="-1"/>
    <n v="-1"/>
    <n v="-1"/>
    <n v="0"/>
    <m/>
    <m/>
    <s v="Central IRL A"/>
    <n v="-1"/>
    <m/>
    <m/>
    <n v="636"/>
    <x v="0"/>
    <s v="PlattCircle"/>
    <x v="0"/>
    <m/>
    <n v="18.6179527971079"/>
    <n v="5.8472367000000003E-3"/>
  </r>
  <r>
    <n v="52000"/>
    <n v="66000"/>
    <n v="66000"/>
    <x v="0"/>
    <x v="0"/>
    <s v="IR12-21"/>
    <s v="62-304.520 (7)(b),(16),"/>
    <n v="0.56000000000000005"/>
    <n v="0.48"/>
    <s v="City of West Melbourne"/>
    <n v="2.8177420786E-3"/>
    <n v="3908.9627187455098"/>
    <n v="8.3300117822580209"/>
    <n v="1.25409171206436"/>
    <n v="2.3471824714149998E-2"/>
    <n v="3.5337069875100002E-3"/>
    <n v="11.0144487363113"/>
    <n v="1750"/>
    <s v="Governmental"/>
    <n v="1750"/>
    <s v="City of West Melbourne                               Brevard County"/>
    <s v="City of West Melbourne"/>
    <m/>
    <m/>
    <m/>
    <n v="0"/>
    <n v="1"/>
    <n v="2.3471824714149998E-2"/>
    <n v="3.5337069875100002E-3"/>
    <n v="2194.0270910160998"/>
    <m/>
    <n v="-1"/>
    <n v="-1"/>
    <n v="-1"/>
    <n v="-1"/>
    <n v="0"/>
    <m/>
    <m/>
    <s v="Central IRL A"/>
    <n v="-1"/>
    <m/>
    <m/>
    <n v="636"/>
    <x v="0"/>
    <s v="PlattCircle"/>
    <x v="0"/>
    <m/>
    <n v="100.479557476191"/>
    <n v="1.7794218094000001"/>
  </r>
  <r>
    <n v="52000"/>
    <n v="66000"/>
    <n v="66000"/>
    <x v="0"/>
    <x v="0"/>
    <s v="IR12-21"/>
    <s v="62-304.520 (7)(b),(16),"/>
    <n v="0.56000000000000005"/>
    <n v="0.48"/>
    <s v="Town of Melbourne Village"/>
    <n v="1.207690199451E-2"/>
    <n v="3908.9627187455098"/>
    <n v="8.3300117822580209"/>
    <n v="1.25409171206436"/>
    <n v="0.10060073590747"/>
    <n v="1.5145542698730001E-2"/>
    <n v="47.208159654498502"/>
    <n v="1750"/>
    <s v="Governmental"/>
    <n v="1750"/>
    <s v="City of West Melbourne           Town of Melbourne Village                    Brevard County"/>
    <s v="Town of Melbourne Village"/>
    <m/>
    <m/>
    <m/>
    <n v="0"/>
    <n v="1"/>
    <n v="0.10060073590747"/>
    <n v="1.5145542698730001E-2"/>
    <n v="47.208159654499198"/>
    <m/>
    <n v="-1"/>
    <n v="-1"/>
    <n v="-1"/>
    <n v="-1"/>
    <n v="0"/>
    <m/>
    <m/>
    <s v="Central IRL A"/>
    <n v="-1"/>
    <m/>
    <m/>
    <n v="636"/>
    <x v="0"/>
    <s v="PlattCircle"/>
    <x v="0"/>
    <m/>
    <n v="101.96892431203899"/>
    <n v="3.8287234099999998E-2"/>
  </r>
  <r>
    <n v="52000"/>
    <n v="66000"/>
    <n v="66000"/>
    <x v="0"/>
    <x v="0"/>
    <s v="IR12-21"/>
    <s v="62-304.520 (7)(b),(16),"/>
    <n v="0.56000000000000005"/>
    <n v="0.48"/>
    <s v="City of West Melbourne"/>
    <n v="5.0774292713900004E-3"/>
    <n v="3970.8025520811202"/>
    <n v="9.8533412426858593"/>
    <n v="1.4476434443642501"/>
    <n v="5.0029643246649998E-2"/>
    <n v="7.3503071989500001E-3"/>
    <n v="20.161469108866601"/>
    <n v="1210"/>
    <s v="Fixed Single Family Units"/>
    <n v="1210"/>
    <s v="City of West Melbourne                               Brevard County"/>
    <s v="City of West Melbourne"/>
    <m/>
    <m/>
    <m/>
    <n v="0"/>
    <n v="1"/>
    <n v="5.0029643246649998E-2"/>
    <n v="7.3503071989500001E-3"/>
    <n v="722.85169518790406"/>
    <m/>
    <n v="-1"/>
    <n v="-1"/>
    <n v="-1"/>
    <n v="-1"/>
    <n v="0"/>
    <m/>
    <m/>
    <s v="Central IRL A"/>
    <n v="-1"/>
    <m/>
    <m/>
    <n v="636"/>
    <x v="0"/>
    <s v="PlattCircle"/>
    <x v="0"/>
    <m/>
    <n v="39.610043672683403"/>
    <n v="0.58625441619999996"/>
  </r>
  <r>
    <n v="52000"/>
    <n v="66000"/>
    <n v="66000"/>
    <x v="0"/>
    <x v="0"/>
    <s v="IR12-21"/>
    <s v="62-304.520 (7)(b),(16),"/>
    <n v="0.56000000000000005"/>
    <n v="0.48"/>
    <s v="Town of Melbourne Village"/>
    <n v="4.3121153087899997E-3"/>
    <n v="3970.8025520811202"/>
    <n v="9.8533412426858593"/>
    <n v="1.4476434443642501"/>
    <n v="4.2488743615319999E-2"/>
    <n v="6.2424054581099999E-3"/>
    <n v="17.1225584730153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4.2488743615319999E-2"/>
    <n v="6.2424054581099999E-3"/>
    <n v="17.1225584730165"/>
    <m/>
    <n v="-1"/>
    <n v="-1"/>
    <n v="-1"/>
    <n v="-1"/>
    <n v="0"/>
    <m/>
    <m/>
    <s v="Central IRL A"/>
    <n v="-1"/>
    <m/>
    <m/>
    <n v="636"/>
    <x v="0"/>
    <s v="PlattCircle"/>
    <x v="0"/>
    <m/>
    <n v="39.239307857517602"/>
    <n v="1.3886908700000001E-2"/>
  </r>
  <r>
    <n v="52000"/>
    <n v="66000"/>
    <n v="66000"/>
    <x v="0"/>
    <x v="0"/>
    <s v="IR12-21"/>
    <s v="62-304.520 (7)(b),(16),"/>
    <n v="0.56000000000000005"/>
    <n v="0.48"/>
    <s v="Town of Melbourne Village"/>
    <n v="2.9991590235109999E-2"/>
    <n v="3970.8025520811202"/>
    <n v="9.8533412426858593"/>
    <n v="1.4476434443642501"/>
    <n v="0.29551737299735997"/>
    <n v="4.341712898991E-2"/>
    <n v="119.09068304655401"/>
    <n v="1210"/>
    <s v="Fixed Single Family Units"/>
    <n v="1210"/>
    <s v="Town of Melbourne Village                    Brevard County"/>
    <s v="Town of Melbourne Village"/>
    <m/>
    <m/>
    <m/>
    <n v="0"/>
    <n v="1"/>
    <n v="0.29551737299735997"/>
    <n v="4.341712898991E-2"/>
    <n v="119.090683046552"/>
    <m/>
    <n v="-1"/>
    <n v="-1"/>
    <n v="-1"/>
    <n v="-1"/>
    <n v="0"/>
    <m/>
    <m/>
    <s v="Central IRL A"/>
    <n v="-1"/>
    <m/>
    <m/>
    <n v="636"/>
    <x v="0"/>
    <s v="PlattCircle"/>
    <x v="0"/>
    <m/>
    <n v="54.387444494738801"/>
    <n v="9.6586117599999993E-2"/>
  </r>
  <r>
    <n v="52000"/>
    <n v="66000"/>
    <n v="66000"/>
    <x v="0"/>
    <x v="0"/>
    <s v="IR12-21"/>
    <s v="62-304.520 (7)(b),(16),"/>
    <n v="0.56000000000000005"/>
    <n v="0.48"/>
    <s v="Town of Melbourne Village"/>
    <n v="2.8729618021499999E-3"/>
    <n v="3970.8025520811202"/>
    <n v="9.8533412426858593"/>
    <n v="1.4476434443642501"/>
    <n v="2.8308273013870001E-2"/>
    <n v="4.1590243188000002E-3"/>
    <n v="11.4079640560445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2.8308273013870001E-2"/>
    <n v="4.1590243188000002E-3"/>
    <n v="11.407964056042699"/>
    <m/>
    <n v="-1"/>
    <n v="-1"/>
    <n v="-1"/>
    <n v="-1"/>
    <n v="0"/>
    <m/>
    <m/>
    <s v="Central IRL A"/>
    <n v="-1"/>
    <m/>
    <m/>
    <n v="636"/>
    <x v="0"/>
    <s v="PlattCircle"/>
    <x v="0"/>
    <m/>
    <n v="44.276329413353302"/>
    <n v="9.2522012000000008E-3"/>
  </r>
  <r>
    <n v="52000"/>
    <n v="66000"/>
    <n v="66000"/>
    <x v="0"/>
    <x v="0"/>
    <s v="IR12-21"/>
    <s v="62-304.520 (7)(b),(16),"/>
    <n v="0.56000000000000005"/>
    <n v="0.48"/>
    <s v="City of West Melbourne"/>
    <n v="7.18570505839E-3"/>
    <n v="3970.8025520811202"/>
    <n v="9.8533412426858593"/>
    <n v="1.4476434443642501"/>
    <n v="7.0803204009680001E-2"/>
    <n v="1.0402338820919999E-2"/>
    <n v="28.533015984388999"/>
    <n v="1210"/>
    <s v="Fixed Single Family Units"/>
    <n v="1210"/>
    <s v="City of West Melbourne                               Brevard County"/>
    <s v="City of West Melbourne"/>
    <m/>
    <m/>
    <m/>
    <n v="0"/>
    <n v="1"/>
    <n v="7.0803204009680001E-2"/>
    <n v="1.0402338820919999E-2"/>
    <n v="1157.3659070551901"/>
    <m/>
    <n v="-1"/>
    <n v="-1"/>
    <n v="-1"/>
    <n v="-1"/>
    <n v="0"/>
    <m/>
    <m/>
    <s v="Central IRL A"/>
    <n v="-1"/>
    <m/>
    <m/>
    <n v="636"/>
    <x v="0"/>
    <s v="PlattCircle"/>
    <x v="0"/>
    <m/>
    <n v="62.974936060211697"/>
    <n v="0.93865848100000004"/>
  </r>
  <r>
    <n v="52000"/>
    <n v="66000"/>
    <n v="66000"/>
    <x v="0"/>
    <x v="0"/>
    <s v="IR12-21"/>
    <s v="62-304.520 (7)(b),(16),"/>
    <n v="0.56000000000000005"/>
    <n v="0.48"/>
    <s v="Town of Melbourne Village"/>
    <n v="6.9927486091799999E-3"/>
    <n v="3970.8025520811202"/>
    <n v="9.8533412426858593"/>
    <n v="1.4476434443642501"/>
    <n v="6.890193827063E-2"/>
    <n v="1.012300668217E-2"/>
    <n v="27.7668240234214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6.890193827063E-2"/>
    <n v="1.012300668217E-2"/>
    <n v="27.766824023422998"/>
    <m/>
    <n v="-1"/>
    <n v="-1"/>
    <n v="-1"/>
    <n v="-1"/>
    <n v="0"/>
    <m/>
    <m/>
    <s v="Central IRL A"/>
    <n v="-1"/>
    <m/>
    <m/>
    <n v="636"/>
    <x v="0"/>
    <s v="PlattCircle"/>
    <x v="0"/>
    <m/>
    <n v="62.9665546863298"/>
    <n v="2.25197275E-2"/>
  </r>
  <r>
    <n v="52000"/>
    <n v="66000"/>
    <n v="66000"/>
    <x v="0"/>
    <x v="0"/>
    <s v="IR12-21"/>
    <s v="62-304.520 (7)(b),(16),"/>
    <n v="0.56000000000000005"/>
    <n v="0.48"/>
    <s v="Town of Melbourne Village"/>
    <n v="3.6390130660170002E-2"/>
    <n v="3970.8025520811202"/>
    <n v="9.8533412426858593"/>
    <n v="1.4476434443642501"/>
    <n v="0.35856437526059998"/>
    <n v="5.2679934089749997E-2"/>
    <n v="144.498023695976"/>
    <n v="1210"/>
    <s v="Fixed Single Family Units"/>
    <n v="1210"/>
    <s v="Town of Melbourne Village                    Brevard County"/>
    <s v="Town of Melbourne Village"/>
    <m/>
    <m/>
    <m/>
    <n v="0"/>
    <n v="1"/>
    <n v="0.35856437526059998"/>
    <n v="5.2679934089749997E-2"/>
    <n v="144.49802369597799"/>
    <m/>
    <n v="-1"/>
    <n v="-1"/>
    <n v="-1"/>
    <n v="-1"/>
    <n v="0"/>
    <m/>
    <m/>
    <s v="Central IRL A"/>
    <n v="-1"/>
    <m/>
    <m/>
    <n v="636"/>
    <x v="0"/>
    <s v="PlattCircle"/>
    <x v="0"/>
    <m/>
    <n v="67.234878097779898"/>
    <n v="0.1171922333"/>
  </r>
  <r>
    <n v="52000"/>
    <n v="66000"/>
    <n v="66000"/>
    <x v="0"/>
    <x v="0"/>
    <s v="IR12-21"/>
    <s v="62-304.520 (7)(b),(16),"/>
    <n v="0.56000000000000005"/>
    <n v="0.48"/>
    <s v="Town of Melbourne Village"/>
    <n v="4.4091743821299996E-3"/>
    <n v="3970.8025520811202"/>
    <n v="9.8533412426858593"/>
    <n v="1.4476434443642501"/>
    <n v="4.3445099785629999E-2"/>
    <n v="6.3829123893399996E-3"/>
    <n v="17.507960889132502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4.3445099785629999E-2"/>
    <n v="6.3829123893399996E-3"/>
    <n v="17.507960889134502"/>
    <m/>
    <n v="-1"/>
    <n v="-1"/>
    <n v="-1"/>
    <n v="-1"/>
    <n v="0"/>
    <m/>
    <m/>
    <s v="Central IRL A"/>
    <n v="-1"/>
    <m/>
    <m/>
    <n v="636"/>
    <x v="0"/>
    <s v="PlattCircle"/>
    <x v="0"/>
    <m/>
    <n v="58.069848964431301"/>
    <n v="1.4199481700000001E-2"/>
  </r>
  <r>
    <n v="52000"/>
    <n v="66000"/>
    <n v="66000"/>
    <x v="0"/>
    <x v="0"/>
    <s v="IR12-21"/>
    <s v="62-304.520 (7)(b),(16),"/>
    <n v="0.56000000000000005"/>
    <n v="0.48"/>
    <s v="City of West Melbourne"/>
    <n v="1.5865782771E-4"/>
    <n v="3970.8025520811202"/>
    <n v="9.8533412426858593"/>
    <n v="1.4476434443642501"/>
    <n v="1.56330971733E-3"/>
    <n v="2.2967996419E-4"/>
    <n v="0.62999890721425"/>
    <n v="1210"/>
    <s v="Fixed Single Family Units"/>
    <n v="1210"/>
    <s v="City of West Melbourne                               Brevard County"/>
    <s v="City of West Melbourne"/>
    <m/>
    <m/>
    <m/>
    <n v="0"/>
    <n v="1"/>
    <n v="1.56330971733E-3"/>
    <n v="2.2967996419E-4"/>
    <n v="14.2856769694287"/>
    <m/>
    <n v="-1"/>
    <n v="-1"/>
    <n v="-1"/>
    <n v="-1"/>
    <n v="0"/>
    <m/>
    <m/>
    <s v="Central IRL A"/>
    <n v="-1"/>
    <m/>
    <m/>
    <n v="636"/>
    <x v="0"/>
    <s v="PlattCircle"/>
    <x v="0"/>
    <m/>
    <n v="3.21087796296491"/>
    <n v="1.15861127E-2"/>
  </r>
  <r>
    <n v="52000"/>
    <n v="66000"/>
    <n v="66000"/>
    <x v="0"/>
    <x v="0"/>
    <s v="IR12-21"/>
    <s v="62-304.520 (7)(b),(16),"/>
    <n v="0.56000000000000005"/>
    <n v="0.48"/>
    <s v="Town of Melbourne Village"/>
    <n v="1.7779504073000001E-4"/>
    <n v="3970.8025520811202"/>
    <n v="9.8533412426858593"/>
    <n v="1.4476434443642501"/>
    <n v="1.75187520765E-3"/>
    <n v="2.5738382515999998E-4"/>
    <n v="0.70598900151377997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1.75187520765E-3"/>
    <n v="2.5738382515999998E-4"/>
    <n v="0.70598900151225996"/>
    <m/>
    <n v="-1"/>
    <n v="-1"/>
    <n v="-1"/>
    <n v="-1"/>
    <n v="0"/>
    <m/>
    <m/>
    <s v="Central IRL A"/>
    <n v="-1"/>
    <m/>
    <m/>
    <n v="636"/>
    <x v="0"/>
    <s v="PlattCircle"/>
    <x v="0"/>
    <m/>
    <n v="3.4076316861884299"/>
    <n v="5.7257830000000001E-4"/>
  </r>
  <r>
    <n v="52000"/>
    <n v="67000"/>
    <n v="67000"/>
    <x v="0"/>
    <x v="0"/>
    <s v="IR12-21"/>
    <s v="62-304.520 (7)(b),(16),"/>
    <n v="0.56000000000000005"/>
    <n v="0.48"/>
    <s v="Town of Melbourne Village"/>
    <n v="0.20040969385983001"/>
    <n v="3982.95561347795"/>
    <n v="9.8818197847046196"/>
    <n v="1.4517701888622601"/>
    <n v="1.98041247783068"/>
    <n v="0.29094881910470999"/>
    <n v="798.222915154416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98041247783068"/>
    <n v="0.29094881910470999"/>
    <n v="1504.04912864471"/>
    <m/>
    <n v="-1"/>
    <n v="-1"/>
    <n v="-1"/>
    <n v="-1"/>
    <n v="0"/>
    <m/>
    <m/>
    <s v="Central IRL A"/>
    <n v="-1"/>
    <m/>
    <m/>
    <n v="636"/>
    <x v="0"/>
    <s v="PlattCircle"/>
    <x v="0"/>
    <m/>
    <n v="132.46731848401299"/>
    <n v="1.2198289769999999"/>
  </r>
  <r>
    <n v="53000"/>
    <n v="67000"/>
    <n v="67000"/>
    <x v="0"/>
    <x v="0"/>
    <s v="IR12-21"/>
    <s v="62-304.520 (7)(b),(16),"/>
    <n v="0.56000000000000005"/>
    <n v="0.48"/>
    <s v="Town of Melbourne Village"/>
    <n v="1.360257945299E-2"/>
    <n v="3896.7537939681702"/>
    <n v="9.4843705735023391"/>
    <n v="1.67170263691764"/>
    <n v="0.12901190428770001"/>
    <n v="2.2739467940449998E-2"/>
    <n v="53.0059030912077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2901190428770001"/>
    <n v="2.2739467940449998E-2"/>
    <n v="53.005903091208999"/>
    <m/>
    <n v="-1"/>
    <n v="-1"/>
    <n v="-1"/>
    <n v="-1"/>
    <n v="0"/>
    <m/>
    <m/>
    <s v="Central IRL A"/>
    <n v="-1"/>
    <m/>
    <m/>
    <n v="636"/>
    <x v="0"/>
    <s v="PlattCircle"/>
    <x v="0"/>
    <m/>
    <n v="45.511021096827797"/>
    <n v="4.2989378000000002E-2"/>
  </r>
  <r>
    <n v="53000"/>
    <n v="67000"/>
    <n v="67000"/>
    <x v="0"/>
    <x v="0"/>
    <s v="IR12-21"/>
    <s v="62-304.520 (7)(b),(16),"/>
    <n v="0.56000000000000005"/>
    <n v="0.48"/>
    <s v="Natural Lands"/>
    <n v="0.35397620030109"/>
    <n v="3896.7537939681702"/>
    <n v="9.4843705735023391"/>
    <n v="1.67170263691764"/>
    <n v="3.35724145785588"/>
    <n v="0.59174294744943001"/>
    <n v="1379.3581014977301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3.35724145785588"/>
    <n v="0.59174294744943001"/>
    <n v="1379.3581014977301"/>
    <m/>
    <n v="-1"/>
    <n v="-1"/>
    <n v="-1"/>
    <n v="-1"/>
    <n v="0"/>
    <m/>
    <m/>
    <s v="Central IRL A"/>
    <n v="-1"/>
    <m/>
    <m/>
    <n v="636"/>
    <x v="0"/>
    <s v="PlattCircle"/>
    <x v="0"/>
    <m/>
    <n v="182.53436824352801"/>
    <n v="1.1187008121999999"/>
  </r>
  <r>
    <n v="53000"/>
    <n v="67000"/>
    <n v="67000"/>
    <x v="0"/>
    <x v="0"/>
    <s v="IR12-21"/>
    <s v="62-304.520 (7)(b),(16),"/>
    <n v="0.56000000000000005"/>
    <n v="0.48"/>
    <s v="Natural Lands"/>
    <n v="5.8518416385580002E-2"/>
    <n v="3896.7537939681702"/>
    <n v="9.4843705735023391"/>
    <n v="1.67170263691764"/>
    <n v="0.55501034637539004"/>
    <n v="9.7825390980019994E-2"/>
    <n v="228.03186106753299"/>
    <n v="4140"/>
    <s v="Upland Mixed Forest"/>
    <n v="3000"/>
    <s v="Town of Melbourne Village                    Brevard County"/>
    <s v="Town of Melbourne Village"/>
    <m/>
    <m/>
    <s v="Natural Lands"/>
    <n v="0"/>
    <n v="1"/>
    <n v="0.55501034637539004"/>
    <n v="9.7825390980019994E-2"/>
    <n v="228.03186106753401"/>
    <m/>
    <n v="-1"/>
    <n v="-1"/>
    <n v="-1"/>
    <n v="-1"/>
    <n v="0"/>
    <m/>
    <m/>
    <s v="Central IRL A"/>
    <n v="-1"/>
    <m/>
    <m/>
    <n v="636"/>
    <x v="0"/>
    <s v="PlattCircle"/>
    <x v="0"/>
    <m/>
    <n v="76.236239296372901"/>
    <n v="0.1849406821"/>
  </r>
  <r>
    <n v="53000"/>
    <n v="67000"/>
    <n v="67000"/>
    <x v="0"/>
    <x v="0"/>
    <s v="IR12-21"/>
    <s v="62-304.520 (7)(b),(16),"/>
    <n v="0.56000000000000005"/>
    <n v="0.48"/>
    <s v="Town of Melbourne Village"/>
    <n v="1.421818139814E-2"/>
    <n v="3896.7537939681702"/>
    <n v="9.4843705735023391"/>
    <n v="1.67170263691764"/>
    <n v="0.13485050126131001"/>
    <n v="2.376857133545E-2"/>
    <n v="55.404752306560802"/>
    <n v="1210"/>
    <s v="Fixed Single Family Units"/>
    <n v="1210"/>
    <s v="Town of Melbourne Village                    Brevard County"/>
    <s v="Town of Melbourne Village"/>
    <m/>
    <m/>
    <m/>
    <n v="0"/>
    <n v="1"/>
    <n v="0.13485050126131001"/>
    <n v="2.376857133545E-2"/>
    <n v="55.404752306562798"/>
    <m/>
    <n v="-1"/>
    <n v="-1"/>
    <n v="-1"/>
    <n v="-1"/>
    <n v="0"/>
    <m/>
    <m/>
    <s v="Central IRL A"/>
    <n v="-1"/>
    <m/>
    <m/>
    <n v="636"/>
    <x v="0"/>
    <s v="PlattCircle"/>
    <x v="0"/>
    <m/>
    <n v="52.240480018046298"/>
    <n v="4.4934916700000001E-2"/>
  </r>
  <r>
    <n v="53000"/>
    <n v="67000"/>
    <n v="67000"/>
    <x v="0"/>
    <x v="0"/>
    <s v="IR12-21"/>
    <s v="62-304.520 (7)(b),(16),"/>
    <n v="0.56000000000000005"/>
    <n v="0.48"/>
    <s v="Town of Melbourne Village"/>
    <n v="7.2371138216659997E-2"/>
    <n v="3896.7537939681702"/>
    <n v="9.4843705735023391"/>
    <n v="1.67170263691764"/>
    <n v="0.68639469367303996"/>
    <n v="0.12098302259353"/>
    <n v="282.01250741959899"/>
    <n v="1210"/>
    <s v="Fixed Single Family Units"/>
    <n v="1210"/>
    <s v="Town of Melbourne Village                    Brevard County"/>
    <s v="Town of Melbourne Village"/>
    <m/>
    <m/>
    <m/>
    <n v="0"/>
    <n v="1"/>
    <n v="0.68639469367303996"/>
    <n v="0.12098302259353"/>
    <n v="282.01250741959802"/>
    <m/>
    <n v="-1"/>
    <n v="-1"/>
    <n v="-1"/>
    <n v="-1"/>
    <n v="0"/>
    <m/>
    <m/>
    <s v="Central IRL A"/>
    <n v="-1"/>
    <m/>
    <m/>
    <n v="636"/>
    <x v="0"/>
    <s v="PlattCircle"/>
    <x v="0"/>
    <m/>
    <n v="84.414000558534994"/>
    <n v="0.22872060620000001"/>
  </r>
  <r>
    <n v="53000"/>
    <n v="67000"/>
    <n v="67000"/>
    <x v="0"/>
    <x v="0"/>
    <s v="IR12-21"/>
    <s v="62-304.520 (7)(b),(16),"/>
    <n v="0.56000000000000005"/>
    <n v="0.48"/>
    <s v="Town of Melbourne Village"/>
    <n v="2.5548298539700001E-2"/>
    <n v="3896.7537939681702"/>
    <n v="9.4843705735023391"/>
    <n v="1.67170263691764"/>
    <n v="0.24230953087304999"/>
    <n v="4.2709158037579999E-2"/>
    <n v="99.5554292640347"/>
    <n v="1210"/>
    <s v="Fixed Single Family Units"/>
    <n v="1210"/>
    <s v="Town of Melbourne Village                    Brevard County"/>
    <s v="Town of Melbourne Village"/>
    <m/>
    <m/>
    <m/>
    <n v="0"/>
    <n v="1"/>
    <n v="0.24230953087304999"/>
    <n v="4.2709158037579999E-2"/>
    <n v="99.555429264033094"/>
    <m/>
    <n v="-1"/>
    <n v="-1"/>
    <n v="-1"/>
    <n v="-1"/>
    <n v="0"/>
    <m/>
    <m/>
    <s v="Central IRL A"/>
    <n v="-1"/>
    <m/>
    <m/>
    <n v="636"/>
    <x v="0"/>
    <s v="PlattCircle"/>
    <x v="0"/>
    <m/>
    <n v="47.605191408500403"/>
    <n v="8.0742440600000007E-2"/>
  </r>
  <r>
    <n v="53000"/>
    <n v="67000"/>
    <n v="67000"/>
    <x v="0"/>
    <x v="0"/>
    <s v="IR12-21"/>
    <s v="62-304.520 (7)(b),(16),"/>
    <n v="0.56000000000000005"/>
    <n v="0.48"/>
    <s v="Town of Melbourne Village"/>
    <n v="2.139945668676E-2"/>
    <n v="3896.7537939681702"/>
    <n v="9.4843705735023391"/>
    <n v="1.67170263691764"/>
    <n v="0.20296037728887001"/>
    <n v="3.5773528171859997E-2"/>
    <n v="83.388414033001197"/>
    <n v="1210"/>
    <s v="Fixed Single Family Units"/>
    <n v="1210"/>
    <s v="Town of Melbourne Village                    Brevard County"/>
    <s v="Town of Melbourne Village"/>
    <m/>
    <m/>
    <m/>
    <n v="0"/>
    <n v="1"/>
    <n v="0.20296037728887001"/>
    <n v="3.5773528171859997E-2"/>
    <n v="83.388414032999606"/>
    <m/>
    <n v="-1"/>
    <n v="-1"/>
    <n v="-1"/>
    <n v="-1"/>
    <n v="0"/>
    <m/>
    <m/>
    <s v="Central IRL A"/>
    <n v="-1"/>
    <m/>
    <m/>
    <n v="636"/>
    <x v="0"/>
    <s v="PlattCircle"/>
    <x v="0"/>
    <m/>
    <n v="44.878479365197201"/>
    <n v="6.7630506100000001E-2"/>
  </r>
  <r>
    <n v="53000"/>
    <n v="67000"/>
    <n v="67000"/>
    <x v="0"/>
    <x v="0"/>
    <s v="IR12-21"/>
    <s v="62-304.520 (7)(b),(16),"/>
    <n v="0.56000000000000005"/>
    <n v="0.48"/>
    <s v="Town of Melbourne Village"/>
    <n v="5.8129286469829997E-2"/>
    <n v="3896.7537939681702"/>
    <n v="9.4843705735023391"/>
    <n v="1.67170263691764"/>
    <n v="0.55131969405321002"/>
    <n v="9.7174881473759994E-2"/>
    <n v="226.51551759199899"/>
    <n v="1210"/>
    <s v="Fixed Single Family Units"/>
    <n v="1210"/>
    <s v="Town of Melbourne Village                    Brevard County"/>
    <s v="Town of Melbourne Village"/>
    <m/>
    <m/>
    <m/>
    <n v="0"/>
    <n v="1"/>
    <n v="0.55131969405321002"/>
    <n v="9.7174881473759994E-2"/>
    <n v="226.51551759199899"/>
    <m/>
    <n v="-1"/>
    <n v="-1"/>
    <n v="-1"/>
    <n v="-1"/>
    <n v="0"/>
    <m/>
    <m/>
    <s v="Central IRL A"/>
    <n v="-1"/>
    <m/>
    <m/>
    <n v="636"/>
    <x v="0"/>
    <s v="PlattCircle"/>
    <x v="0"/>
    <m/>
    <n v="70.928660304611597"/>
    <n v="0.1837108821"/>
  </r>
  <r>
    <n v="53000"/>
    <n v="67000"/>
    <n v="67000"/>
    <x v="0"/>
    <x v="0"/>
    <s v="IR12-21"/>
    <s v="62-304.520 (7)(b),(16),"/>
    <n v="0.56000000000000005"/>
    <n v="0.48"/>
    <s v="Town of Melbourne Village"/>
    <n v="1.125380565119E-2"/>
    <n v="3973.7131552311898"/>
    <n v="9.8602091766081408"/>
    <n v="1.4486403722282"/>
    <n v="0.11096487775363"/>
    <n v="1.6302717207519999E-2"/>
    <n v="44.7193955625527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1096487775363"/>
    <n v="1.6302717207519999E-2"/>
    <n v="44.719395562553203"/>
    <m/>
    <n v="-1"/>
    <n v="-1"/>
    <n v="-1"/>
    <n v="-1"/>
    <n v="0"/>
    <m/>
    <m/>
    <s v="Central IRL A"/>
    <n v="-1"/>
    <m/>
    <m/>
    <n v="636"/>
    <x v="0"/>
    <s v="PlattCircle"/>
    <x v="0"/>
    <m/>
    <n v="32.763573123285298"/>
    <n v="3.6268771700000001E-2"/>
  </r>
  <r>
    <n v="53000"/>
    <n v="67000"/>
    <n v="67000"/>
    <x v="0"/>
    <x v="0"/>
    <s v="IR12-21"/>
    <s v="62-304.520 (7)(b),(16),"/>
    <n v="0.56000000000000005"/>
    <n v="0.48"/>
    <s v="Natural Lands"/>
    <n v="5.0893785523730001E-2"/>
    <n v="3973.7131552311898"/>
    <n v="9.8602091766081408"/>
    <n v="1.4486403722282"/>
    <n v="0.50182337105341002"/>
    <n v="7.3726792405199998E-2"/>
    <n v="202.237305055165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50182337105341002"/>
    <n v="7.3726792405199998E-2"/>
    <n v="202.237305055165"/>
    <m/>
    <n v="-1"/>
    <n v="-1"/>
    <n v="-1"/>
    <n v="-1"/>
    <n v="0"/>
    <m/>
    <m/>
    <s v="Central IRL A"/>
    <n v="-1"/>
    <m/>
    <m/>
    <n v="636"/>
    <x v="0"/>
    <s v="PlattCircle"/>
    <x v="0"/>
    <m/>
    <n v="69.629415090828601"/>
    <n v="0.16402052319999999"/>
  </r>
  <r>
    <n v="53000"/>
    <n v="67000"/>
    <n v="67000"/>
    <x v="0"/>
    <x v="0"/>
    <s v="IR12-21"/>
    <s v="62-304.520 (7)(b),(16),"/>
    <n v="0.56000000000000005"/>
    <n v="0.48"/>
    <s v="Town of Melbourne Village"/>
    <n v="0.45984314081282002"/>
    <n v="3973.7131552311898"/>
    <n v="9.8602091766081408"/>
    <n v="1.4486403722282"/>
    <n v="4.5341495568429604"/>
    <n v="0.66614733867368003"/>
    <n v="1827.2847379907701"/>
    <n v="1210"/>
    <s v="Fixed Single Family Units"/>
    <n v="1210"/>
    <s v="Town of Melbourne Village                    Brevard County"/>
    <s v="Town of Melbourne Village"/>
    <m/>
    <m/>
    <m/>
    <n v="0"/>
    <n v="1"/>
    <n v="4.5341495568429604"/>
    <n v="0.66614733867368003"/>
    <n v="1827.2847379907701"/>
    <m/>
    <n v="-1"/>
    <n v="-1"/>
    <n v="-1"/>
    <n v="-1"/>
    <n v="0"/>
    <m/>
    <m/>
    <s v="Central IRL A"/>
    <n v="-1"/>
    <m/>
    <m/>
    <n v="636"/>
    <x v="0"/>
    <s v="PlattCircle"/>
    <x v="0"/>
    <m/>
    <n v="166.362857454128"/>
    <n v="1.4819827559000001"/>
  </r>
  <r>
    <n v="53000"/>
    <n v="67000"/>
    <n v="67000"/>
    <x v="0"/>
    <x v="0"/>
    <s v="IR12-21"/>
    <s v="62-304.520 (7)(b),(16),"/>
    <n v="0.56000000000000005"/>
    <n v="0.48"/>
    <s v="Town of Melbourne Village"/>
    <n v="9.5772775134060004E-2"/>
    <n v="3973.7131552311898"/>
    <n v="9.8602091766081408"/>
    <n v="1.4486403722282"/>
    <n v="0.94433959624611996"/>
    <n v="0.13874030861952999"/>
    <n v="380.573536463229"/>
    <n v="1210"/>
    <s v="Fixed Single Family Units"/>
    <n v="1210"/>
    <s v="Town of Melbourne Village                    Brevard County"/>
    <s v="Town of Melbourne Village"/>
    <m/>
    <m/>
    <m/>
    <n v="0"/>
    <n v="1"/>
    <n v="0.94433959624611996"/>
    <n v="0.13874030861952999"/>
    <n v="380.57353646323003"/>
    <m/>
    <n v="-1"/>
    <n v="-1"/>
    <n v="-1"/>
    <n v="-1"/>
    <n v="0"/>
    <m/>
    <m/>
    <s v="Central IRL A"/>
    <n v="-1"/>
    <m/>
    <m/>
    <n v="636"/>
    <x v="0"/>
    <s v="PlattCircle"/>
    <x v="0"/>
    <m/>
    <n v="95.432011960772201"/>
    <n v="0.3086565584"/>
  </r>
  <r>
    <n v="53000"/>
    <n v="67000"/>
    <n v="67000"/>
    <x v="0"/>
    <x v="0"/>
    <s v="IR12-21"/>
    <s v="62-304.520 (7)(b),(16),"/>
    <n v="0.56000000000000005"/>
    <n v="0.48"/>
    <s v="Town of Melbourne Village"/>
    <n v="9.5739438170320004E-2"/>
    <n v="4009.20868107978"/>
    <n v="11.3029195560974"/>
    <n v="2.1077772317619301"/>
    <n v="1.0821351679851801"/>
    <n v="0.20179740795709"/>
    <n v="383.839386634180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0821351679851801"/>
    <n v="0.20179740795709"/>
    <n v="383.83938663418002"/>
    <m/>
    <n v="-1"/>
    <n v="-1"/>
    <n v="-1"/>
    <n v="-1"/>
    <n v="0"/>
    <m/>
    <m/>
    <s v="Central IRL A"/>
    <n v="-1"/>
    <m/>
    <m/>
    <n v="636"/>
    <x v="0"/>
    <s v="PlattCircle"/>
    <x v="0"/>
    <m/>
    <n v="200.94026092319001"/>
    <n v="0.31130526089999999"/>
  </r>
  <r>
    <n v="53000"/>
    <n v="67000"/>
    <n v="67000"/>
    <x v="0"/>
    <x v="0"/>
    <s v="IR12-21"/>
    <s v="62-304.520 (7)(b),(16),"/>
    <n v="0.56000000000000005"/>
    <n v="0.48"/>
    <s v="Natural Lands"/>
    <n v="3.4404563553700001E-3"/>
    <n v="4009.20868107978"/>
    <n v="11.3029195560974"/>
    <n v="2.1077772317619301"/>
    <n v="3.8887201421109997E-2"/>
    <n v="7.2517155727300003E-3"/>
    <n v="13.7935074868615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3.8887201421109997E-2"/>
    <n v="7.2517155727300003E-3"/>
    <n v="13.7935074868616"/>
    <m/>
    <n v="-1"/>
    <n v="-1"/>
    <n v="-1"/>
    <n v="-1"/>
    <n v="0"/>
    <m/>
    <m/>
    <s v="Central IRL A"/>
    <n v="-1"/>
    <m/>
    <m/>
    <n v="636"/>
    <x v="0"/>
    <s v="PlattCircle"/>
    <x v="0"/>
    <m/>
    <n v="18.092938546372402"/>
    <n v="1.11869485E-2"/>
  </r>
  <r>
    <n v="53000"/>
    <n v="67000"/>
    <n v="67000"/>
    <x v="0"/>
    <x v="0"/>
    <s v="IR12-21"/>
    <s v="62-304.520 (7)(b),(16),"/>
    <n v="0.56000000000000005"/>
    <n v="0.48"/>
    <s v="Town of Melbourne Village"/>
    <n v="0.11276845810385"/>
    <n v="4009.20868107978"/>
    <n v="11.3029195560974"/>
    <n v="2.1077772317619301"/>
    <n v="1.2746128104129699"/>
    <n v="0.23769078845218999"/>
    <n v="452.112281181941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1.2746128104129699"/>
    <n v="0.23769078845218999"/>
    <n v="452.112281181941"/>
    <m/>
    <n v="-1"/>
    <n v="-1"/>
    <n v="-1"/>
    <n v="-1"/>
    <n v="0"/>
    <m/>
    <m/>
    <s v="Central IRL A"/>
    <n v="-1"/>
    <m/>
    <m/>
    <n v="636"/>
    <x v="0"/>
    <s v="PlattCircle"/>
    <x v="0"/>
    <m/>
    <n v="112.694650621785"/>
    <n v="0.36667662709999999"/>
  </r>
  <r>
    <n v="53000"/>
    <n v="67000"/>
    <n v="67000"/>
    <x v="0"/>
    <x v="0"/>
    <s v="IR12-21"/>
    <s v="62-304.520 (7)(b),(16),"/>
    <n v="0.56000000000000005"/>
    <n v="0.48"/>
    <s v="Town of Melbourne Village"/>
    <n v="0.40581516875538998"/>
    <n v="4009.20868107978"/>
    <n v="11.3029195560974"/>
    <n v="2.1077772317619301"/>
    <n v="4.5868962070863901"/>
    <n v="0.85536797300625"/>
    <n v="1626.9976974880001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4.5868962070863901"/>
    <n v="0.85536797300625"/>
    <n v="1626.9976974880001"/>
    <m/>
    <n v="-1"/>
    <n v="-1"/>
    <n v="-1"/>
    <n v="-1"/>
    <n v="0"/>
    <m/>
    <m/>
    <s v="Central IRL A"/>
    <n v="-1"/>
    <m/>
    <m/>
    <n v="636"/>
    <x v="0"/>
    <s v="PlattCircle"/>
    <x v="0"/>
    <m/>
    <n v="160.888288752412"/>
    <n v="1.3195439557999999"/>
  </r>
  <r>
    <n v="53000"/>
    <n v="67000"/>
    <n v="67000"/>
    <x v="0"/>
    <x v="0"/>
    <s v="IR12-21"/>
    <s v="62-304.520 (7)(b),(16),"/>
    <n v="0.56000000000000005"/>
    <n v="0.48"/>
    <s v="Town of Melbourne Village"/>
    <n v="0.15553997766516001"/>
    <n v="3982.8340153027598"/>
    <n v="9.8815612197728893"/>
    <n v="1.4517336743838001"/>
    <n v="1.53697781142039"/>
    <n v="0.22580262328942"/>
    <n v="619.489913784236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53697781142039"/>
    <n v="0.22580262328942"/>
    <n v="736.767859729169"/>
    <m/>
    <n v="-1"/>
    <n v="-1"/>
    <n v="-1"/>
    <n v="-1"/>
    <n v="0"/>
    <m/>
    <m/>
    <s v="Central IRL A"/>
    <n v="-1"/>
    <m/>
    <m/>
    <n v="636"/>
    <x v="0"/>
    <s v="PlattCircle"/>
    <x v="0"/>
    <m/>
    <n v="125.26446179146301"/>
    <n v="0.59754084330000001"/>
  </r>
  <r>
    <n v="53000"/>
    <n v="67000"/>
    <n v="67000"/>
    <x v="0"/>
    <x v="0"/>
    <s v="IR12-21"/>
    <s v="62-304.520 (7)(b),(16),"/>
    <n v="0.56000000000000005"/>
    <n v="0.48"/>
    <s v="Natural Lands"/>
    <n v="3.002771768747E-2"/>
    <n v="3982.8340153027598"/>
    <n v="9.8815612197728893"/>
    <n v="1.4517336743838001"/>
    <n v="0.29672073061882998"/>
    <n v="4.3592248931789999E-2"/>
    <n v="119.59541540758001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29672073061882998"/>
    <n v="4.3592248931789999E-2"/>
    <n v="119.595415407578"/>
    <m/>
    <n v="-1"/>
    <n v="-1"/>
    <n v="-1"/>
    <n v="-1"/>
    <n v="0"/>
    <m/>
    <m/>
    <s v="Central IRL A"/>
    <n v="-1"/>
    <m/>
    <m/>
    <n v="636"/>
    <x v="0"/>
    <s v="PlattCircle"/>
    <x v="0"/>
    <m/>
    <n v="56.214678178074102"/>
    <n v="9.6995470700000003E-2"/>
  </r>
  <r>
    <n v="53000"/>
    <n v="67000"/>
    <n v="67000"/>
    <x v="0"/>
    <x v="0"/>
    <s v="IR12-21"/>
    <s v="62-304.520 (7)(b),(16),"/>
    <n v="0.56000000000000005"/>
    <n v="0.48"/>
    <s v="Town of Melbourne Village"/>
    <n v="0.16271681012781"/>
    <n v="3982.8340153027598"/>
    <n v="9.8815612197728893"/>
    <n v="1.4517336743838001"/>
    <n v="1.60789612076414"/>
    <n v="0.23622147265085999"/>
    <n v="648.07404623861498"/>
    <n v="1210"/>
    <s v="Fixed Single Family Units"/>
    <n v="1210"/>
    <s v="Town of Melbourne Village                    Brevard County"/>
    <s v="Town of Melbourne Village"/>
    <m/>
    <m/>
    <m/>
    <n v="0"/>
    <n v="1"/>
    <n v="1.60789612076414"/>
    <n v="0.23622147265085999"/>
    <n v="648.07404623861498"/>
    <m/>
    <n v="-1"/>
    <n v="-1"/>
    <n v="-1"/>
    <n v="-1"/>
    <n v="0"/>
    <m/>
    <m/>
    <s v="Central IRL A"/>
    <n v="-1"/>
    <m/>
    <m/>
    <n v="636"/>
    <x v="0"/>
    <s v="PlattCircle"/>
    <x v="0"/>
    <m/>
    <n v="103.18391250285001"/>
    <n v="0.52560749900000003"/>
  </r>
  <r>
    <n v="53000"/>
    <n v="67000"/>
    <n v="67000"/>
    <x v="0"/>
    <x v="0"/>
    <s v="IR12-21"/>
    <s v="62-304.520 (7)(b),(16),"/>
    <n v="0.56000000000000005"/>
    <n v="0.48"/>
    <s v="Town of Melbourne Village"/>
    <n v="9.5120793401730006E-2"/>
    <n v="3982.8340153027598"/>
    <n v="9.8815612197728893"/>
    <n v="1.4517336743838001"/>
    <n v="0.93994194327262004"/>
    <n v="0.13809005891539999"/>
    <n v="378.850331523021"/>
    <n v="1210"/>
    <s v="Fixed Single Family Units"/>
    <n v="1210"/>
    <s v="Town of Melbourne Village                    Brevard County"/>
    <s v="Town of Melbourne Village"/>
    <m/>
    <m/>
    <m/>
    <n v="0"/>
    <n v="1"/>
    <n v="0.93994194327262004"/>
    <n v="0.13809005891539999"/>
    <n v="378.85033152301901"/>
    <m/>
    <n v="-1"/>
    <n v="-1"/>
    <n v="-1"/>
    <n v="-1"/>
    <n v="0"/>
    <m/>
    <m/>
    <s v="Central IRL A"/>
    <n v="-1"/>
    <m/>
    <m/>
    <n v="636"/>
    <x v="0"/>
    <s v="PlattCircle"/>
    <x v="0"/>
    <m/>
    <n v="79.876821050296499"/>
    <n v="0.30725898740000002"/>
  </r>
  <r>
    <n v="53000"/>
    <n v="68000"/>
    <n v="68000"/>
    <x v="0"/>
    <x v="0"/>
    <s v="IR12-21"/>
    <s v="62-304.520 (7)(b),(16),"/>
    <n v="0.56000000000000005"/>
    <n v="0.48"/>
    <s v="Natural Lands"/>
    <n v="7.8443340992599992E-3"/>
    <n v="3484.8373690235098"/>
    <n v="8.3792372730159599"/>
    <n v="1.4190271092320701"/>
    <n v="6.5729536666550001E-2"/>
    <n v="1.1131322740730001E-2"/>
    <n v="27.336228604224001"/>
    <n v="4140"/>
    <s v="Upland Mixed Forest"/>
    <n v="3000"/>
    <s v="Town of Melbourne Village                    Brevard County"/>
    <s v="Town of Melbourne Village"/>
    <m/>
    <m/>
    <s v="Natural Lands"/>
    <n v="0"/>
    <n v="1"/>
    <n v="6.5729536666550001E-2"/>
    <n v="1.1131322740730001E-2"/>
    <n v="257.599103606857"/>
    <m/>
    <n v="-1"/>
    <n v="-1"/>
    <n v="-1"/>
    <n v="-1"/>
    <n v="0"/>
    <m/>
    <m/>
    <s v="Central IRL A"/>
    <n v="-1"/>
    <m/>
    <m/>
    <n v="636"/>
    <x v="0"/>
    <s v="PlattCircle"/>
    <x v="0"/>
    <m/>
    <n v="31.843727198891202"/>
    <n v="0.20892060309999999"/>
  </r>
  <r>
    <n v="53000"/>
    <n v="68000"/>
    <n v="68000"/>
    <x v="0"/>
    <x v="0"/>
    <s v="IR12-21"/>
    <s v="62-304.520 (7)(b),(16),"/>
    <n v="0.56000000000000005"/>
    <n v="0.48"/>
    <s v="Natural Lands"/>
    <n v="3.1731695713699999E-3"/>
    <n v="3484.8373690235098"/>
    <n v="8.3792372730159599"/>
    <n v="1.4190271092320701"/>
    <n v="2.6588740746070001E-2"/>
    <n v="4.5028136439700002E-3"/>
    <n v="11.057979900579401"/>
    <n v="6170"/>
    <s v="Mixed wetland hardwoods"/>
    <n v="3000"/>
    <s v="Town of Melbourne Village                    Brevard County"/>
    <s v="Town of Melbourne Village"/>
    <m/>
    <m/>
    <s v="Natural Lands"/>
    <n v="0"/>
    <n v="1"/>
    <n v="2.6588740746070001E-2"/>
    <n v="4.5028136439700002E-3"/>
    <n v="1014.05632438051"/>
    <m/>
    <n v="-1"/>
    <n v="-1"/>
    <n v="-1"/>
    <n v="-1"/>
    <n v="0"/>
    <m/>
    <m/>
    <s v="Central IRL A"/>
    <n v="-1"/>
    <m/>
    <m/>
    <n v="636"/>
    <x v="0"/>
    <s v="PlattCircle"/>
    <x v="0"/>
    <m/>
    <n v="17.150002112668101"/>
    <n v="0.82243010900000002"/>
  </r>
  <r>
    <n v="53000"/>
    <n v="68000"/>
    <n v="68000"/>
    <x v="0"/>
    <x v="0"/>
    <s v="IR12-21"/>
    <s v="62-304.520 (7)(b),(16),"/>
    <n v="0.56000000000000005"/>
    <n v="0.48"/>
    <s v="Town of Melbourne Village"/>
    <n v="1.3831517273560001E-2"/>
    <n v="3484.8373690235098"/>
    <n v="8.3792372730159599"/>
    <n v="1.4190271092320701"/>
    <n v="0.11589756508101"/>
    <n v="1.9627297972989999E-2"/>
    <n v="48.200588265210001"/>
    <n v="1210"/>
    <s v="Fixed Single Family Units"/>
    <n v="1210"/>
    <s v="Town of Melbourne Village                    Brevard County"/>
    <s v="Town of Melbourne Village"/>
    <m/>
    <m/>
    <m/>
    <n v="0"/>
    <n v="1"/>
    <n v="0.11589756508101"/>
    <n v="1.9627297972989999E-2"/>
    <n v="119.407331949979"/>
    <m/>
    <n v="-1"/>
    <n v="-1"/>
    <n v="-1"/>
    <n v="-1"/>
    <n v="0"/>
    <m/>
    <m/>
    <s v="Central IRL A"/>
    <n v="-1"/>
    <m/>
    <m/>
    <n v="636"/>
    <x v="0"/>
    <s v="PlattCircle"/>
    <x v="0"/>
    <m/>
    <n v="49.426034223340899"/>
    <n v="9.68429294E-2"/>
  </r>
  <r>
    <n v="53000"/>
    <n v="68000"/>
    <n v="68000"/>
    <x v="0"/>
    <x v="0"/>
    <s v="IR12-21"/>
    <s v="62-304.520 (7)(b),(16),"/>
    <n v="0.56000000000000005"/>
    <n v="0.48"/>
    <s v="Town of Melbourne Village"/>
    <n v="5.7088121354700004E-3"/>
    <n v="3484.8373690235098"/>
    <n v="8.3792372730159599"/>
    <n v="1.4190271092320701"/>
    <n v="4.7835491430169998E-2"/>
    <n v="8.1009591817399994E-3"/>
    <n v="19.894281862420701"/>
    <n v="1210"/>
    <s v="Fixed Single Family Units"/>
    <n v="1210"/>
    <s v="Town of Melbourne Village                    Brevard County"/>
    <s v="Town of Melbourne Village"/>
    <m/>
    <m/>
    <m/>
    <n v="0"/>
    <n v="1"/>
    <n v="4.7835491430169998E-2"/>
    <n v="8.1009591817399994E-3"/>
    <n v="60.292483882005499"/>
    <m/>
    <n v="-1"/>
    <n v="-1"/>
    <n v="-1"/>
    <n v="-1"/>
    <n v="0"/>
    <m/>
    <m/>
    <s v="Central IRL A"/>
    <n v="-1"/>
    <m/>
    <m/>
    <n v="636"/>
    <x v="0"/>
    <s v="PlattCircle"/>
    <x v="0"/>
    <m/>
    <n v="24.935284403062301"/>
    <n v="4.8899013700000001E-2"/>
  </r>
  <r>
    <n v="53000"/>
    <n v="68000"/>
    <n v="68000"/>
    <x v="0"/>
    <x v="0"/>
    <s v="IR12-21"/>
    <s v="62-304.520 (7)(b),(16),"/>
    <n v="0.56000000000000005"/>
    <n v="0.48"/>
    <s v="Town of Melbourne Village"/>
    <n v="1.02506524149E-3"/>
    <n v="3484.8373690235098"/>
    <n v="8.3792372730159599"/>
    <n v="1.4190271092320701"/>
    <n v="8.5892648787599998E-3"/>
    <n v="1.4545953663999999E-3"/>
    <n v="3.5721856592314598"/>
    <n v="1210"/>
    <s v="Fixed Single Family Units"/>
    <n v="1210"/>
    <s v="Town of Melbourne Village                    Brevard County"/>
    <s v="Town of Melbourne Village"/>
    <m/>
    <m/>
    <m/>
    <n v="0"/>
    <n v="1"/>
    <n v="8.5892648787599998E-3"/>
    <n v="1.4545953663999999E-3"/>
    <n v="701.44960192386702"/>
    <m/>
    <n v="-1"/>
    <n v="-1"/>
    <n v="-1"/>
    <n v="-1"/>
    <n v="0"/>
    <m/>
    <m/>
    <s v="Central IRL A"/>
    <n v="-1"/>
    <m/>
    <m/>
    <n v="636"/>
    <x v="0"/>
    <s v="PlattCircle"/>
    <x v="0"/>
    <m/>
    <n v="9.3015207202346506"/>
    <n v="0.56889667629999996"/>
  </r>
  <r>
    <n v="53000"/>
    <n v="68000"/>
    <n v="68000"/>
    <x v="0"/>
    <x v="0"/>
    <s v="IR12-21"/>
    <s v="62-304.520 (7)(b),(16),"/>
    <n v="0.56000000000000005"/>
    <n v="0.48"/>
    <s v="Town of Melbourne Village"/>
    <n v="0.12048334766933"/>
    <n v="3975.15228157312"/>
    <n v="9.86352382296967"/>
    <n v="1.4491186030390699"/>
    <n v="1.18839037000759"/>
    <n v="0.17459466046405001"/>
    <n v="478.939654379313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8839037000759"/>
    <n v="0.17459466046405001"/>
    <n v="1285.0163534001899"/>
    <m/>
    <n v="-1"/>
    <n v="-1"/>
    <n v="-1"/>
    <n v="-1"/>
    <n v="0"/>
    <m/>
    <m/>
    <s v="Central IRL A"/>
    <n v="-1"/>
    <m/>
    <m/>
    <n v="636"/>
    <x v="0"/>
    <s v="PlattCircle"/>
    <x v="0"/>
    <m/>
    <n v="119.529300582982"/>
    <n v="1.0421868235"/>
  </r>
  <r>
    <n v="53000"/>
    <n v="68000"/>
    <n v="68000"/>
    <x v="0"/>
    <x v="0"/>
    <s v="IR12-21"/>
    <s v="62-304.520 (7)(b),(16),"/>
    <n v="0.56000000000000005"/>
    <n v="0.48"/>
    <s v="Natural Lands"/>
    <n v="7.7413349075100002E-3"/>
    <n v="3982.65160931952"/>
    <n v="9.8811733530694195"/>
    <n v="1.4516788999093599"/>
    <n v="7.6493472205320004E-2"/>
    <n v="1.123793254237E-2"/>
    <n v="30.831039927696001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7.6493472205320004E-2"/>
    <n v="1.123793254237E-2"/>
    <n v="815.96074523312495"/>
    <m/>
    <n v="-1"/>
    <n v="-1"/>
    <n v="-1"/>
    <n v="-1"/>
    <n v="0"/>
    <m/>
    <m/>
    <s v="Central IRL A"/>
    <n v="-1"/>
    <m/>
    <m/>
    <n v="636"/>
    <x v="0"/>
    <s v="PlattCircle"/>
    <x v="0"/>
    <m/>
    <n v="22.9984742335836"/>
    <n v="0.66176864980000005"/>
  </r>
  <r>
    <n v="53000"/>
    <n v="68000"/>
    <n v="68000"/>
    <x v="0"/>
    <x v="0"/>
    <s v="IR12-21"/>
    <s v="62-304.520 (7)(b),(16),"/>
    <n v="0.56000000000000005"/>
    <n v="0.48"/>
    <s v="Town of Melbourne Village"/>
    <n v="1.922345214187E-2"/>
    <n v="3982.65160931952"/>
    <n v="9.8811733530694195"/>
    <n v="1.4516788999093599"/>
    <n v="0.18995026305832999"/>
    <n v="2.7906279857779999E-2"/>
    <n v="76.560312609527301"/>
    <n v="1210"/>
    <s v="Fixed Single Family Units"/>
    <n v="1210"/>
    <s v="Town of Melbourne Village                    Brevard County"/>
    <s v="Town of Melbourne Village"/>
    <m/>
    <m/>
    <m/>
    <n v="0"/>
    <n v="1"/>
    <n v="0.18995026305832999"/>
    <n v="2.7906279857779999E-2"/>
    <n v="291.96024508256698"/>
    <m/>
    <n v="-1"/>
    <n v="-1"/>
    <n v="-1"/>
    <n v="-1"/>
    <n v="0"/>
    <m/>
    <m/>
    <s v="Central IRL A"/>
    <n v="-1"/>
    <m/>
    <m/>
    <n v="636"/>
    <x v="0"/>
    <s v="PlattCircle"/>
    <x v="0"/>
    <m/>
    <n v="43.308662985219399"/>
    <n v="0.23678851989999999"/>
  </r>
  <r>
    <n v="53000"/>
    <n v="68000"/>
    <n v="68000"/>
    <x v="0"/>
    <x v="0"/>
    <s v="IR12-21"/>
    <s v="62-304.520 (7)(b),(16),"/>
    <n v="0.56000000000000005"/>
    <n v="0.48"/>
    <s v="Town of Melbourne Village"/>
    <n v="2.735766832007E-2"/>
    <n v="3982.65160931952"/>
    <n v="9.8811733530694195"/>
    <n v="1.4516788999093599"/>
    <n v="0.27032586320639002"/>
    <n v="3.9714549850959999E-2"/>
    <n v="108.95606176216"/>
    <n v="1210"/>
    <s v="Fixed Single Family Units"/>
    <n v="1210"/>
    <s v="Town of Melbourne Village                    Brevard County"/>
    <s v="Town of Melbourne Village"/>
    <m/>
    <m/>
    <m/>
    <n v="0"/>
    <n v="1"/>
    <n v="0.27032586320639002"/>
    <n v="3.9714549850959999E-2"/>
    <n v="846.87275887704902"/>
    <m/>
    <n v="-1"/>
    <n v="-1"/>
    <n v="-1"/>
    <n v="-1"/>
    <n v="0"/>
    <m/>
    <m/>
    <s v="Central IRL A"/>
    <n v="-1"/>
    <m/>
    <m/>
    <n v="636"/>
    <x v="0"/>
    <s v="PlattCircle"/>
    <x v="0"/>
    <m/>
    <n v="60.241348991239597"/>
    <n v="0.68683922050000001"/>
  </r>
  <r>
    <n v="53000"/>
    <n v="68000"/>
    <n v="68000"/>
    <x v="0"/>
    <x v="0"/>
    <s v="IR12-21"/>
    <s v="62-304.520 (7)(b),(16),"/>
    <n v="0.56000000000000005"/>
    <n v="0.48"/>
    <s v="Town of Melbourne Village"/>
    <n v="0.16449421756402"/>
    <n v="3982.6516099129799"/>
    <n v="9.8811733545418292"/>
    <n v="1.45167890012568"/>
    <n v="1.62539587956983"/>
    <n v="0.23879278483037"/>
    <n v="655.123160402732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62539587956983"/>
    <n v="0.23879278483037"/>
    <n v="750.47517492939198"/>
    <m/>
    <n v="-1"/>
    <n v="-1"/>
    <n v="-1"/>
    <n v="-1"/>
    <n v="0"/>
    <m/>
    <m/>
    <s v="Central IRL A"/>
    <n v="-1"/>
    <m/>
    <m/>
    <n v="636"/>
    <x v="0"/>
    <s v="PlattCircle"/>
    <x v="0"/>
    <m/>
    <n v="126.65512340604801"/>
    <n v="0.60865788720000003"/>
  </r>
  <r>
    <n v="53000"/>
    <n v="68000"/>
    <n v="68000"/>
    <x v="0"/>
    <x v="0"/>
    <s v="IR12-21"/>
    <s v="62-304.520 (7)(b),(16),"/>
    <n v="0.56000000000000005"/>
    <n v="0.48"/>
    <s v="Town of Melbourne Village"/>
    <n v="0.31243312467613998"/>
    <n v="3982.6516099129799"/>
    <n v="9.8811733545418292"/>
    <n v="1.45167890012568"/>
    <n v="3.0872058666262001"/>
    <n v="0.4535525747927"/>
    <n v="1244.3122869816"/>
    <n v="1210"/>
    <s v="Fixed Single Family Units"/>
    <n v="1210"/>
    <s v="Town of Melbourne Village                    Brevard County"/>
    <s v="Town of Melbourne Village"/>
    <m/>
    <m/>
    <m/>
    <n v="0"/>
    <n v="1"/>
    <n v="3.0872058666262001"/>
    <n v="0.4535525747927"/>
    <n v="1244.3122869816"/>
    <m/>
    <n v="-1"/>
    <n v="-1"/>
    <n v="-1"/>
    <n v="-1"/>
    <n v="0"/>
    <m/>
    <m/>
    <s v="Central IRL A"/>
    <n v="-1"/>
    <m/>
    <m/>
    <n v="636"/>
    <x v="0"/>
    <s v="PlattCircle"/>
    <x v="0"/>
    <m/>
    <n v="150.58421690139301"/>
    <n v="1.0091746042"/>
  </r>
  <r>
    <n v="53000"/>
    <n v="68000"/>
    <n v="68000"/>
    <x v="0"/>
    <x v="0"/>
    <s v="IR12-21"/>
    <s v="62-304.520 (7)(b),(16),"/>
    <n v="0.56000000000000005"/>
    <n v="0.48"/>
    <s v="Town of Melbourne Village"/>
    <n v="0.18526727250139999"/>
    <n v="3975.1522812769499"/>
    <n v="9.8635238222347805"/>
    <n v="1.4491186029311101"/>
    <n v="1.82738815579808"/>
    <n v="0.26847425109609002"/>
    <n v="736.465620929923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82738815579808"/>
    <n v="0.26847425109609002"/>
    <n v="736.46562092992303"/>
    <m/>
    <n v="-1"/>
    <n v="-1"/>
    <n v="-1"/>
    <n v="-1"/>
    <n v="0"/>
    <m/>
    <m/>
    <s v="Central IRL A"/>
    <n v="-1"/>
    <m/>
    <m/>
    <n v="636"/>
    <x v="0"/>
    <s v="PlattCircle"/>
    <x v="0"/>
    <m/>
    <n v="200.275876230471"/>
    <n v="0.59729571849999996"/>
  </r>
  <r>
    <n v="53000"/>
    <n v="68000"/>
    <n v="68000"/>
    <x v="0"/>
    <x v="0"/>
    <s v="IR12-21"/>
    <s v="62-304.520 (7)(b),(16),"/>
    <n v="0.56000000000000005"/>
    <n v="0.48"/>
    <s v="Town of Melbourne Village"/>
    <n v="0.30803182290024"/>
    <n v="3975.1522812769499"/>
    <n v="9.8635238222347805"/>
    <n v="1.4491186029311101"/>
    <n v="3.0382792231829501"/>
    <n v="0.44637464485952"/>
    <n v="1224.47340350779"/>
    <n v="1210"/>
    <s v="Fixed Single Family Units"/>
    <n v="1210"/>
    <s v="Town of Melbourne Village                    Brevard County"/>
    <s v="Town of Melbourne Village"/>
    <m/>
    <m/>
    <m/>
    <n v="0"/>
    <n v="1"/>
    <n v="3.0382792231829501"/>
    <n v="0.44637464485952"/>
    <n v="1224.47340350779"/>
    <m/>
    <n v="-1"/>
    <n v="-1"/>
    <n v="-1"/>
    <n v="-1"/>
    <n v="0"/>
    <m/>
    <m/>
    <s v="Central IRL A"/>
    <n v="-1"/>
    <m/>
    <m/>
    <n v="636"/>
    <x v="0"/>
    <s v="PlattCircle"/>
    <x v="0"/>
    <m/>
    <n v="142.20084591489299"/>
    <n v="0.99308467440000003"/>
  </r>
  <r>
    <n v="53000"/>
    <n v="68000"/>
    <n v="68000"/>
    <x v="0"/>
    <x v="0"/>
    <s v="IR12-21"/>
    <s v="62-304.520 (7)(b),(16),"/>
    <n v="0.56000000000000005"/>
    <n v="0.48"/>
    <s v="Town of Melbourne Village"/>
    <n v="0.12446435838133001"/>
    <n v="3975.1522812769499"/>
    <n v="9.8635238222347805"/>
    <n v="1.4491186029311101"/>
    <n v="1.2276571639134199"/>
    <n v="0.18036361713227"/>
    <n v="494.76477815722001"/>
    <n v="1210"/>
    <s v="Fixed Single Family Units"/>
    <n v="1210"/>
    <s v="Town of Melbourne Village                    Brevard County"/>
    <s v="Town of Melbourne Village"/>
    <m/>
    <m/>
    <m/>
    <n v="0"/>
    <n v="1"/>
    <n v="1.2276571639134199"/>
    <n v="0.18036361713227"/>
    <n v="494.76477815722001"/>
    <m/>
    <n v="-1"/>
    <n v="-1"/>
    <n v="-1"/>
    <n v="-1"/>
    <n v="0"/>
    <m/>
    <m/>
    <s v="Central IRL A"/>
    <n v="-1"/>
    <m/>
    <m/>
    <n v="636"/>
    <x v="0"/>
    <s v="PlattCircle"/>
    <x v="0"/>
    <m/>
    <n v="105.385412377362"/>
    <n v="0.401269082"/>
  </r>
  <r>
    <n v="53000"/>
    <n v="69000"/>
    <n v="69000"/>
    <x v="0"/>
    <x v="0"/>
    <s v="IR12-21"/>
    <s v="62-304.520 (7)(b),(16),"/>
    <n v="0.56000000000000005"/>
    <n v="0.48"/>
    <s v="Town of Melbourne Village"/>
    <n v="0.12129009096207"/>
    <n v="3986.1249670228899"/>
    <n v="10.318473306163"/>
    <n v="1.6571640761561"/>
    <n v="1.2515285658942199"/>
    <n v="0.20099758153604999"/>
    <n v="483.47745983639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2515285658942199"/>
    <n v="0.20099758153604999"/>
    <n v="483.477459836393"/>
    <m/>
    <n v="-1"/>
    <n v="-1"/>
    <n v="-1"/>
    <n v="-1"/>
    <n v="0"/>
    <m/>
    <m/>
    <s v="Central IRL A"/>
    <n v="-1"/>
    <m/>
    <m/>
    <n v="636"/>
    <x v="0"/>
    <s v="PlattCircle"/>
    <x v="0"/>
    <m/>
    <n v="199.38828649165299"/>
    <n v="0.39211472819999998"/>
  </r>
  <r>
    <n v="53000"/>
    <n v="69000"/>
    <n v="69000"/>
    <x v="0"/>
    <x v="0"/>
    <s v="IR12-21"/>
    <s v="62-304.520 (7)(b),(16),"/>
    <n v="0.56000000000000005"/>
    <n v="0.48"/>
    <s v="Natural Lands"/>
    <n v="0.18035522610289001"/>
    <n v="3986.1249670228899"/>
    <n v="10.318473306163"/>
    <n v="1.6571640761561"/>
    <n v="1.86099058616969"/>
    <n v="0.29887820164472001"/>
    <n v="718.91846970180097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1.86099058616969"/>
    <n v="0.29887820164472001"/>
    <n v="718.91846970180097"/>
    <m/>
    <n v="-1"/>
    <n v="-1"/>
    <n v="-1"/>
    <n v="-1"/>
    <n v="0"/>
    <m/>
    <m/>
    <s v="Central IRL A"/>
    <n v="-1"/>
    <m/>
    <m/>
    <n v="636"/>
    <x v="0"/>
    <s v="PlattCircle"/>
    <x v="0"/>
    <m/>
    <n v="137.14673390506599"/>
    <n v="0.58306445230000004"/>
  </r>
  <r>
    <n v="53000"/>
    <n v="69000"/>
    <n v="69000"/>
    <x v="0"/>
    <x v="0"/>
    <s v="IR12-21"/>
    <s v="62-304.520 (7)(b),(16),"/>
    <n v="0.56000000000000005"/>
    <n v="0.48"/>
    <s v="Town of Melbourne Village"/>
    <n v="0.16375475840324999"/>
    <n v="3986.1249670228899"/>
    <n v="10.318473306163"/>
    <n v="1.6571640761561"/>
    <n v="1.6896991033411499"/>
    <n v="0.27136850292548997"/>
    <n v="652.74693094001304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1.6896991033411499"/>
    <n v="0.27136850292548997"/>
    <n v="652.74693094001304"/>
    <m/>
    <n v="-1"/>
    <n v="-1"/>
    <n v="-1"/>
    <n v="-1"/>
    <n v="0"/>
    <m/>
    <m/>
    <s v="Central IRL A"/>
    <n v="-1"/>
    <m/>
    <m/>
    <n v="636"/>
    <x v="0"/>
    <s v="PlattCircle"/>
    <x v="0"/>
    <m/>
    <n v="124.365178193361"/>
    <n v="0.52939734869999999"/>
  </r>
  <r>
    <n v="53000"/>
    <n v="69000"/>
    <n v="69000"/>
    <x v="0"/>
    <x v="0"/>
    <s v="IR12-21"/>
    <s v="62-304.520 (7)(b),(16),"/>
    <n v="0.56000000000000005"/>
    <n v="0.48"/>
    <s v="Town of Melbourne Village"/>
    <n v="0.15236315067791001"/>
    <n v="3986.1249670228899"/>
    <n v="10.318473306163"/>
    <n v="1.6571640761561"/>
    <n v="1.5721551031129299"/>
    <n v="0.25249073983338999"/>
    <n v="607.33855897149601"/>
    <n v="1210"/>
    <s v="Fixed Single Family Units"/>
    <n v="1210"/>
    <s v="Town of Melbourne Village                    Brevard County"/>
    <s v="Town of Melbourne Village"/>
    <m/>
    <m/>
    <m/>
    <n v="0"/>
    <n v="1"/>
    <n v="1.5721551031129299"/>
    <n v="0.25249073983338999"/>
    <n v="607.33855897149601"/>
    <m/>
    <n v="-1"/>
    <n v="-1"/>
    <n v="-1"/>
    <n v="-1"/>
    <n v="0"/>
    <m/>
    <m/>
    <s v="Central IRL A"/>
    <n v="-1"/>
    <m/>
    <m/>
    <n v="636"/>
    <x v="0"/>
    <s v="PlattCircle"/>
    <x v="0"/>
    <m/>
    <n v="120.427152691191"/>
    <n v="0.49256979639999998"/>
  </r>
  <r>
    <n v="53000"/>
    <n v="69000"/>
    <n v="69000"/>
    <x v="0"/>
    <x v="0"/>
    <s v="IR12-21"/>
    <s v="62-304.520 (7)(b),(16),"/>
    <n v="0.56000000000000005"/>
    <n v="0.48"/>
    <s v="Town of Melbourne Village"/>
    <n v="1.1619816907700001E-3"/>
    <n v="3973.7131549351302"/>
    <n v="9.8602091758734893"/>
    <n v="1.4486403721202701"/>
    <n v="1.1457382529519999E-2"/>
    <n v="1.68329358891E-3"/>
    <n v="4.6173819304065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457382529519999E-2"/>
    <n v="1.68329358891E-3"/>
    <n v="366.739654615657"/>
    <m/>
    <n v="-1"/>
    <n v="-1"/>
    <n v="-1"/>
    <n v="-1"/>
    <n v="0"/>
    <m/>
    <m/>
    <s v="Central IRL A"/>
    <n v="-1"/>
    <m/>
    <m/>
    <n v="636"/>
    <x v="0"/>
    <s v="PlattCircle"/>
    <x v="0"/>
    <m/>
    <n v="10.5548128448687"/>
    <n v="0.2974368651"/>
  </r>
  <r>
    <n v="53000"/>
    <n v="69000"/>
    <n v="69000"/>
    <x v="0"/>
    <x v="0"/>
    <s v="IR12-21"/>
    <s v="62-304.520 (7)(b),(16),"/>
    <n v="0.56000000000000005"/>
    <n v="0.48"/>
    <s v="Town of Melbourne Village"/>
    <n v="9.1129444568869997E-2"/>
    <n v="3973.7131549351302"/>
    <n v="9.8602091758734893"/>
    <n v="1.4486403721202701"/>
    <n v="0.89855538553021996"/>
    <n v="0.13201379249136"/>
    <n v="362.122272685249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89855538553021996"/>
    <n v="0.13201379249136"/>
    <n v="366.739654615657"/>
    <m/>
    <n v="-1"/>
    <n v="-1"/>
    <n v="-1"/>
    <n v="-1"/>
    <n v="0"/>
    <m/>
    <m/>
    <s v="Central IRL A"/>
    <n v="-1"/>
    <m/>
    <m/>
    <n v="636"/>
    <x v="0"/>
    <s v="PlattCircle"/>
    <x v="0"/>
    <m/>
    <n v="113.099240431319"/>
    <n v="0.2974368651"/>
  </r>
  <r>
    <n v="53000"/>
    <n v="69000"/>
    <n v="69000"/>
    <x v="0"/>
    <x v="0"/>
    <s v="IR12-21"/>
    <s v="62-304.520 (7)(b),(16),"/>
    <n v="0.56000000000000005"/>
    <n v="0.48"/>
    <s v="Town of Melbourne Village"/>
    <n v="0.24538686312241001"/>
    <n v="3973.7131549351302"/>
    <n v="9.8602091758734893"/>
    <n v="1.4486403721202701"/>
    <n v="2.4195657993983999"/>
    <n v="0.35547731670707"/>
    <n v="975.09700603778697"/>
    <n v="1210"/>
    <s v="Fixed Single Family Units"/>
    <n v="1210"/>
    <s v="Town of Melbourne Village                    Brevard County"/>
    <s v="Town of Melbourne Village"/>
    <m/>
    <m/>
    <m/>
    <n v="0"/>
    <n v="1"/>
    <n v="2.4195657993983999"/>
    <n v="0.35547731670707"/>
    <n v="975.09700603778697"/>
    <m/>
    <n v="-1"/>
    <n v="-1"/>
    <n v="-1"/>
    <n v="-1"/>
    <n v="0"/>
    <m/>
    <m/>
    <s v="Central IRL A"/>
    <n v="-1"/>
    <m/>
    <m/>
    <n v="636"/>
    <x v="0"/>
    <s v="PlattCircle"/>
    <x v="0"/>
    <m/>
    <n v="131.523928231425"/>
    <n v="0.79083293269999999"/>
  </r>
  <r>
    <n v="53000"/>
    <n v="69000"/>
    <n v="69000"/>
    <x v="0"/>
    <x v="0"/>
    <s v="IR12-21"/>
    <s v="62-304.520 (7)(b),(16),"/>
    <n v="0.56000000000000005"/>
    <n v="0.48"/>
    <s v="Town of Melbourne Village"/>
    <n v="0.28008516440093001"/>
    <n v="3973.7131549351302"/>
    <n v="9.8602091758734893"/>
    <n v="1.4486403721202701"/>
    <n v="2.76169830805209"/>
    <n v="0.40574267678312997"/>
    <n v="1112.9781022821401"/>
    <n v="1210"/>
    <s v="Fixed Single Family Units"/>
    <n v="1210"/>
    <s v="Town of Melbourne Village                    Brevard County"/>
    <s v="Town of Melbourne Village"/>
    <m/>
    <m/>
    <m/>
    <n v="0"/>
    <n v="1"/>
    <n v="2.76169830805209"/>
    <n v="0.40574267678312997"/>
    <n v="1112.9781022821401"/>
    <m/>
    <n v="-1"/>
    <n v="-1"/>
    <n v="-1"/>
    <n v="-1"/>
    <n v="0"/>
    <m/>
    <m/>
    <s v="Central IRL A"/>
    <n v="-1"/>
    <m/>
    <m/>
    <n v="636"/>
    <x v="0"/>
    <s v="PlattCircle"/>
    <x v="0"/>
    <m/>
    <n v="138.522501515523"/>
    <n v="0.90265863930000001"/>
  </r>
  <r>
    <n v="53000"/>
    <n v="69000"/>
    <n v="69000"/>
    <x v="0"/>
    <x v="0"/>
    <s v="IR12-21"/>
    <s v="62-304.520 (7)(b),(16),"/>
    <n v="0.56000000000000005"/>
    <n v="0.48"/>
    <s v="Town of Melbourne Village"/>
    <n v="0.11495189218071"/>
    <n v="3974.5766385082002"/>
    <n v="9.8621979792723202"/>
    <n v="1.44892731277"/>
    <n v="1.13367831877818"/>
    <n v="0.16655693623522999"/>
    <n v="456.885105213787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3367831877818"/>
    <n v="0.16655693623522999"/>
    <n v="456.88510521378703"/>
    <m/>
    <n v="-1"/>
    <n v="-1"/>
    <n v="-1"/>
    <n v="-1"/>
    <n v="0"/>
    <m/>
    <m/>
    <s v="Central IRL A"/>
    <n v="-1"/>
    <m/>
    <m/>
    <n v="636"/>
    <x v="0"/>
    <s v="PlattCircle"/>
    <x v="0"/>
    <m/>
    <n v="118.51042453266101"/>
    <n v="0.37054753060000001"/>
  </r>
  <r>
    <n v="53000"/>
    <n v="69000"/>
    <n v="69000"/>
    <x v="0"/>
    <x v="0"/>
    <s v="IR12-21"/>
    <s v="62-304.520 (7)(b),(16),"/>
    <n v="0.56000000000000005"/>
    <n v="0.48"/>
    <s v="Town of Melbourne Village"/>
    <n v="0.21271241690807999"/>
    <n v="3974.5766385082002"/>
    <n v="9.8621979792723202"/>
    <n v="1.44892731277"/>
    <n v="2.0978119681970302"/>
    <n v="0.30820483062344001"/>
    <n v="845.44180296348804"/>
    <n v="1210"/>
    <s v="Fixed Single Family Units"/>
    <n v="1210"/>
    <s v="Town of Melbourne Village                    Brevard County"/>
    <s v="Town of Melbourne Village"/>
    <m/>
    <m/>
    <m/>
    <n v="0"/>
    <n v="1"/>
    <n v="2.0978119681970302"/>
    <n v="0.30820483062344001"/>
    <n v="845.44180296348804"/>
    <m/>
    <n v="-1"/>
    <n v="-1"/>
    <n v="-1"/>
    <n v="-1"/>
    <n v="0"/>
    <m/>
    <m/>
    <s v="Central IRL A"/>
    <n v="-1"/>
    <m/>
    <m/>
    <n v="636"/>
    <x v="0"/>
    <s v="PlattCircle"/>
    <x v="0"/>
    <m/>
    <n v="123.416820091963"/>
    <n v="0.68567867230000001"/>
  </r>
  <r>
    <n v="53000"/>
    <n v="69000"/>
    <n v="69000"/>
    <x v="0"/>
    <x v="0"/>
    <s v="IR12-21"/>
    <s v="62-304.520 (7)(b),(16),"/>
    <n v="0.56000000000000005"/>
    <n v="0.48"/>
    <s v="Town of Melbourne Village"/>
    <n v="0.29009914451007002"/>
    <n v="3974.5766385082002"/>
    <n v="9.8621979792723202"/>
    <n v="1.44892731277"/>
    <n v="2.8610151967758601"/>
    <n v="0.42033257389185003"/>
    <n v="1153.0212826209399"/>
    <n v="1210"/>
    <s v="Fixed Single Family Units"/>
    <n v="1210"/>
    <s v="Town of Melbourne Village                    Brevard County"/>
    <s v="Town of Melbourne Village"/>
    <m/>
    <m/>
    <m/>
    <n v="0"/>
    <n v="1"/>
    <n v="2.8610151967758601"/>
    <n v="0.42033257389185003"/>
    <n v="1153.0212826209399"/>
    <m/>
    <n v="-1"/>
    <n v="-1"/>
    <n v="-1"/>
    <n v="-1"/>
    <n v="0"/>
    <m/>
    <m/>
    <s v="Central IRL A"/>
    <n v="-1"/>
    <m/>
    <m/>
    <n v="636"/>
    <x v="0"/>
    <s v="PlattCircle"/>
    <x v="0"/>
    <m/>
    <n v="139.22262773472599"/>
    <n v="0.93513486020000003"/>
  </r>
  <r>
    <n v="53000"/>
    <n v="69000"/>
    <n v="69000"/>
    <x v="0"/>
    <x v="0"/>
    <s v="IR12-21"/>
    <s v="62-304.520 (7)(b),(16),"/>
    <n v="0.56000000000000005"/>
    <n v="0.48"/>
    <s v="Town of Melbourne Village"/>
    <n v="5.6151421252610002E-2"/>
    <n v="3982.95561540685"/>
    <n v="9.88181978949026"/>
    <n v="1.4517701895653401"/>
    <n v="0.55487822574208001"/>
    <n v="8.1518959476269998E-2"/>
    <n v="223.64861859117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55487822574208001"/>
    <n v="8.1518959476269998E-2"/>
    <n v="328.33477704201499"/>
    <m/>
    <n v="-1"/>
    <n v="-1"/>
    <n v="-1"/>
    <n v="-1"/>
    <n v="0"/>
    <m/>
    <m/>
    <s v="Central IRL A"/>
    <n v="-1"/>
    <m/>
    <m/>
    <n v="636"/>
    <x v="0"/>
    <s v="PlattCircle"/>
    <x v="0"/>
    <m/>
    <n v="80.351624779027702"/>
    <n v="0.2662893569"/>
  </r>
  <r>
    <n v="53000"/>
    <n v="69000"/>
    <n v="69000"/>
    <x v="0"/>
    <x v="0"/>
    <s v="IR12-21"/>
    <s v="62-304.520 (7)(b),(16),"/>
    <n v="0.56000000000000005"/>
    <n v="0.48"/>
    <s v="Town of Melbourne Village"/>
    <n v="0.31527022461936999"/>
    <n v="3982.95561540685"/>
    <n v="9.88181978949026"/>
    <n v="1.4517701895653401"/>
    <n v="3.1154435446808"/>
    <n v="0.45769991375997998"/>
    <n v="1255.70731151832"/>
    <n v="1210"/>
    <s v="Fixed Single Family Units"/>
    <n v="1210"/>
    <s v="Town of Melbourne Village                    Brevard County"/>
    <s v="Town of Melbourne Village"/>
    <m/>
    <m/>
    <m/>
    <n v="0"/>
    <n v="1"/>
    <n v="3.1154435446808"/>
    <n v="0.45769991375997998"/>
    <n v="1705.7111777286"/>
    <m/>
    <n v="-1"/>
    <n v="-1"/>
    <n v="-1"/>
    <n v="-1"/>
    <n v="0"/>
    <m/>
    <m/>
    <s v="Central IRL A"/>
    <n v="-1"/>
    <m/>
    <m/>
    <n v="636"/>
    <x v="0"/>
    <s v="PlattCircle"/>
    <x v="0"/>
    <m/>
    <n v="145.486317106179"/>
    <n v="1.3833829502999999"/>
  </r>
  <r>
    <n v="53000"/>
    <n v="69000"/>
    <n v="69000"/>
    <x v="0"/>
    <x v="0"/>
    <s v="IR12-21"/>
    <s v="62-304.520 (7)(b),(16),"/>
    <n v="0.56000000000000005"/>
    <n v="0.48"/>
    <s v="Town of Melbourne Village"/>
    <n v="4.0791742204649997E-2"/>
    <n v="3982.95561540685"/>
    <n v="9.88181978949026"/>
    <n v="1.4517701895653401"/>
    <n v="0.40309664536574003"/>
    <n v="5.9220235313150002E-2"/>
    <n v="162.471698676259"/>
    <n v="1210"/>
    <s v="Fixed Single Family Units"/>
    <n v="1210"/>
    <s v="Town of Melbourne Village                    Brevard County"/>
    <s v="Town of Melbourne Village"/>
    <m/>
    <m/>
    <m/>
    <n v="0"/>
    <n v="1"/>
    <n v="0.40309664536574003"/>
    <n v="5.9220235313150002E-2"/>
    <n v="162.47169867625999"/>
    <m/>
    <n v="-1"/>
    <n v="-1"/>
    <n v="-1"/>
    <n v="-1"/>
    <n v="0"/>
    <m/>
    <m/>
    <s v="Central IRL A"/>
    <n v="-1"/>
    <m/>
    <m/>
    <n v="636"/>
    <x v="0"/>
    <s v="PlattCircle"/>
    <x v="0"/>
    <m/>
    <n v="93.576197601708301"/>
    <n v="0.1317694231"/>
  </r>
  <r>
    <n v="53000"/>
    <n v="69000"/>
    <n v="69000"/>
    <x v="0"/>
    <x v="0"/>
    <s v="IR12-21"/>
    <s v="62-304.520 (7)(b),(16),"/>
    <n v="0.56000000000000005"/>
    <n v="0.48"/>
    <s v="Town of Melbourne Village"/>
    <n v="0.14051578144783999"/>
    <n v="3975.1522818692902"/>
    <n v="9.8635238237045595"/>
    <n v="1.44911860314704"/>
    <n v="1.38598075791729"/>
    <n v="0.20362403293181"/>
    <n v="558.57162926105195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38598075791729"/>
    <n v="0.20362403293181"/>
    <n v="558.57162926105195"/>
    <m/>
    <n v="-1"/>
    <n v="-1"/>
    <n v="-1"/>
    <n v="-1"/>
    <n v="0"/>
    <m/>
    <m/>
    <s v="Central IRL A"/>
    <n v="-1"/>
    <m/>
    <m/>
    <n v="636"/>
    <x v="0"/>
    <s v="PlattCircle"/>
    <x v="0"/>
    <m/>
    <n v="122.784514043165"/>
    <n v="0.45301835299999998"/>
  </r>
  <r>
    <n v="53000"/>
    <n v="69000"/>
    <n v="69000"/>
    <x v="0"/>
    <x v="0"/>
    <s v="IR12-21"/>
    <s v="62-304.520 (7)(b),(16),"/>
    <n v="0.56000000000000005"/>
    <n v="0.48"/>
    <s v="Town of Melbourne Village"/>
    <n v="0.311708390334"/>
    <n v="3975.1522818692902"/>
    <n v="9.8635238237045595"/>
    <n v="1.44911860314704"/>
    <n v="3.07454313410806"/>
    <n v="0.45170242719002002"/>
    <n v="1239.0883191140199"/>
    <n v="1210"/>
    <s v="Fixed Single Family Units"/>
    <n v="1210"/>
    <s v="Town of Melbourne Village                    Brevard County"/>
    <s v="Town of Melbourne Village"/>
    <m/>
    <m/>
    <m/>
    <n v="0"/>
    <n v="1"/>
    <n v="3.07454313410806"/>
    <n v="0.45170242719002002"/>
    <n v="1239.0883191140199"/>
    <m/>
    <n v="-1"/>
    <n v="-1"/>
    <n v="-1"/>
    <n v="-1"/>
    <n v="0"/>
    <m/>
    <m/>
    <s v="Central IRL A"/>
    <n v="-1"/>
    <m/>
    <m/>
    <n v="636"/>
    <x v="0"/>
    <s v="PlattCircle"/>
    <x v="0"/>
    <m/>
    <n v="143.326984637766"/>
    <n v="1.0049378094999999"/>
  </r>
  <r>
    <n v="53000"/>
    <n v="69000"/>
    <n v="69000"/>
    <x v="0"/>
    <x v="0"/>
    <s v="IR12-21"/>
    <s v="62-304.520 (7)(b),(16),"/>
    <n v="0.56000000000000005"/>
    <n v="0.48"/>
    <s v="Town of Melbourne Village"/>
    <n v="0.16553928195510001"/>
    <n v="3975.1522818692902"/>
    <n v="9.8635238237045595"/>
    <n v="1.44911860314704"/>
    <n v="1.6328006513230899"/>
    <n v="0.23988605303273999"/>
    <n v="658.04385440282795"/>
    <n v="1210"/>
    <s v="Fixed Single Family Units"/>
    <n v="1210"/>
    <s v="Town of Melbourne Village                    Brevard County"/>
    <s v="Town of Melbourne Village"/>
    <m/>
    <m/>
    <m/>
    <n v="0"/>
    <n v="1"/>
    <n v="1.6328006513230899"/>
    <n v="0.23988605303273999"/>
    <n v="658.04385440282795"/>
    <m/>
    <n v="-1"/>
    <n v="-1"/>
    <n v="-1"/>
    <n v="-1"/>
    <n v="0"/>
    <m/>
    <m/>
    <s v="Central IRL A"/>
    <n v="-1"/>
    <m/>
    <m/>
    <n v="636"/>
    <x v="0"/>
    <s v="PlattCircle"/>
    <x v="0"/>
    <m/>
    <n v="113.341916907002"/>
    <n v="0.53369331259999997"/>
  </r>
  <r>
    <n v="53000"/>
    <n v="69000"/>
    <n v="69000"/>
    <x v="0"/>
    <x v="0"/>
    <s v="IR12-21"/>
    <s v="62-304.520 (7)(b),(16),"/>
    <n v="0.56000000000000005"/>
    <n v="0.48"/>
    <s v="Natural Lands"/>
    <n v="0.12879705210986001"/>
    <n v="3975.6566747750098"/>
    <n v="9.9066091553683595"/>
    <n v="1.4692304872103701"/>
    <n v="1.2759420556159999"/>
    <n v="0.18923255562263"/>
    <n v="512.05285991191397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1.2759420556159999"/>
    <n v="0.18923255562263"/>
    <n v="512.05285991191397"/>
    <m/>
    <n v="-1"/>
    <n v="-1"/>
    <n v="-1"/>
    <n v="-1"/>
    <n v="0"/>
    <m/>
    <m/>
    <s v="Central IRL A"/>
    <n v="-1"/>
    <m/>
    <m/>
    <n v="636"/>
    <x v="0"/>
    <s v="PlattCircle"/>
    <x v="0"/>
    <m/>
    <n v="154.75272208832999"/>
    <n v="0.41529023510000002"/>
  </r>
  <r>
    <n v="53000"/>
    <n v="69000"/>
    <n v="69000"/>
    <x v="0"/>
    <x v="0"/>
    <s v="IR12-21"/>
    <s v="62-304.520 (7)(b),(16),"/>
    <n v="0.56000000000000005"/>
    <n v="0.48"/>
    <s v="Town of Melbourne Village"/>
    <n v="4.05742231299E-3"/>
    <n v="3975.6566747750098"/>
    <n v="9.9066091553683595"/>
    <n v="1.4692304872103701"/>
    <n v="4.0195297033080002E-2"/>
    <n v="5.9612885617299997E-3"/>
    <n v="16.130918101027699"/>
    <n v="1210"/>
    <s v="Fixed Single Family Units"/>
    <n v="1210"/>
    <s v="Town of Melbourne Village                    Brevard County"/>
    <s v="Town of Melbourne Village"/>
    <m/>
    <m/>
    <m/>
    <n v="0"/>
    <n v="1"/>
    <n v="4.0195297033080002E-2"/>
    <n v="5.9612885617299997E-3"/>
    <n v="16.1309181010276"/>
    <m/>
    <n v="-1"/>
    <n v="-1"/>
    <n v="-1"/>
    <n v="-1"/>
    <n v="0"/>
    <m/>
    <m/>
    <s v="Central IRL A"/>
    <n v="-1"/>
    <m/>
    <m/>
    <n v="636"/>
    <x v="0"/>
    <s v="PlattCircle"/>
    <x v="0"/>
    <m/>
    <n v="30.126562581240499"/>
    <n v="1.30826586E-2"/>
  </r>
  <r>
    <n v="53000"/>
    <n v="69000"/>
    <n v="69000"/>
    <x v="0"/>
    <x v="0"/>
    <s v="IR12-21"/>
    <s v="62-304.520 (7)(b),(16),"/>
    <n v="0.56000000000000005"/>
    <n v="0.48"/>
    <s v="Town of Melbourne Village"/>
    <n v="1.5980004728510001E-2"/>
    <n v="3975.6566747750098"/>
    <n v="9.9066091553683595"/>
    <n v="1.4692304872103701"/>
    <n v="0.15830766114629"/>
    <n v="2.347831013289E-2"/>
    <n v="63.531012461841101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0.15830766114629"/>
    <n v="2.347831013289E-2"/>
    <n v="63.531012461841499"/>
    <m/>
    <n v="-1"/>
    <n v="-1"/>
    <n v="-1"/>
    <n v="-1"/>
    <n v="0"/>
    <m/>
    <m/>
    <s v="Central IRL A"/>
    <n v="-1"/>
    <m/>
    <m/>
    <n v="636"/>
    <x v="0"/>
    <s v="PlattCircle"/>
    <x v="0"/>
    <m/>
    <n v="75.834912167675299"/>
    <n v="5.1525557600000001E-2"/>
  </r>
  <r>
    <n v="53000"/>
    <n v="69000"/>
    <n v="69000"/>
    <x v="0"/>
    <x v="0"/>
    <s v="IR12-21"/>
    <s v="62-304.520 (7)(b),(16),"/>
    <n v="0.56000000000000005"/>
    <n v="0.48"/>
    <s v="Town of Melbourne Village"/>
    <n v="0.29332183545226997"/>
    <n v="3975.6566747750098"/>
    <n v="9.9066091553683595"/>
    <n v="1.4692304872103701"/>
    <n v="2.9058247805609101"/>
    <n v="0.43095738321097998"/>
    <n v="1166.1469129730699"/>
    <n v="1210"/>
    <s v="Fixed Single Family Units"/>
    <n v="1210"/>
    <s v="Town of Melbourne Village                    Brevard County"/>
    <s v="Town of Melbourne Village"/>
    <m/>
    <m/>
    <m/>
    <n v="0"/>
    <n v="1"/>
    <n v="2.9058247805609101"/>
    <n v="0.43095738321097998"/>
    <n v="1166.1469129730699"/>
    <m/>
    <n v="-1"/>
    <n v="-1"/>
    <n v="-1"/>
    <n v="-1"/>
    <n v="0"/>
    <m/>
    <m/>
    <s v="Central IRL A"/>
    <n v="-1"/>
    <m/>
    <m/>
    <n v="636"/>
    <x v="0"/>
    <s v="PlattCircle"/>
    <x v="0"/>
    <m/>
    <n v="148.23492337040801"/>
    <n v="0.94578014030000002"/>
  </r>
  <r>
    <n v="53000"/>
    <n v="69000"/>
    <n v="69000"/>
    <x v="0"/>
    <x v="0"/>
    <s v="IR12-21"/>
    <s v="62-304.520 (7)(b),(16),"/>
    <n v="0.56000000000000005"/>
    <n v="0.48"/>
    <s v="Town of Melbourne Village"/>
    <n v="0.17560710191354001"/>
    <n v="3975.6566747750098"/>
    <n v="9.9066091553683595"/>
    <n v="1.4692304872103701"/>
    <n v="1.7396709235643999"/>
    <n v="0.25800730790203003"/>
    <n v="698.15354686046999"/>
    <n v="1210"/>
    <s v="Fixed Single Family Units"/>
    <n v="1210"/>
    <s v="Town of Melbourne Village                    Brevard County"/>
    <s v="Town of Melbourne Village"/>
    <m/>
    <m/>
    <m/>
    <n v="0"/>
    <n v="1"/>
    <n v="1.7396709235643999"/>
    <n v="0.25800730790203003"/>
    <n v="698.15354686046999"/>
    <m/>
    <n v="-1"/>
    <n v="-1"/>
    <n v="-1"/>
    <n v="-1"/>
    <n v="0"/>
    <m/>
    <m/>
    <s v="Central IRL A"/>
    <n v="-1"/>
    <m/>
    <m/>
    <n v="636"/>
    <x v="0"/>
    <s v="PlattCircle"/>
    <x v="0"/>
    <m/>
    <n v="121.82931413060901"/>
    <n v="0.56622347679999996"/>
  </r>
  <r>
    <n v="53000"/>
    <n v="69000"/>
    <n v="69000"/>
    <x v="0"/>
    <x v="0"/>
    <s v="IR12-21"/>
    <s v="62-304.520 (7)(b),(16),"/>
    <n v="0.56000000000000005"/>
    <n v="0.48"/>
    <s v="Town of Melbourne Village"/>
    <n v="0.13086847425180001"/>
    <n v="3973.7131553792301"/>
    <n v="9.8602091769754594"/>
    <n v="1.4486403722821699"/>
    <n v="1.2903905307944601"/>
    <n v="0.18958135526014"/>
    <n v="520.03377775882097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2903905307944601"/>
    <n v="0.18958135526014"/>
    <n v="613.92771592035604"/>
    <m/>
    <n v="-1"/>
    <n v="-1"/>
    <n v="-1"/>
    <n v="-1"/>
    <n v="0"/>
    <m/>
    <m/>
    <s v="Central IRL A"/>
    <n v="-1"/>
    <m/>
    <m/>
    <n v="636"/>
    <x v="0"/>
    <s v="PlattCircle"/>
    <x v="0"/>
    <m/>
    <n v="177.54382897482199"/>
    <n v="0.4979138004"/>
  </r>
  <r>
    <n v="53000"/>
    <n v="69000"/>
    <n v="69000"/>
    <x v="0"/>
    <x v="0"/>
    <s v="IR12-21"/>
    <s v="62-304.520 (7)(b),(16),"/>
    <n v="0.56000000000000005"/>
    <n v="0.48"/>
    <s v="Town of Melbourne Village"/>
    <n v="2.3628765963979999E-2"/>
    <n v="3973.7131553792301"/>
    <n v="9.8602091769754594"/>
    <n v="1.4486403722821699"/>
    <n v="0.23298457499868"/>
    <n v="3.422958432263E-2"/>
    <n v="93.89393815646019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23298457499868"/>
    <n v="3.422958432263E-2"/>
    <n v="613.92771592035604"/>
    <m/>
    <n v="-1"/>
    <n v="-1"/>
    <n v="-1"/>
    <n v="-1"/>
    <n v="0"/>
    <m/>
    <m/>
    <s v="Central IRL A"/>
    <n v="-1"/>
    <m/>
    <m/>
    <n v="636"/>
    <x v="0"/>
    <s v="PlattCircle"/>
    <x v="0"/>
    <m/>
    <n v="68.192348827111005"/>
    <n v="0.4979138004"/>
  </r>
  <r>
    <n v="53000"/>
    <n v="69000"/>
    <n v="69000"/>
    <x v="0"/>
    <x v="0"/>
    <s v="IR12-21"/>
    <s v="62-304.520 (7)(b),(16),"/>
    <n v="0.56000000000000005"/>
    <n v="0.48"/>
    <s v="Town of Melbourne Village"/>
    <n v="0.34102241691730001"/>
    <n v="3973.7131553792301"/>
    <n v="9.8602091769754594"/>
    <n v="1.4486403722821699"/>
    <n v="3.3625523648423301"/>
    <n v="0.49401884099964"/>
    <n v="1355.1252643835001"/>
    <n v="1210"/>
    <s v="Fixed Single Family Units"/>
    <n v="1210"/>
    <s v="Town of Melbourne Village                    Brevard County"/>
    <s v="Town of Melbourne Village"/>
    <m/>
    <m/>
    <m/>
    <n v="0"/>
    <n v="1"/>
    <n v="3.3625523648423301"/>
    <n v="0.49401884099964"/>
    <n v="1366.8465296490699"/>
    <m/>
    <n v="-1"/>
    <n v="-1"/>
    <n v="-1"/>
    <n v="-1"/>
    <n v="0"/>
    <m/>
    <m/>
    <s v="Central IRL A"/>
    <n v="-1"/>
    <m/>
    <m/>
    <n v="636"/>
    <x v="0"/>
    <s v="PlattCircle"/>
    <x v="0"/>
    <m/>
    <n v="147.759285910187"/>
    <n v="1.1085535520000001"/>
  </r>
  <r>
    <n v="53000"/>
    <n v="69000"/>
    <n v="69000"/>
    <x v="0"/>
    <x v="0"/>
    <s v="IR12-21"/>
    <s v="62-304.520 (7)(b),(16),"/>
    <n v="0.56000000000000005"/>
    <n v="0.48"/>
    <s v="Town of Melbourne Village"/>
    <n v="2.9497009015400002E-3"/>
    <n v="3973.7131553792301"/>
    <n v="9.8602091769754594"/>
    <n v="1.4486403722821699"/>
    <n v="2.908466789875E-2"/>
    <n v="4.27305581213E-3"/>
    <n v="11.7212652769073"/>
    <n v="1210"/>
    <s v="Fixed Single Family Units"/>
    <n v="1210"/>
    <s v="Town of Melbourne Village                    Brevard County"/>
    <s v="Town of Melbourne Village"/>
    <m/>
    <m/>
    <m/>
    <n v="0"/>
    <n v="1"/>
    <n v="2.908466789875E-2"/>
    <n v="4.27305581213E-3"/>
    <n v="1366.8465296490699"/>
    <m/>
    <n v="-1"/>
    <n v="-1"/>
    <n v="-1"/>
    <n v="-1"/>
    <n v="0"/>
    <m/>
    <m/>
    <s v="Central IRL A"/>
    <n v="-1"/>
    <m/>
    <m/>
    <n v="636"/>
    <x v="0"/>
    <s v="PlattCircle"/>
    <x v="0"/>
    <m/>
    <n v="20.4123242499833"/>
    <n v="1.1085535520000001"/>
  </r>
  <r>
    <n v="53000"/>
    <n v="69000"/>
    <n v="69000"/>
    <x v="0"/>
    <x v="0"/>
    <s v="IR12-21"/>
    <s v="62-304.520 (7)(b),(16),"/>
    <n v="0.56000000000000005"/>
    <n v="0.48"/>
    <s v="Town of Melbourne Village"/>
    <n v="3.2725529099739997E-2"/>
    <n v="3973.7131553792301"/>
    <n v="9.8602091769754594"/>
    <n v="1.4486403722821699"/>
    <n v="0.32268056235068998"/>
    <n v="4.7407522658179997E-2"/>
    <n v="130.041865500406"/>
    <n v="1210"/>
    <s v="Fixed Single Family Units"/>
    <n v="1210"/>
    <s v="Town of Melbourne Village                    Brevard County"/>
    <s v="Town of Melbourne Village"/>
    <m/>
    <m/>
    <m/>
    <n v="0"/>
    <n v="1"/>
    <n v="0.32268056235068998"/>
    <n v="4.7407522658179997E-2"/>
    <n v="130.041865500407"/>
    <m/>
    <n v="-1"/>
    <n v="-1"/>
    <n v="-1"/>
    <n v="-1"/>
    <n v="0"/>
    <m/>
    <m/>
    <s v="Central IRL A"/>
    <n v="-1"/>
    <m/>
    <m/>
    <n v="636"/>
    <x v="0"/>
    <s v="PlattCircle"/>
    <x v="0"/>
    <m/>
    <n v="89.017804860181798"/>
    <n v="0.1054678552"/>
  </r>
  <r>
    <n v="53000"/>
    <n v="69000"/>
    <n v="69000"/>
    <x v="0"/>
    <x v="0"/>
    <s v="IR12-21"/>
    <s v="62-304.520 (7)(b),(16),"/>
    <n v="0.56000000000000005"/>
    <n v="0.48"/>
    <s v="Town of Melbourne Village"/>
    <n v="1.370351378649E-2"/>
    <n v="3973.7131553792301"/>
    <n v="9.8602091769754594"/>
    <n v="1.4486403722821699"/>
    <n v="0.13511951239437001"/>
    <n v="1.9851463313230001E-2"/>
    <n v="54.453833008303903"/>
    <n v="1210"/>
    <s v="Fixed Single Family Units"/>
    <n v="1210"/>
    <s v="Town of Melbourne Village                    Brevard County"/>
    <s v="Town of Melbourne Village"/>
    <m/>
    <m/>
    <m/>
    <n v="0"/>
    <n v="1"/>
    <n v="0.13511951239437001"/>
    <n v="1.9851463313230001E-2"/>
    <n v="343.998651682858"/>
    <m/>
    <n v="-1"/>
    <n v="-1"/>
    <n v="-1"/>
    <n v="-1"/>
    <n v="0"/>
    <m/>
    <m/>
    <s v="Central IRL A"/>
    <n v="-1"/>
    <m/>
    <m/>
    <n v="636"/>
    <x v="0"/>
    <s v="PlattCircle"/>
    <x v="0"/>
    <m/>
    <n v="43.091779017658297"/>
    <n v="0.27899322929999998"/>
  </r>
  <r>
    <n v="53000"/>
    <n v="69000"/>
    <n v="69000"/>
    <x v="0"/>
    <x v="0"/>
    <s v="IR12-21"/>
    <s v="62-304.520 (7)(b),(16),"/>
    <n v="0.56000000000000005"/>
    <n v="0.48"/>
    <s v="Town of Melbourne Village"/>
    <n v="7.2865052747030007E-2"/>
    <n v="3973.7131553792301"/>
    <n v="9.8602091769754594"/>
    <n v="1.4486403722821699"/>
    <n v="0.71846466177709001"/>
    <n v="0.10555525713782"/>
    <n v="289.54481866828598"/>
    <n v="1210"/>
    <s v="Fixed Single Family Units"/>
    <n v="1210"/>
    <s v="Town of Melbourne Village                    Brevard County"/>
    <s v="Town of Melbourne Village"/>
    <m/>
    <m/>
    <m/>
    <n v="0"/>
    <n v="1"/>
    <n v="0.71846466177709001"/>
    <n v="0.10555525713782"/>
    <n v="343.998651682858"/>
    <m/>
    <n v="-1"/>
    <n v="-1"/>
    <n v="-1"/>
    <n v="-1"/>
    <n v="0"/>
    <m/>
    <m/>
    <s v="Central IRL A"/>
    <n v="-1"/>
    <m/>
    <m/>
    <n v="636"/>
    <x v="0"/>
    <s v="PlattCircle"/>
    <x v="0"/>
    <m/>
    <n v="95.509452924555902"/>
    <n v="0.27899322929999998"/>
  </r>
  <r>
    <n v="53000"/>
    <n v="69000"/>
    <n v="69000"/>
    <x v="0"/>
    <x v="0"/>
    <s v="IR12-21"/>
    <s v="62-304.520 (7)(b),(16),"/>
    <n v="0.56000000000000005"/>
    <n v="0.48"/>
    <s v="Town of Melbourne Village"/>
    <n v="0.22126575730063999"/>
    <n v="3973.7131556752902"/>
    <n v="9.8602091777101002"/>
    <n v="1.4486403723901"/>
    <n v="2.18172665084878"/>
    <n v="0.32053450905317998"/>
    <n v="879.246650686025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18172665084878"/>
    <n v="0.32053450905317998"/>
    <n v="879.24665068602599"/>
    <m/>
    <n v="-1"/>
    <n v="-1"/>
    <n v="-1"/>
    <n v="-1"/>
    <n v="0"/>
    <m/>
    <m/>
    <s v="Central IRL A"/>
    <n v="-1"/>
    <m/>
    <m/>
    <n v="636"/>
    <x v="0"/>
    <s v="PlattCircle"/>
    <x v="0"/>
    <m/>
    <n v="163.3302168733"/>
    <n v="0.7130954182"/>
  </r>
  <r>
    <n v="53000"/>
    <n v="69000"/>
    <n v="69000"/>
    <x v="0"/>
    <x v="0"/>
    <s v="IR12-21"/>
    <s v="62-304.520 (7)(b),(16),"/>
    <n v="0.56000000000000005"/>
    <n v="0.48"/>
    <s v="Natural Lands"/>
    <n v="4.7690843606000002E-4"/>
    <n v="3973.7131556752902"/>
    <n v="9.8602091777101002"/>
    <n v="1.4486403723901"/>
    <n v="4.7024169381799999E-3"/>
    <n v="6.9086881441000002E-4"/>
    <n v="1.8950973264321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4.7024169381799999E-3"/>
    <n v="6.9086881441000002E-4"/>
    <n v="1.89509732643106"/>
    <m/>
    <n v="-1"/>
    <n v="-1"/>
    <n v="-1"/>
    <n v="-1"/>
    <n v="0"/>
    <m/>
    <m/>
    <s v="Central IRL A"/>
    <n v="-1"/>
    <m/>
    <m/>
    <n v="636"/>
    <x v="0"/>
    <s v="PlattCircle"/>
    <x v="0"/>
    <m/>
    <n v="6.7430020989205302"/>
    <n v="1.5369807999999999E-3"/>
  </r>
  <r>
    <n v="53000"/>
    <n v="69000"/>
    <n v="69000"/>
    <x v="0"/>
    <x v="0"/>
    <s v="IR12-21"/>
    <s v="62-304.520 (7)(b),(16),"/>
    <n v="0.56000000000000005"/>
    <n v="0.48"/>
    <s v="Town of Melbourne Village"/>
    <n v="6.4059542367599998E-3"/>
    <n v="3973.7131556752902"/>
    <n v="9.8602091777101002"/>
    <n v="1.4486403723901"/>
    <n v="6.3164048757359995E-2"/>
    <n v="9.2799239310600006E-3"/>
    <n v="25.455424625294899"/>
    <n v="1210"/>
    <s v="Fixed Single Family Units"/>
    <n v="1210"/>
    <s v="Town of Melbourne Village                    Brevard County"/>
    <s v="Town of Melbourne Village"/>
    <m/>
    <m/>
    <m/>
    <n v="0"/>
    <n v="1"/>
    <n v="6.3164048757359995E-2"/>
    <n v="9.2799239310600006E-3"/>
    <n v="25.455424625293499"/>
    <m/>
    <n v="-1"/>
    <n v="-1"/>
    <n v="-1"/>
    <n v="-1"/>
    <n v="0"/>
    <m/>
    <m/>
    <s v="Central IRL A"/>
    <n v="-1"/>
    <m/>
    <m/>
    <n v="636"/>
    <x v="0"/>
    <s v="PlattCircle"/>
    <x v="0"/>
    <m/>
    <n v="33.6290375220157"/>
    <n v="2.0645113199999999E-2"/>
  </r>
  <r>
    <n v="53000"/>
    <n v="69000"/>
    <n v="69000"/>
    <x v="0"/>
    <x v="0"/>
    <s v="IR12-21"/>
    <s v="62-304.520 (7)(b),(16),"/>
    <n v="0.56000000000000005"/>
    <n v="0.48"/>
    <s v="Town of Melbourne Village"/>
    <n v="0.23418384406011999"/>
    <n v="3973.7131556752902"/>
    <n v="9.8602091777101002"/>
    <n v="1.4486403723901"/>
    <n v="2.3091016884730702"/>
    <n v="0.339248171067"/>
    <n v="930.57942198832995"/>
    <n v="1210"/>
    <s v="Fixed Single Family Units"/>
    <n v="1210"/>
    <s v="Town of Melbourne Village                    Brevard County"/>
    <s v="Town of Melbourne Village"/>
    <m/>
    <m/>
    <m/>
    <n v="0"/>
    <n v="1"/>
    <n v="2.3091016884730702"/>
    <n v="0.339248171067"/>
    <n v="930.57942198832995"/>
    <m/>
    <n v="-1"/>
    <n v="-1"/>
    <n v="-1"/>
    <n v="-1"/>
    <n v="0"/>
    <m/>
    <m/>
    <s v="Central IRL A"/>
    <n v="-1"/>
    <m/>
    <m/>
    <n v="636"/>
    <x v="0"/>
    <s v="PlattCircle"/>
    <x v="0"/>
    <m/>
    <n v="124.494139988021"/>
    <n v="0.75472783619999995"/>
  </r>
  <r>
    <n v="53000"/>
    <n v="69000"/>
    <n v="69000"/>
    <x v="0"/>
    <x v="0"/>
    <s v="IR12-21"/>
    <s v="62-304.520 (7)(b),(16),"/>
    <n v="0.56000000000000005"/>
    <n v="0.48"/>
    <s v="Town of Melbourne Village"/>
    <n v="0.15543092878383999"/>
    <n v="3973.7131556752902"/>
    <n v="9.8602091777101002"/>
    <n v="1.4486403723901"/>
    <n v="1.53258147049446"/>
    <n v="0.22516351855436001"/>
    <n v="617.63792650719097"/>
    <n v="1210"/>
    <s v="Fixed Single Family Units"/>
    <n v="1210"/>
    <s v="Town of Melbourne Village                    Brevard County"/>
    <s v="Town of Melbourne Village"/>
    <m/>
    <m/>
    <m/>
    <n v="0"/>
    <n v="1"/>
    <n v="1.53258147049446"/>
    <n v="0.22516351855436001"/>
    <n v="617.63792650719097"/>
    <m/>
    <n v="-1"/>
    <n v="-1"/>
    <n v="-1"/>
    <n v="-1"/>
    <n v="0"/>
    <m/>
    <m/>
    <s v="Central IRL A"/>
    <n v="-1"/>
    <m/>
    <m/>
    <n v="636"/>
    <x v="0"/>
    <s v="PlattCircle"/>
    <x v="0"/>
    <m/>
    <n v="122.350350911112"/>
    <n v="0.50092289249999999"/>
  </r>
  <r>
    <n v="53000"/>
    <n v="69000"/>
    <n v="69000"/>
    <x v="0"/>
    <x v="0"/>
    <s v="IR12-21"/>
    <s v="62-304.520 (7)(b),(16),"/>
    <n v="0.56000000000000005"/>
    <n v="0.48"/>
    <s v="Town of Melbourne Village"/>
    <n v="0.15185220513957001"/>
    <n v="3982.9556146649602"/>
    <n v="9.8818197876496292"/>
    <n v="1.45177018929492"/>
    <n v="1.50057612554646"/>
    <n v="0.22045450460033"/>
    <n v="604.820593059919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50057612554646"/>
    <n v="0.22045450460033"/>
    <n v="966.81034218146203"/>
    <m/>
    <n v="-1"/>
    <n v="-1"/>
    <n v="-1"/>
    <n v="-1"/>
    <n v="0"/>
    <m/>
    <m/>
    <s v="Central IRL A"/>
    <n v="-1"/>
    <m/>
    <m/>
    <n v="636"/>
    <x v="0"/>
    <s v="PlattCircle"/>
    <x v="0"/>
    <m/>
    <n v="124.596076702967"/>
    <n v="0.78411219970000001"/>
  </r>
  <r>
    <n v="53000"/>
    <n v="69000"/>
    <n v="69000"/>
    <x v="0"/>
    <x v="0"/>
    <s v="IR12-21"/>
    <s v="62-304.520 (7)(b),(16),"/>
    <n v="0.56000000000000005"/>
    <n v="0.48"/>
    <s v="Natural Lands"/>
    <n v="9.4669505204099998E-3"/>
    <n v="3982.9556146649602"/>
    <n v="9.8818197876496292"/>
    <n v="1.45177018929492"/>
    <n v="9.3550698981319999E-2"/>
    <n v="1.3743836549059999E-2"/>
    <n v="37.706443729038298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9.3550698981319999E-2"/>
    <n v="1.3743836549059999E-2"/>
    <n v="37.706443729039002"/>
    <m/>
    <n v="-1"/>
    <n v="-1"/>
    <n v="-1"/>
    <n v="-1"/>
    <n v="0"/>
    <m/>
    <m/>
    <s v="Central IRL A"/>
    <n v="-1"/>
    <m/>
    <m/>
    <n v="636"/>
    <x v="0"/>
    <s v="PlattCircle"/>
    <x v="0"/>
    <m/>
    <n v="48.7470124351279"/>
    <n v="3.05810574E-2"/>
  </r>
  <r>
    <n v="53000"/>
    <n v="69000"/>
    <n v="69000"/>
    <x v="0"/>
    <x v="0"/>
    <s v="IR12-21"/>
    <s v="62-304.520 (7)(b),(16),"/>
    <n v="0.56000000000000005"/>
    <n v="0.48"/>
    <s v="Town of Melbourne Village"/>
    <n v="0.26532512050184998"/>
    <n v="3982.9556146649602"/>
    <n v="9.8818197876496292"/>
    <n v="1.45177018929492"/>
    <n v="2.6218950259357299"/>
    <n v="0.38519110041567001"/>
    <n v="1056.77817841451"/>
    <n v="1210"/>
    <s v="Fixed Single Family Units"/>
    <n v="1210"/>
    <s v="Town of Melbourne Village                    Brevard County"/>
    <s v="Town of Melbourne Village"/>
    <m/>
    <m/>
    <m/>
    <n v="0"/>
    <n v="1"/>
    <n v="2.6218950259357299"/>
    <n v="0.38519110041567001"/>
    <n v="1056.77817841451"/>
    <m/>
    <n v="-1"/>
    <n v="-1"/>
    <n v="-1"/>
    <n v="-1"/>
    <n v="0"/>
    <m/>
    <m/>
    <s v="Central IRL A"/>
    <n v="-1"/>
    <m/>
    <m/>
    <n v="636"/>
    <x v="0"/>
    <s v="PlattCircle"/>
    <x v="0"/>
    <m/>
    <n v="141.08260108751901"/>
    <n v="0.85707881460000002"/>
  </r>
  <r>
    <n v="54000"/>
    <n v="70000"/>
    <n v="70000"/>
    <x v="0"/>
    <x v="0"/>
    <s v="IR12-21"/>
    <s v="62-304.520 (7)(b),(16),"/>
    <n v="0.56000000000000005"/>
    <n v="0.48"/>
    <s v="Town of Melbourne Village"/>
    <n v="4.23487213582E-3"/>
    <n v="3982.95561347795"/>
    <n v="9.8818197847046196"/>
    <n v="1.4517701888622601"/>
    <n v="4.1848243257469997E-2"/>
    <n v="6.14806112043E-3"/>
    <n v="16.8673077457376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4.1848243257469997E-2"/>
    <n v="6.14806112043E-3"/>
    <n v="16.867307745739399"/>
    <m/>
    <n v="-1"/>
    <n v="-1"/>
    <n v="-1"/>
    <n v="-1"/>
    <n v="0"/>
    <m/>
    <m/>
    <s v="Central IRL A"/>
    <n v="-1"/>
    <m/>
    <m/>
    <n v="636"/>
    <x v="0"/>
    <s v="PlattCircle"/>
    <x v="0"/>
    <m/>
    <n v="76.061983574070496"/>
    <n v="1.36798927E-2"/>
  </r>
  <r>
    <n v="54000"/>
    <n v="70000"/>
    <n v="70000"/>
    <x v="0"/>
    <x v="0"/>
    <s v="IR12-21"/>
    <s v="62-304.520 (7)(b),(16),"/>
    <n v="0.56000000000000005"/>
    <n v="0.48"/>
    <s v="Natural Lands"/>
    <n v="9.9665748506700003E-3"/>
    <n v="3982.95561347795"/>
    <n v="9.8818197847046196"/>
    <n v="1.4517701888622601"/>
    <n v="9.8487896545110004E-2"/>
    <n v="1.4469176253270001E-2"/>
    <n v="39.696425248632202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9.8487896545110004E-2"/>
    <n v="1.4469176253270001E-2"/>
    <n v="39.696425248632401"/>
    <m/>
    <n v="-1"/>
    <n v="-1"/>
    <n v="-1"/>
    <n v="-1"/>
    <n v="0"/>
    <m/>
    <m/>
    <s v="Central IRL A"/>
    <n v="-1"/>
    <m/>
    <m/>
    <n v="636"/>
    <x v="0"/>
    <s v="PlattCircle"/>
    <x v="0"/>
    <m/>
    <n v="101.628047773649"/>
    <n v="3.21949921E-2"/>
  </r>
  <r>
    <n v="54000"/>
    <n v="70000"/>
    <n v="70000"/>
    <x v="0"/>
    <x v="0"/>
    <s v="IR12-21"/>
    <s v="62-304.520 (7)(b),(16),"/>
    <n v="0.56000000000000005"/>
    <n v="0.48"/>
    <s v="Town of Melbourne Village"/>
    <n v="0.28034029430231999"/>
    <n v="3982.95561347795"/>
    <n v="9.8818197847046196"/>
    <n v="1.4517701888622601"/>
    <n v="2.7702722666866499"/>
    <n v="0.40698968200499003"/>
    <n v="1116.5829488755101"/>
    <n v="1210"/>
    <s v="Fixed Single Family Units"/>
    <n v="1210"/>
    <s v="Town of Melbourne Village                    Brevard County"/>
    <s v="Town of Melbourne Village"/>
    <m/>
    <m/>
    <m/>
    <n v="0"/>
    <n v="1"/>
    <n v="2.7702722666866499"/>
    <n v="0.40698968200499003"/>
    <n v="1116.5829488755101"/>
    <m/>
    <n v="-1"/>
    <n v="-1"/>
    <n v="-1"/>
    <n v="-1"/>
    <n v="0"/>
    <m/>
    <m/>
    <s v="Central IRL A"/>
    <n v="-1"/>
    <m/>
    <m/>
    <n v="636"/>
    <x v="0"/>
    <s v="PlattCircle"/>
    <x v="0"/>
    <m/>
    <n v="143.96246743507299"/>
    <n v="0.90558227810000003"/>
  </r>
  <r>
    <n v="54000"/>
    <n v="70000"/>
    <n v="70000"/>
    <x v="0"/>
    <x v="0"/>
    <s v="IR12-21"/>
    <s v="62-304.520 (7)(b),(16),"/>
    <n v="0.56000000000000005"/>
    <n v="0.48"/>
    <s v="Town of Melbourne Village"/>
    <n v="0.32322171300234998"/>
    <n v="3982.95561347795"/>
    <n v="9.8818197847046196"/>
    <n v="1.4517701888622601"/>
    <n v="3.1940187183927602"/>
    <n v="0.46924364732981"/>
    <n v="1287.3777362006699"/>
    <n v="1210"/>
    <s v="Fixed Single Family Units"/>
    <n v="1210"/>
    <s v="Town of Melbourne Village                    Brevard County"/>
    <s v="Town of Melbourne Village"/>
    <m/>
    <m/>
    <m/>
    <n v="0"/>
    <n v="1"/>
    <n v="3.1940187183927602"/>
    <n v="0.46924364732981"/>
    <n v="1287.3777362006699"/>
    <m/>
    <n v="-1"/>
    <n v="-1"/>
    <n v="-1"/>
    <n v="-1"/>
    <n v="0"/>
    <m/>
    <m/>
    <s v="Central IRL A"/>
    <n v="-1"/>
    <m/>
    <m/>
    <n v="636"/>
    <x v="0"/>
    <s v="PlattCircle"/>
    <x v="0"/>
    <m/>
    <n v="151.292596117719"/>
    <n v="1.0441019758000001"/>
  </r>
  <r>
    <n v="54000"/>
    <n v="70000"/>
    <n v="70000"/>
    <x v="0"/>
    <x v="0"/>
    <s v="IR12-21"/>
    <s v="62-304.520 (7)(b),(16),"/>
    <n v="0.56000000000000005"/>
    <n v="0.48"/>
    <s v="City of West Melbourne"/>
    <n v="3.4979353462100001E-3"/>
    <n v="3971.6751821820899"/>
    <n v="9.8553643486723992"/>
    <n v="1.44793582085053"/>
    <n v="3.4473427305079997E-2"/>
    <n v="5.06478588681E-3"/>
    <n v="13.8926630034555"/>
    <n v="1200"/>
    <s v="Residential, Medium Density-Two-five dwellingunits per acre"/>
    <n v="1200"/>
    <s v="City of West Melbourne                               Brevard County"/>
    <s v="City of West Melbourne"/>
    <m/>
    <m/>
    <m/>
    <n v="0"/>
    <n v="1"/>
    <n v="3.4473427305079997E-2"/>
    <n v="5.06478588681E-3"/>
    <n v="2213.0588684518402"/>
    <m/>
    <n v="-1"/>
    <n v="-1"/>
    <n v="-1"/>
    <n v="-1"/>
    <n v="0"/>
    <m/>
    <m/>
    <s v="Central IRL A"/>
    <n v="-1"/>
    <m/>
    <m/>
    <n v="636"/>
    <x v="0"/>
    <s v="PlattCircle"/>
    <x v="0"/>
    <m/>
    <n v="18.0208266720254"/>
    <n v="1.7948571520000001"/>
  </r>
  <r>
    <n v="54000"/>
    <n v="70000"/>
    <n v="70000"/>
    <x v="0"/>
    <x v="0"/>
    <s v="IR12-21"/>
    <s v="62-304.520 (7)(b),(16),"/>
    <n v="0.56000000000000005"/>
    <n v="0.48"/>
    <s v="Town of Melbourne Village"/>
    <n v="1.5245861963130001E-2"/>
    <n v="3971.6751821820899"/>
    <n v="9.8553643486723992"/>
    <n v="1.44793582085053"/>
    <n v="0.15025352445623999"/>
    <n v="2.2075029656160001E-2"/>
    <n v="60.5516115899493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5025352445623999"/>
    <n v="2.2075029656160001E-2"/>
    <n v="209.452361636429"/>
    <m/>
    <n v="-1"/>
    <n v="-1"/>
    <n v="-1"/>
    <n v="-1"/>
    <n v="0"/>
    <m/>
    <m/>
    <s v="Central IRL A"/>
    <n v="-1"/>
    <m/>
    <m/>
    <n v="636"/>
    <x v="0"/>
    <s v="PlattCircle"/>
    <x v="0"/>
    <m/>
    <n v="31.546931083027498"/>
    <n v="0.16987215059999999"/>
  </r>
  <r>
    <n v="54000"/>
    <n v="70000"/>
    <n v="70000"/>
    <x v="0"/>
    <x v="0"/>
    <s v="IR12-21"/>
    <s v="62-304.520 (7)(b),(16),"/>
    <n v="0.56000000000000005"/>
    <n v="0.48"/>
    <s v="Town of Melbourne Village"/>
    <n v="1.6864336266400001E-3"/>
    <n v="3971.6751821820899"/>
    <n v="9.8553643486723992"/>
    <n v="1.44793582085053"/>
    <n v="1.6620417840429998E-2"/>
    <n v="2.4418476574999998E-3"/>
    <n v="6.69796658134329"/>
    <n v="1200"/>
    <s v="Residential, Medium Density-Two-five dwellingunits per acre"/>
    <n v="1200"/>
    <s v="City of West Melbourne           Town of Melbourne Village                    Brevard County"/>
    <s v="Town of Melbourne Village"/>
    <m/>
    <m/>
    <m/>
    <n v="0"/>
    <n v="1"/>
    <n v="1.6620417840429998E-2"/>
    <n v="2.4418476574999998E-3"/>
    <n v="22.842257072591099"/>
    <m/>
    <n v="-1"/>
    <n v="-1"/>
    <n v="-1"/>
    <n v="-1"/>
    <n v="0"/>
    <m/>
    <m/>
    <s v="Central IRL A"/>
    <n v="-1"/>
    <m/>
    <m/>
    <n v="636"/>
    <x v="0"/>
    <s v="PlattCircle"/>
    <x v="0"/>
    <m/>
    <n v="16.004300884959701"/>
    <n v="1.85257559E-2"/>
  </r>
  <r>
    <n v="54000"/>
    <n v="70000"/>
    <n v="70000"/>
    <x v="0"/>
    <x v="0"/>
    <s v="IR12-21"/>
    <s v="62-304.520 (7)(b),(16),"/>
    <n v="0.56000000000000005"/>
    <n v="0.48"/>
    <s v="Town of Melbourne Village"/>
    <n v="4.1200883273630001E-2"/>
    <n v="3973.7131549351302"/>
    <n v="9.8602091758734893"/>
    <n v="1.4486403721202701"/>
    <n v="0.40624932730875002"/>
    <n v="5.9685262877189997E-2"/>
    <n v="163.72049185937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40624932730875002"/>
    <n v="5.9685262877189997E-2"/>
    <n v="163.83391686008301"/>
    <m/>
    <n v="-1"/>
    <n v="-1"/>
    <n v="-1"/>
    <n v="-1"/>
    <n v="0"/>
    <m/>
    <m/>
    <s v="Central IRL A"/>
    <n v="-1"/>
    <m/>
    <m/>
    <n v="636"/>
    <x v="0"/>
    <s v="PlattCircle"/>
    <x v="0"/>
    <m/>
    <n v="62.353848851650298"/>
    <n v="0.13287422290000001"/>
  </r>
  <r>
    <n v="54000"/>
    <n v="70000"/>
    <n v="70000"/>
    <x v="0"/>
    <x v="0"/>
    <s v="IR12-21"/>
    <s v="62-304.520 (7)(b),(16),"/>
    <n v="0.56000000000000005"/>
    <n v="0.48"/>
    <s v="Town of Melbourne Village"/>
    <n v="2.854383199E-5"/>
    <n v="3973.7131549351302"/>
    <n v="9.8602091758734893"/>
    <n v="1.4486403721202701"/>
    <n v="2.8144815419000002E-4"/>
    <n v="4.1349747400000003E-5"/>
    <n v="0.1134250007066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8144815419000002E-4"/>
    <n v="4.1349747400000003E-5"/>
    <n v="163.83391686008301"/>
    <m/>
    <n v="-1"/>
    <n v="-1"/>
    <n v="-1"/>
    <n v="-1"/>
    <n v="0"/>
    <m/>
    <m/>
    <s v="Central IRL A"/>
    <n v="-1"/>
    <m/>
    <m/>
    <n v="636"/>
    <x v="0"/>
    <s v="PlattCircle"/>
    <x v="0"/>
    <m/>
    <n v="1.6568717834476401"/>
    <n v="0.13287422290000001"/>
  </r>
  <r>
    <n v="54000"/>
    <n v="70000"/>
    <n v="70000"/>
    <x v="0"/>
    <x v="0"/>
    <s v="IR12-21"/>
    <s v="62-304.520 (7)(b),(16),"/>
    <n v="0.56000000000000005"/>
    <n v="0.48"/>
    <s v="Natural Lands"/>
    <n v="6.1943129693000005E-4"/>
    <n v="3973.7131549351302"/>
    <n v="9.8602091758734893"/>
    <n v="1.4486403721202701"/>
    <n v="6.1077221578999998E-3"/>
    <n v="8.9733318449999996E-4"/>
    <n v="2.4614422932250299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6.1077221578999998E-3"/>
    <n v="8.9733318449999996E-4"/>
    <n v="2.4614422932255899"/>
    <m/>
    <n v="-1"/>
    <n v="-1"/>
    <n v="-1"/>
    <n v="-1"/>
    <n v="0"/>
    <m/>
    <m/>
    <s v="Central IRL A"/>
    <n v="-1"/>
    <m/>
    <m/>
    <n v="636"/>
    <x v="0"/>
    <s v="PlattCircle"/>
    <x v="0"/>
    <m/>
    <n v="7.6954048964724899"/>
    <n v="1.9963035999999998E-3"/>
  </r>
  <r>
    <n v="54000"/>
    <n v="70000"/>
    <n v="70000"/>
    <x v="0"/>
    <x v="0"/>
    <s v="IR12-21"/>
    <s v="62-304.520 (7)(b),(16),"/>
    <n v="0.56000000000000005"/>
    <n v="0.48"/>
    <s v="Natural Lands"/>
    <n v="1.7747036968120002E-2"/>
    <n v="3973.7131549351302"/>
    <n v="9.8602091758734893"/>
    <n v="1.4486403721202701"/>
    <n v="0.17498949675770001"/>
    <n v="2.570907423754E-2"/>
    <n v="70.521634261370295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17498949675770001"/>
    <n v="2.570907423754E-2"/>
    <n v="70.521634261369897"/>
    <m/>
    <n v="-1"/>
    <n v="-1"/>
    <n v="-1"/>
    <n v="-1"/>
    <n v="0"/>
    <m/>
    <m/>
    <s v="Central IRL A"/>
    <n v="-1"/>
    <m/>
    <m/>
    <n v="636"/>
    <x v="0"/>
    <s v="PlattCircle"/>
    <x v="0"/>
    <m/>
    <n v="41.131097583645698"/>
    <n v="5.7195161600000002E-2"/>
  </r>
  <r>
    <n v="54000"/>
    <n v="70000"/>
    <n v="70000"/>
    <x v="0"/>
    <x v="0"/>
    <s v="IR12-21"/>
    <s v="62-304.520 (7)(b),(16),"/>
    <n v="0.56000000000000005"/>
    <n v="0.48"/>
    <s v="Town of Melbourne Village"/>
    <n v="0.26136618448708998"/>
    <n v="3973.7131549351302"/>
    <n v="9.8602091758734893"/>
    <n v="1.4486403721202701"/>
    <n v="2.5771252505426601"/>
    <n v="0.37862560675502999"/>
    <n v="1038.5942455515501"/>
    <n v="1210"/>
    <s v="Fixed Single Family Units"/>
    <n v="1210"/>
    <s v="Town of Melbourne Village                    Brevard County"/>
    <s v="Town of Melbourne Village"/>
    <m/>
    <m/>
    <m/>
    <n v="0"/>
    <n v="1"/>
    <n v="2.5771252505426601"/>
    <n v="0.37862560675502999"/>
    <n v="1038.5942455515501"/>
    <m/>
    <n v="-1"/>
    <n v="-1"/>
    <n v="-1"/>
    <n v="-1"/>
    <n v="0"/>
    <m/>
    <m/>
    <s v="Central IRL A"/>
    <n v="-1"/>
    <m/>
    <m/>
    <n v="636"/>
    <x v="0"/>
    <s v="PlattCircle"/>
    <x v="0"/>
    <m/>
    <n v="137.442294096311"/>
    <n v="0.84233109939999995"/>
  </r>
  <r>
    <n v="54000"/>
    <n v="70000"/>
    <n v="70000"/>
    <x v="0"/>
    <x v="0"/>
    <s v="IR12-21"/>
    <s v="62-304.520 (7)(b),(16),"/>
    <n v="0.56000000000000005"/>
    <n v="0.48"/>
    <s v="Town of Melbourne Village"/>
    <n v="0.29680136965133003"/>
    <n v="3973.7131549351302"/>
    <n v="9.8602091758734893"/>
    <n v="1.4486403721202701"/>
    <n v="2.92652358844789"/>
    <n v="0.42995844657750998"/>
    <n v="1179.40350698626"/>
    <n v="1210"/>
    <s v="Fixed Single Family Units"/>
    <n v="1210"/>
    <s v="Town of Melbourne Village                    Brevard County"/>
    <s v="Town of Melbourne Village"/>
    <m/>
    <m/>
    <m/>
    <n v="0"/>
    <n v="1"/>
    <n v="2.92652358844789"/>
    <n v="0.42995844657750998"/>
    <n v="1179.40350698626"/>
    <m/>
    <n v="-1"/>
    <n v="-1"/>
    <n v="-1"/>
    <n v="-1"/>
    <n v="0"/>
    <m/>
    <m/>
    <s v="Central IRL A"/>
    <n v="-1"/>
    <m/>
    <m/>
    <n v="636"/>
    <x v="0"/>
    <s v="PlattCircle"/>
    <x v="0"/>
    <m/>
    <n v="142.06941144928501"/>
    <n v="0.9565316358"/>
  </r>
  <r>
    <n v="54000"/>
    <n v="71000"/>
    <n v="71000"/>
    <x v="0"/>
    <x v="0"/>
    <s v="IR12-21"/>
    <s v="62-304.520 (7)(b),(16),"/>
    <n v="0.56000000000000005"/>
    <n v="0.48"/>
    <s v="Town of Melbourne Village"/>
    <n v="1.6904008531259999E-2"/>
    <n v="3982.6516105064402"/>
    <n v="9.8811733560142407"/>
    <n v="1.4516789003420001"/>
    <n v="0.16703143870899001"/>
    <n v="2.453919251604E-2"/>
    <n v="67.3227768010652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6703143870899001"/>
    <n v="2.453919251604E-2"/>
    <n v="799.90421601067499"/>
    <m/>
    <n v="-1"/>
    <n v="-1"/>
    <n v="-1"/>
    <n v="-1"/>
    <n v="0"/>
    <m/>
    <m/>
    <s v="Central IRL A"/>
    <n v="-1"/>
    <m/>
    <m/>
    <n v="636"/>
    <x v="0"/>
    <s v="PlattCircle"/>
    <x v="0"/>
    <m/>
    <n v="37.588230945493997"/>
    <n v="0.6487463228"/>
  </r>
  <r>
    <n v="54000"/>
    <n v="71000"/>
    <n v="71000"/>
    <x v="0"/>
    <x v="0"/>
    <s v="IR12-21"/>
    <s v="62-304.520 (7)(b),(16),"/>
    <n v="0.56000000000000005"/>
    <n v="0.48"/>
    <s v="Town of Melbourne Village"/>
    <n v="3.1516331306189999E-2"/>
    <n v="3982.6516105064402"/>
    <n v="9.8811733560142407"/>
    <n v="1.4516789003420001"/>
    <n v="0.31141833318206003"/>
    <n v="4.5751593173379998E-2"/>
    <n v="125.51856763386"/>
    <n v="1210"/>
    <s v="Fixed Single Family Units"/>
    <n v="1210"/>
    <s v="Town of Melbourne Village                    Brevard County"/>
    <s v="Town of Melbourne Village"/>
    <m/>
    <m/>
    <m/>
    <n v="0"/>
    <n v="1"/>
    <n v="0.31141833318206003"/>
    <n v="4.5751593173379998E-2"/>
    <n v="445.92048684276102"/>
    <m/>
    <n v="-1"/>
    <n v="-1"/>
    <n v="-1"/>
    <n v="-1"/>
    <n v="0"/>
    <m/>
    <m/>
    <s v="Central IRL A"/>
    <n v="-1"/>
    <m/>
    <m/>
    <n v="636"/>
    <x v="0"/>
    <s v="PlattCircle"/>
    <x v="0"/>
    <m/>
    <n v="63.201200479006701"/>
    <n v="0.36165489610000001"/>
  </r>
  <r>
    <n v="54000"/>
    <n v="71000"/>
    <n v="71000"/>
    <x v="0"/>
    <x v="0"/>
    <s v="IR12-21"/>
    <s v="62-304.520 (7)(b),(16),"/>
    <n v="0.56000000000000005"/>
    <n v="0.48"/>
    <s v="Natural Lands"/>
    <n v="8.3687340249500003E-2"/>
    <n v="3982.6516087260602"/>
    <n v="9.8811733515970097"/>
    <n v="1.4516788996930401"/>
    <n v="0.82692911633942001"/>
    <n v="0.12148714601163001"/>
    <n v="333.297520274688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82692911633942001"/>
    <n v="0.12148714601163001"/>
    <n v="333.29752027468601"/>
    <m/>
    <n v="-1"/>
    <n v="-1"/>
    <n v="-1"/>
    <n v="-1"/>
    <n v="0"/>
    <m/>
    <m/>
    <s v="Central IRL A"/>
    <n v="-1"/>
    <m/>
    <m/>
    <n v="636"/>
    <x v="0"/>
    <s v="PlattCircle"/>
    <x v="0"/>
    <m/>
    <n v="113.663930110205"/>
    <n v="0.27031429060000001"/>
  </r>
  <r>
    <n v="54000"/>
    <n v="71000"/>
    <n v="71000"/>
    <x v="0"/>
    <x v="0"/>
    <s v="IR12-21"/>
    <s v="62-304.520 (7)(b),(16),"/>
    <n v="0.56000000000000005"/>
    <n v="0.48"/>
    <s v="Town of Melbourne Village"/>
    <n v="0.10999333636055"/>
    <n v="3982.6516087260602"/>
    <n v="9.8811733515970097"/>
    <n v="1.4516788996930401"/>
    <n v="1.08686322409917"/>
    <n v="0.15967500550145"/>
    <n v="438.065138005515"/>
    <n v="1210"/>
    <s v="Fixed Single Family Units"/>
    <n v="1210"/>
    <s v="Town of Melbourne Village                    Brevard County"/>
    <s v="Town of Melbourne Village"/>
    <m/>
    <m/>
    <m/>
    <n v="0"/>
    <n v="1"/>
    <n v="1.08686322409917"/>
    <n v="0.15967500550145"/>
    <n v="438.065138005515"/>
    <m/>
    <n v="-1"/>
    <n v="-1"/>
    <n v="-1"/>
    <n v="-1"/>
    <n v="0"/>
    <m/>
    <m/>
    <s v="Central IRL A"/>
    <n v="-1"/>
    <m/>
    <m/>
    <n v="636"/>
    <x v="0"/>
    <s v="PlattCircle"/>
    <x v="0"/>
    <m/>
    <n v="85.071877893764594"/>
    <n v="0.35528397239999998"/>
  </r>
  <r>
    <n v="54000"/>
    <n v="71000"/>
    <n v="71000"/>
    <x v="0"/>
    <x v="0"/>
    <s v="IR12-21"/>
    <s v="62-304.520 (7)(b),(16),"/>
    <n v="0.56000000000000005"/>
    <n v="0.48"/>
    <s v="Town of Melbourne Village"/>
    <n v="0.18954904484636001"/>
    <n v="3982.6516087260602"/>
    <n v="9.8811733515970097"/>
    <n v="1.4516788996930401"/>
    <n v="1.87296697075652"/>
    <n v="0.27516434886043001"/>
    <n v="754.90780838984404"/>
    <n v="1210"/>
    <s v="Fixed Single Family Units"/>
    <n v="1210"/>
    <s v="Town of Melbourne Village                    Brevard County"/>
    <s v="Town of Melbourne Village"/>
    <m/>
    <m/>
    <m/>
    <n v="0"/>
    <n v="1"/>
    <n v="1.87296697075652"/>
    <n v="0.27516434886043001"/>
    <n v="754.90780838984404"/>
    <m/>
    <n v="-1"/>
    <n v="-1"/>
    <n v="-1"/>
    <n v="-1"/>
    <n v="0"/>
    <m/>
    <m/>
    <s v="Central IRL A"/>
    <n v="-1"/>
    <m/>
    <m/>
    <n v="636"/>
    <x v="0"/>
    <s v="PlattCircle"/>
    <x v="0"/>
    <m/>
    <n v="111.666539705576"/>
    <n v="0.61225288600000005"/>
  </r>
  <r>
    <n v="54000"/>
    <n v="71000"/>
    <n v="71000"/>
    <x v="0"/>
    <x v="0"/>
    <s v="IR12-21"/>
    <s v="62-304.520 (7)(b),(16),"/>
    <n v="0.56000000000000005"/>
    <n v="0.48"/>
    <s v="Town of Melbourne Village"/>
    <n v="0.23453374631346"/>
    <n v="3982.6516087260602"/>
    <n v="9.8811733515970097"/>
    <n v="1.4516788996930401"/>
    <n v="2.3174686041227699"/>
    <n v="0.34046769078921002"/>
    <n v="934.06620205585205"/>
    <n v="1210"/>
    <s v="Fixed Single Family Units"/>
    <n v="1210"/>
    <s v="Town of Melbourne Village                    Brevard County"/>
    <s v="Town of Melbourne Village"/>
    <m/>
    <m/>
    <m/>
    <n v="0"/>
    <n v="1"/>
    <n v="2.3174686041227699"/>
    <n v="0.34046769078921002"/>
    <n v="934.06620205585205"/>
    <m/>
    <n v="-1"/>
    <n v="-1"/>
    <n v="-1"/>
    <n v="-1"/>
    <n v="0"/>
    <m/>
    <m/>
    <s v="Central IRL A"/>
    <n v="-1"/>
    <m/>
    <m/>
    <n v="636"/>
    <x v="0"/>
    <s v="PlattCircle"/>
    <x v="0"/>
    <m/>
    <n v="137.979747956625"/>
    <n v="0.75755571939999999"/>
  </r>
  <r>
    <n v="54000"/>
    <n v="71000"/>
    <n v="71000"/>
    <x v="0"/>
    <x v="0"/>
    <s v="IR12-21"/>
    <s v="62-304.520 (7)(b),(16),"/>
    <n v="0.56000000000000005"/>
    <n v="0.48"/>
    <s v="Town of Melbourne Village"/>
    <n v="0.10262395377496999"/>
    <n v="3994.8517492493502"/>
    <n v="10.5026677916577"/>
    <n v="1.73805076986755"/>
    <n v="1.07782529396496"/>
    <n v="0.17836564186543999"/>
    <n v="409.967481252826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07782529396496"/>
    <n v="0.17836564186543999"/>
    <n v="409.96748125282699"/>
    <m/>
    <n v="-1"/>
    <n v="-1"/>
    <n v="-1"/>
    <n v="-1"/>
    <n v="0"/>
    <m/>
    <m/>
    <s v="Central IRL A"/>
    <n v="-1"/>
    <m/>
    <m/>
    <n v="636"/>
    <x v="0"/>
    <s v="PlattCircle"/>
    <x v="0"/>
    <m/>
    <n v="116.621171087375"/>
    <n v="0.33249592960000002"/>
  </r>
  <r>
    <n v="54000"/>
    <n v="71000"/>
    <n v="71000"/>
    <x v="0"/>
    <x v="0"/>
    <s v="IR12-21"/>
    <s v="62-304.520 (7)(b),(16),"/>
    <n v="0.56000000000000005"/>
    <n v="0.48"/>
    <s v="Town of Melbourne Village"/>
    <n v="0.22599813176656999"/>
    <n v="3994.8517492493502"/>
    <n v="10.5026677916577"/>
    <n v="1.73805076986755"/>
    <n v="2.3735832994795998"/>
    <n v="0.39279622690552002"/>
    <n v="902.82903201477495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2.3735832994795998"/>
    <n v="0.39279622690552002"/>
    <n v="902.82903201477495"/>
    <m/>
    <n v="-1"/>
    <n v="-1"/>
    <n v="-1"/>
    <n v="-1"/>
    <n v="0"/>
    <m/>
    <m/>
    <s v="Central IRL A"/>
    <n v="-1"/>
    <m/>
    <m/>
    <n v="636"/>
    <x v="0"/>
    <s v="PlattCircle"/>
    <x v="0"/>
    <m/>
    <n v="127.48571230786899"/>
    <n v="0.73222143719999999"/>
  </r>
  <r>
    <n v="54000"/>
    <n v="71000"/>
    <n v="71000"/>
    <x v="0"/>
    <x v="0"/>
    <s v="IR12-21"/>
    <s v="62-304.520 (7)(b),(16),"/>
    <n v="0.56000000000000005"/>
    <n v="0.48"/>
    <s v="Town of Melbourne Village"/>
    <n v="0.28914136817239"/>
    <n v="3994.8517492493502"/>
    <n v="10.5026677916577"/>
    <n v="1.73805076986755"/>
    <n v="3.03675573474011"/>
    <n v="0.50254237755259001"/>
    <n v="1155.07690042385"/>
    <n v="1210"/>
    <s v="Fixed Single Family Units"/>
    <n v="1210"/>
    <s v="Town of Melbourne Village                    Brevard County"/>
    <s v="Town of Melbourne Village"/>
    <m/>
    <m/>
    <m/>
    <n v="0"/>
    <n v="1"/>
    <n v="3.03675573474011"/>
    <n v="0.50254237755259001"/>
    <n v="1155.07690042385"/>
    <m/>
    <n v="-1"/>
    <n v="-1"/>
    <n v="-1"/>
    <n v="-1"/>
    <n v="0"/>
    <m/>
    <m/>
    <s v="Central IRL A"/>
    <n v="-1"/>
    <m/>
    <m/>
    <n v="636"/>
    <x v="0"/>
    <s v="PlattCircle"/>
    <x v="0"/>
    <m/>
    <n v="139.40884686093801"/>
    <n v="0.9368020279"/>
  </r>
  <r>
    <n v="54000"/>
    <n v="71000"/>
    <n v="71000"/>
    <x v="0"/>
    <x v="0"/>
    <s v="IR12-21"/>
    <s v="62-304.520 (7)(b),(16),"/>
    <n v="0.56000000000000005"/>
    <n v="0.48"/>
    <s v="Town of Melbourne Village"/>
    <n v="0.19536143191861999"/>
    <n v="3979.0763759506299"/>
    <n v="9.8727879718923806"/>
    <n v="1.45046352867674"/>
    <n v="1.9287619952178501"/>
    <n v="0.28336463190802003"/>
    <n v="777.35805851928103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9287619952178501"/>
    <n v="0.28336463190802003"/>
    <n v="777.35805851928103"/>
    <m/>
    <n v="-1"/>
    <n v="-1"/>
    <n v="-1"/>
    <n v="-1"/>
    <n v="0"/>
    <m/>
    <m/>
    <s v="Central IRL A"/>
    <n v="-1"/>
    <m/>
    <m/>
    <n v="636"/>
    <x v="0"/>
    <s v="PlattCircle"/>
    <x v="0"/>
    <m/>
    <n v="131.65306277831999"/>
    <n v="0.63046071250000002"/>
  </r>
  <r>
    <n v="54000"/>
    <n v="71000"/>
    <n v="71000"/>
    <x v="0"/>
    <x v="0"/>
    <s v="IR12-21"/>
    <s v="62-304.520 (7)(b),(16),"/>
    <n v="0.56000000000000005"/>
    <n v="0.48"/>
    <s v="Natural Lands"/>
    <n v="3.8137494288230003E-2"/>
    <n v="3979.0763759506299"/>
    <n v="9.8727879718923806"/>
    <n v="1.45046352867674"/>
    <n v="0.37652339488703002"/>
    <n v="5.5317044540199999E-2"/>
    <n v="151.75200256028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37652339488703002"/>
    <n v="5.5317044540199999E-2"/>
    <n v="151.75200256028"/>
    <m/>
    <n v="-1"/>
    <n v="-1"/>
    <n v="-1"/>
    <n v="-1"/>
    <n v="0"/>
    <m/>
    <m/>
    <s v="Central IRL A"/>
    <n v="-1"/>
    <m/>
    <m/>
    <n v="636"/>
    <x v="0"/>
    <s v="PlattCircle"/>
    <x v="0"/>
    <m/>
    <n v="57.877134706869398"/>
    <n v="0.12307542790000001"/>
  </r>
  <r>
    <n v="54000"/>
    <n v="71000"/>
    <n v="71000"/>
    <x v="0"/>
    <x v="0"/>
    <s v="IR12-21"/>
    <s v="62-304.520 (7)(b),(16),"/>
    <n v="0.56000000000000005"/>
    <n v="0.48"/>
    <s v="Natural Lands"/>
    <n v="5.6275090560509999E-2"/>
    <n v="3979.0763759506299"/>
    <n v="9.8727879718923806"/>
    <n v="1.45046352867674"/>
    <n v="0.55559203720299999"/>
    <n v="8.1624966431000007E-2"/>
    <n v="223.922883403827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55559203720299999"/>
    <n v="8.1624966431000007E-2"/>
    <n v="223.922883403827"/>
    <m/>
    <n v="-1"/>
    <n v="-1"/>
    <n v="-1"/>
    <n v="-1"/>
    <n v="0"/>
    <m/>
    <m/>
    <s v="Central IRL A"/>
    <n v="-1"/>
    <m/>
    <m/>
    <n v="636"/>
    <x v="0"/>
    <s v="PlattCircle"/>
    <x v="0"/>
    <m/>
    <n v="65.145731091306502"/>
    <n v="0.1816081779"/>
  </r>
  <r>
    <n v="54000"/>
    <n v="71000"/>
    <n v="71000"/>
    <x v="0"/>
    <x v="0"/>
    <s v="IR12-21"/>
    <s v="62-304.520 (7)(b),(16),"/>
    <n v="0.56000000000000005"/>
    <n v="0.48"/>
    <s v="Town of Melbourne Village"/>
    <n v="3.7107724617000001E-2"/>
    <n v="3979.0763759506299"/>
    <n v="9.8727879718923806"/>
    <n v="1.45046352867674"/>
    <n v="0.36635669726303"/>
    <n v="5.3823401189140002E-2"/>
    <n v="147.65447038879401"/>
    <n v="1210"/>
    <s v="Fixed Single Family Units"/>
    <n v="1210"/>
    <s v="Town of Melbourne Village                    Brevard County"/>
    <s v="Town of Melbourne Village"/>
    <m/>
    <m/>
    <m/>
    <n v="0"/>
    <n v="1"/>
    <n v="0.36635669726303"/>
    <n v="5.3823401189140002E-2"/>
    <n v="147.65447038879199"/>
    <m/>
    <n v="-1"/>
    <n v="-1"/>
    <n v="-1"/>
    <n v="-1"/>
    <n v="0"/>
    <m/>
    <m/>
    <s v="Central IRL A"/>
    <n v="-1"/>
    <m/>
    <m/>
    <n v="636"/>
    <x v="0"/>
    <s v="PlattCircle"/>
    <x v="0"/>
    <m/>
    <n v="56.203133037099498"/>
    <n v="0.1197522063"/>
  </r>
  <r>
    <n v="54000"/>
    <n v="71000"/>
    <n v="71000"/>
    <x v="0"/>
    <x v="0"/>
    <s v="IR12-21"/>
    <s v="62-304.520 (7)(b),(16),"/>
    <n v="0.56000000000000005"/>
    <n v="0.48"/>
    <s v="Town of Melbourne Village"/>
    <n v="0.19305391165888999"/>
    <n v="3979.0763759506299"/>
    <n v="9.8727879718923806"/>
    <n v="1.45046352867674"/>
    <n v="1.9059803369527299"/>
    <n v="0.28001765792960998"/>
    <n v="768.17625916677798"/>
    <n v="1210"/>
    <s v="Fixed Single Family Units"/>
    <n v="1210"/>
    <s v="Town of Melbourne Village                    Brevard County"/>
    <s v="Town of Melbourne Village"/>
    <m/>
    <m/>
    <m/>
    <n v="0"/>
    <n v="1"/>
    <n v="1.9059803369527299"/>
    <n v="0.28001765792960998"/>
    <n v="768.17625916677798"/>
    <m/>
    <n v="-1"/>
    <n v="-1"/>
    <n v="-1"/>
    <n v="-1"/>
    <n v="0"/>
    <m/>
    <m/>
    <s v="Central IRL A"/>
    <n v="-1"/>
    <m/>
    <m/>
    <n v="636"/>
    <x v="0"/>
    <s v="PlattCircle"/>
    <x v="0"/>
    <m/>
    <n v="117.45749659670599"/>
    <n v="0.62301399769999999"/>
  </r>
  <r>
    <n v="54000"/>
    <n v="71000"/>
    <n v="71000"/>
    <x v="0"/>
    <x v="0"/>
    <s v="IR12-21"/>
    <s v="62-304.520 (7)(b),(16),"/>
    <n v="0.56000000000000005"/>
    <n v="0.48"/>
    <s v="Town of Melbourne Village"/>
    <n v="7.5894621545399998E-2"/>
    <n v="3979.0763759506299"/>
    <n v="9.8727879718923806"/>
    <n v="1.45046352867674"/>
    <n v="0.74929150672476996"/>
    <n v="0.11008238057432999"/>
    <n v="301.99049565302698"/>
    <n v="1210"/>
    <s v="Fixed Single Family Units"/>
    <n v="1210"/>
    <s v="Town of Melbourne Village                    Brevard County"/>
    <s v="Town of Melbourne Village"/>
    <m/>
    <m/>
    <m/>
    <n v="0"/>
    <n v="1"/>
    <n v="0.74929150672476996"/>
    <n v="0.11008238057432999"/>
    <n v="301.99049565302602"/>
    <m/>
    <n v="-1"/>
    <n v="-1"/>
    <n v="-1"/>
    <n v="-1"/>
    <n v="0"/>
    <m/>
    <m/>
    <s v="Central IRL A"/>
    <n v="-1"/>
    <m/>
    <m/>
    <n v="636"/>
    <x v="0"/>
    <s v="PlattCircle"/>
    <x v="0"/>
    <m/>
    <n v="84.312120515243606"/>
    <n v="0.24492335409999999"/>
  </r>
  <r>
    <n v="54000"/>
    <n v="71000"/>
    <n v="71000"/>
    <x v="0"/>
    <x v="0"/>
    <s v="IR12-21"/>
    <s v="62-304.520 (7)(b),(16),"/>
    <n v="0.56000000000000005"/>
    <n v="0.48"/>
    <s v="Town of Melbourne Village"/>
    <n v="2.1933243455249999E-2"/>
    <n v="3979.0763759506299"/>
    <n v="9.8727879718923806"/>
    <n v="1.45046352867674"/>
    <n v="0.21654226216958"/>
    <n v="3.1813369697419998E-2"/>
    <n v="87.274050880759205"/>
    <n v="1210"/>
    <s v="Fixed Single Family Units"/>
    <n v="1210"/>
    <s v="Town of Melbourne Village                    Brevard County"/>
    <s v="Town of Melbourne Village"/>
    <m/>
    <m/>
    <m/>
    <n v="0"/>
    <n v="1"/>
    <n v="0.21654226216958"/>
    <n v="3.1813369697419998E-2"/>
    <n v="87.274050880760001"/>
    <m/>
    <n v="-1"/>
    <n v="-1"/>
    <n v="-1"/>
    <n v="-1"/>
    <n v="0"/>
    <m/>
    <m/>
    <s v="Central IRL A"/>
    <n v="-1"/>
    <m/>
    <m/>
    <n v="636"/>
    <x v="0"/>
    <s v="PlattCircle"/>
    <x v="0"/>
    <m/>
    <n v="48.647292296409901"/>
    <n v="7.0781874199999997E-2"/>
  </r>
  <r>
    <n v="54000"/>
    <n v="72000"/>
    <n v="72000"/>
    <x v="0"/>
    <x v="0"/>
    <s v="IR12-21"/>
    <s v="62-304.520 (7)(b),(16),"/>
    <n v="0.56000000000000005"/>
    <n v="0.48"/>
    <s v="Town of Melbourne Village"/>
    <n v="7.3431813812879998E-2"/>
    <n v="3974.5766388043298"/>
    <n v="9.8621979800071102"/>
    <n v="1.4489273128779501"/>
    <n v="0.72419908585371995"/>
    <n v="0.10639736066765999"/>
    <n v="291.860371725734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72419908585371995"/>
    <n v="0.10639736066765999"/>
    <n v="291.86037172573401"/>
    <m/>
    <n v="-1"/>
    <n v="-1"/>
    <n v="-1"/>
    <n v="-1"/>
    <n v="0"/>
    <m/>
    <m/>
    <s v="Central IRL A"/>
    <n v="-1"/>
    <m/>
    <m/>
    <n v="636"/>
    <x v="0"/>
    <s v="PlattCircle"/>
    <x v="0"/>
    <m/>
    <n v="111.916514590386"/>
    <n v="0.2367075196"/>
  </r>
  <r>
    <n v="54000"/>
    <n v="72000"/>
    <n v="72000"/>
    <x v="0"/>
    <x v="0"/>
    <s v="IR12-21"/>
    <s v="62-304.520 (7)(b),(16),"/>
    <n v="0.56000000000000005"/>
    <n v="0.48"/>
    <s v="Natural Lands"/>
    <n v="6.8162792860900004E-3"/>
    <n v="3974.5766388043298"/>
    <n v="9.8621979800071102"/>
    <n v="1.4489273128779501"/>
    <n v="6.7223495806449998E-2"/>
    <n v="9.8762932298199994E-3"/>
    <n v="27.091824414063101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6.7223495806449998E-2"/>
    <n v="9.8762932298199994E-3"/>
    <n v="27.091824414064"/>
    <m/>
    <n v="-1"/>
    <n v="-1"/>
    <n v="-1"/>
    <n v="-1"/>
    <n v="0"/>
    <m/>
    <m/>
    <s v="Central IRL A"/>
    <n v="-1"/>
    <m/>
    <m/>
    <n v="636"/>
    <x v="0"/>
    <s v="PlattCircle"/>
    <x v="0"/>
    <m/>
    <n v="25.402889434246301"/>
    <n v="2.19722826E-2"/>
  </r>
  <r>
    <n v="54000"/>
    <n v="72000"/>
    <n v="72000"/>
    <x v="0"/>
    <x v="0"/>
    <s v="IR12-21"/>
    <s v="62-304.520 (7)(b),(16),"/>
    <n v="0.56000000000000005"/>
    <n v="0.48"/>
    <s v="Town of Melbourne Village"/>
    <n v="0.33403913080748998"/>
    <n v="3974.5766388043298"/>
    <n v="9.8621979800071102"/>
    <n v="1.4489273128779501"/>
    <n v="3.2943600410929599"/>
    <n v="0.48399842019697997"/>
    <n v="1327.66412575395"/>
    <n v="1210"/>
    <s v="Fixed Single Family Units"/>
    <n v="1210"/>
    <s v="Town of Melbourne Village                    Brevard County"/>
    <s v="Town of Melbourne Village"/>
    <m/>
    <m/>
    <m/>
    <n v="0"/>
    <n v="1"/>
    <n v="3.2943600410929599"/>
    <n v="0.48399842019697997"/>
    <n v="1327.66412575395"/>
    <m/>
    <n v="-1"/>
    <n v="-1"/>
    <n v="-1"/>
    <n v="-1"/>
    <n v="0"/>
    <m/>
    <m/>
    <s v="Central IRL A"/>
    <n v="-1"/>
    <m/>
    <m/>
    <n v="636"/>
    <x v="0"/>
    <s v="PlattCircle"/>
    <x v="0"/>
    <m/>
    <n v="146.51793621454101"/>
    <n v="1.0767754466999999"/>
  </r>
  <r>
    <n v="54000"/>
    <n v="72000"/>
    <n v="72000"/>
    <x v="0"/>
    <x v="0"/>
    <s v="IR12-21"/>
    <s v="62-304.520 (7)(b),(16),"/>
    <n v="0.56000000000000005"/>
    <n v="0.48"/>
    <s v="Town of Melbourne Village"/>
    <n v="0.20347624415894"/>
    <n v="3974.5766388043298"/>
    <n v="9.8621979800071102"/>
    <n v="1.4489273128779501"/>
    <n v="2.0067230041237401"/>
    <n v="0.29482228768370999"/>
    <n v="808.73192658577295"/>
    <n v="1210"/>
    <s v="Fixed Single Family Units"/>
    <n v="1210"/>
    <s v="Town of Melbourne Village                    Brevard County"/>
    <s v="Town of Melbourne Village"/>
    <m/>
    <m/>
    <m/>
    <n v="0"/>
    <n v="1"/>
    <n v="2.0067230041237401"/>
    <n v="0.29482228768370999"/>
    <n v="808.73192658577295"/>
    <m/>
    <n v="-1"/>
    <n v="-1"/>
    <n v="-1"/>
    <n v="-1"/>
    <n v="0"/>
    <m/>
    <m/>
    <s v="Central IRL A"/>
    <n v="-1"/>
    <m/>
    <m/>
    <n v="636"/>
    <x v="0"/>
    <s v="PlattCircle"/>
    <x v="0"/>
    <m/>
    <n v="125.252371654602"/>
    <n v="0.65590586100000003"/>
  </r>
  <r>
    <n v="54000"/>
    <n v="72000"/>
    <n v="72000"/>
    <x v="0"/>
    <x v="0"/>
    <s v="IR12-21"/>
    <s v="62-304.520 (7)(b),(16),"/>
    <n v="0.56000000000000005"/>
    <n v="0.48"/>
    <s v="Town of Melbourne Village"/>
    <n v="0.17386080535289999"/>
    <n v="3975.1522818692902"/>
    <n v="9.8635238237045595"/>
    <n v="1.44911860314704"/>
    <n v="1.71488019560681"/>
    <n v="0.25194492739501001"/>
    <n v="691.12317712622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71488019560681"/>
    <n v="0.25194492739501001"/>
    <n v="691.123177126222"/>
    <m/>
    <n v="-1"/>
    <n v="-1"/>
    <n v="-1"/>
    <n v="-1"/>
    <n v="0"/>
    <m/>
    <m/>
    <s v="Central IRL A"/>
    <n v="-1"/>
    <m/>
    <m/>
    <n v="636"/>
    <x v="0"/>
    <s v="PlattCircle"/>
    <x v="0"/>
    <m/>
    <n v="128.15831120656"/>
    <n v="0.56052163590000004"/>
  </r>
  <r>
    <n v="54000"/>
    <n v="72000"/>
    <n v="72000"/>
    <x v="0"/>
    <x v="0"/>
    <s v="IR12-21"/>
    <s v="62-304.520 (7)(b),(16),"/>
    <n v="0.56000000000000005"/>
    <n v="0.48"/>
    <s v="Town of Melbourne Village"/>
    <n v="9.010980590631E-2"/>
    <n v="3975.1522818692902"/>
    <n v="9.8635238237045595"/>
    <n v="1.44911860314704"/>
    <n v="0.88880021730632996"/>
    <n v="0.13057979606480999"/>
    <n v="358.20020056728703"/>
    <n v="1210"/>
    <s v="Fixed Single Family Units"/>
    <n v="1210"/>
    <s v="Town of Melbourne Village                    Brevard County"/>
    <s v="Town of Melbourne Village"/>
    <m/>
    <m/>
    <m/>
    <n v="0"/>
    <n v="1"/>
    <n v="0.88880021730632996"/>
    <n v="0.13057979606480999"/>
    <n v="358.20020056728703"/>
    <m/>
    <n v="-1"/>
    <n v="-1"/>
    <n v="-1"/>
    <n v="-1"/>
    <n v="0"/>
    <m/>
    <m/>
    <s v="Central IRL A"/>
    <n v="-1"/>
    <m/>
    <m/>
    <n v="636"/>
    <x v="0"/>
    <s v="PlattCircle"/>
    <x v="0"/>
    <m/>
    <n v="91.468319922275001"/>
    <n v="0.29051111159999998"/>
  </r>
  <r>
    <n v="54000"/>
    <n v="72000"/>
    <n v="72000"/>
    <x v="0"/>
    <x v="0"/>
    <s v="IR12-21"/>
    <s v="62-304.520 (7)(b),(16),"/>
    <n v="0.56000000000000005"/>
    <n v="0.48"/>
    <s v="Town of Melbourne Village"/>
    <n v="0.33366875921931"/>
    <n v="3975.1522818692902"/>
    <n v="9.8635238237045595"/>
    <n v="1.44911860314704"/>
    <n v="3.2911497557856002"/>
    <n v="0.48352560627369001"/>
    <n v="1326.3841295991299"/>
    <n v="1210"/>
    <s v="Fixed Single Family Units"/>
    <n v="1210"/>
    <s v="Town of Melbourne Village                    Brevard County"/>
    <s v="Town of Melbourne Village"/>
    <m/>
    <m/>
    <m/>
    <n v="0"/>
    <n v="1"/>
    <n v="3.2911497557856002"/>
    <n v="0.48352560627369001"/>
    <n v="1326.3841295991399"/>
    <m/>
    <n v="-1"/>
    <n v="-1"/>
    <n v="-1"/>
    <n v="-1"/>
    <n v="0"/>
    <m/>
    <m/>
    <s v="Central IRL A"/>
    <n v="-1"/>
    <m/>
    <m/>
    <n v="636"/>
    <x v="0"/>
    <s v="PlattCircle"/>
    <x v="0"/>
    <m/>
    <n v="147.022349261541"/>
    <n v="1.0757373314000001"/>
  </r>
  <r>
    <n v="54000"/>
    <n v="72000"/>
    <n v="72000"/>
    <x v="0"/>
    <x v="0"/>
    <s v="IR12-21"/>
    <s v="62-304.520 (7)(b),(16),"/>
    <n v="0.56000000000000005"/>
    <n v="0.48"/>
    <s v="Town of Melbourne Village"/>
    <n v="2.0124083304450001E-2"/>
    <n v="3975.1522818692902"/>
    <n v="9.8635238237045595"/>
    <n v="1.44911860314704"/>
    <n v="0.19849437510369"/>
    <n v="2.916218348776E-2"/>
    <n v="79.9962956682281"/>
    <n v="1210"/>
    <s v="Fixed Single Family Units"/>
    <n v="1210"/>
    <s v="Town of Melbourne Village                    Brevard County"/>
    <s v="Town of Melbourne Village"/>
    <m/>
    <m/>
    <m/>
    <n v="0"/>
    <n v="1"/>
    <n v="0.19849437510369"/>
    <n v="2.916218348776E-2"/>
    <n v="79.996295668227305"/>
    <m/>
    <n v="-1"/>
    <n v="-1"/>
    <n v="-1"/>
    <n v="-1"/>
    <n v="0"/>
    <m/>
    <m/>
    <s v="Central IRL A"/>
    <n v="-1"/>
    <m/>
    <m/>
    <n v="636"/>
    <x v="0"/>
    <s v="PlattCircle"/>
    <x v="0"/>
    <m/>
    <n v="77.477114934296594"/>
    <n v="6.4879396300000003E-2"/>
  </r>
  <r>
    <n v="54000"/>
    <n v="72000"/>
    <n v="72000"/>
    <x v="0"/>
    <x v="0"/>
    <s v="IR12-21"/>
    <s v="62-304.520 (7)(b),(16),"/>
    <n v="0.56000000000000005"/>
    <n v="0.48"/>
    <s v="Town of Melbourne Village"/>
    <n v="0.20548436152008001"/>
    <n v="3973.7131549351302"/>
    <n v="9.8602091758734893"/>
    <n v="1.4486403721202701"/>
    <n v="2.0261187869588801"/>
    <n v="0.29767294193735"/>
    <n v="816.53591050582395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0261187869588801"/>
    <n v="0.29767294193735"/>
    <n v="900.16296151342397"/>
    <m/>
    <n v="-1"/>
    <n v="-1"/>
    <n v="-1"/>
    <n v="-1"/>
    <n v="0"/>
    <m/>
    <m/>
    <s v="Central IRL A"/>
    <n v="-1"/>
    <m/>
    <m/>
    <n v="636"/>
    <x v="0"/>
    <s v="PlattCircle"/>
    <x v="0"/>
    <m/>
    <n v="152.20136267535401"/>
    <n v="0.73005917399999998"/>
  </r>
  <r>
    <n v="54000"/>
    <n v="72000"/>
    <n v="72000"/>
    <x v="0"/>
    <x v="0"/>
    <s v="IR12-21"/>
    <s v="62-304.520 (7)(b),(16),"/>
    <n v="0.56000000000000005"/>
    <n v="0.48"/>
    <s v="Town of Melbourne Village"/>
    <n v="2.1045064841609999E-2"/>
    <n v="3973.7131549351302"/>
    <n v="9.8602091758734893"/>
    <n v="1.4486403721202701"/>
    <n v="0.20750874145817"/>
    <n v="3.0486730563449999E-2"/>
    <n v="83.6270510076003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20750874145817"/>
    <n v="3.0486730563449999E-2"/>
    <n v="900.16296151342397"/>
    <m/>
    <n v="-1"/>
    <n v="-1"/>
    <n v="-1"/>
    <n v="-1"/>
    <n v="0"/>
    <m/>
    <m/>
    <s v="Central IRL A"/>
    <n v="-1"/>
    <m/>
    <m/>
    <n v="636"/>
    <x v="0"/>
    <s v="PlattCircle"/>
    <x v="0"/>
    <m/>
    <n v="129.17099224309999"/>
    <n v="0.73005917399999998"/>
  </r>
  <r>
    <n v="54000"/>
    <n v="72000"/>
    <n v="72000"/>
    <x v="0"/>
    <x v="0"/>
    <s v="IR12-21"/>
    <s v="62-304.520 (7)(b),(16),"/>
    <n v="0.56000000000000005"/>
    <n v="0.48"/>
    <s v="Town of Melbourne Village"/>
    <n v="1.13538002106E-2"/>
    <n v="3973.7131549351302"/>
    <n v="9.8602091758734893"/>
    <n v="1.4486403721202701"/>
    <n v="0.11195084501761"/>
    <n v="1.644757336206E-2"/>
    <n v="45.116745255374397"/>
    <n v="1210"/>
    <s v="Fixed Single Family Units"/>
    <n v="1210"/>
    <s v="Town of Melbourne Village                    Brevard County"/>
    <s v="Town of Melbourne Village"/>
    <m/>
    <m/>
    <m/>
    <n v="0"/>
    <n v="1"/>
    <n v="0.11195084501761"/>
    <n v="1.644757336206E-2"/>
    <n v="45.1167452553752"/>
    <m/>
    <n v="-1"/>
    <n v="-1"/>
    <n v="-1"/>
    <n v="-1"/>
    <n v="0"/>
    <m/>
    <m/>
    <s v="Central IRL A"/>
    <n v="-1"/>
    <m/>
    <m/>
    <n v="636"/>
    <x v="0"/>
    <s v="PlattCircle"/>
    <x v="0"/>
    <m/>
    <n v="32.9770671318052"/>
    <n v="3.6591034299999999E-2"/>
  </r>
  <r>
    <n v="54000"/>
    <n v="72000"/>
    <n v="72000"/>
    <x v="0"/>
    <x v="0"/>
    <s v="IR12-21"/>
    <s v="62-304.520 (7)(b),(16),"/>
    <n v="0.56000000000000005"/>
    <n v="0.48"/>
    <s v="Town of Melbourne Village"/>
    <n v="0.15112245973859001"/>
    <n v="3973.7131549351302"/>
    <n v="9.8602091758734893"/>
    <n v="1.4486403721202701"/>
    <n v="1.49009906419509"/>
    <n v="0.21892209631144999"/>
    <n v="600.51730626942197"/>
    <n v="1210"/>
    <s v="Fixed Single Family Units"/>
    <n v="1210"/>
    <s v="Town of Melbourne Village                    Brevard County"/>
    <s v="Town of Melbourne Village"/>
    <m/>
    <m/>
    <m/>
    <n v="0"/>
    <n v="1"/>
    <n v="1.49009906419509"/>
    <n v="0.21892209631144999"/>
    <n v="600.51730626942197"/>
    <m/>
    <n v="-1"/>
    <n v="-1"/>
    <n v="-1"/>
    <n v="-1"/>
    <n v="0"/>
    <m/>
    <m/>
    <s v="Central IRL A"/>
    <n v="-1"/>
    <m/>
    <m/>
    <n v="636"/>
    <x v="0"/>
    <s v="PlattCircle"/>
    <x v="0"/>
    <m/>
    <n v="109.177023858699"/>
    <n v="0.48703755580000002"/>
  </r>
  <r>
    <n v="54000"/>
    <n v="72000"/>
    <n v="72000"/>
    <x v="0"/>
    <x v="0"/>
    <s v="IR12-21"/>
    <s v="62-304.520 (7)(b),(16),"/>
    <n v="0.56000000000000005"/>
    <n v="0.48"/>
    <s v="Town of Melbourne Village"/>
    <n v="8.848360683881E-2"/>
    <n v="3973.7131549351302"/>
    <n v="9.8602091758734893"/>
    <n v="1.4486403721202701"/>
    <n v="0.87246687206649998"/>
    <n v="0.12818092513752999"/>
    <n v="351.608472491523"/>
    <n v="1210"/>
    <s v="Fixed Single Family Units"/>
    <n v="1210"/>
    <s v="Town of Melbourne Village                    Brevard County"/>
    <s v="Town of Melbourne Village"/>
    <m/>
    <m/>
    <m/>
    <n v="0"/>
    <n v="1"/>
    <n v="0.87246687206649998"/>
    <n v="0.12818092513752999"/>
    <n v="351.60847249152198"/>
    <m/>
    <n v="-1"/>
    <n v="-1"/>
    <n v="-1"/>
    <n v="-1"/>
    <n v="0"/>
    <m/>
    <m/>
    <s v="Central IRL A"/>
    <n v="-1"/>
    <m/>
    <m/>
    <n v="636"/>
    <x v="0"/>
    <s v="PlattCircle"/>
    <x v="0"/>
    <m/>
    <n v="92.391857941769601"/>
    <n v="0.28516502230000002"/>
  </r>
  <r>
    <n v="54000"/>
    <n v="72000"/>
    <n v="72000"/>
    <x v="0"/>
    <x v="0"/>
    <s v="IR12-21"/>
    <s v="62-304.520 (7)(b),(16),"/>
    <n v="0.56000000000000005"/>
    <n v="0.48"/>
    <s v="Town of Melbourne Village"/>
    <n v="0.14027416044914001"/>
    <n v="3973.7131549351302"/>
    <n v="9.8602091758734893"/>
    <n v="1.4486403721202701"/>
    <n v="1.38313256399864"/>
    <n v="0.20320681199191001"/>
    <n v="557.40927667426104"/>
    <n v="1210"/>
    <s v="Fixed Single Family Units"/>
    <n v="1210"/>
    <s v="Town of Melbourne Village                    Brevard County"/>
    <s v="Town of Melbourne Village"/>
    <m/>
    <m/>
    <m/>
    <n v="0"/>
    <n v="1"/>
    <n v="1.38313256399864"/>
    <n v="0.20320681199191001"/>
    <n v="557.40927667426104"/>
    <m/>
    <n v="-1"/>
    <n v="-1"/>
    <n v="-1"/>
    <n v="-1"/>
    <n v="0"/>
    <m/>
    <m/>
    <s v="Central IRL A"/>
    <n v="-1"/>
    <m/>
    <m/>
    <n v="636"/>
    <x v="0"/>
    <s v="PlattCircle"/>
    <x v="0"/>
    <m/>
    <n v="115.025239049213"/>
    <n v="0.45207565020000001"/>
  </r>
  <r>
    <n v="54000"/>
    <n v="72000"/>
    <n v="72000"/>
    <x v="0"/>
    <x v="0"/>
    <s v="IR12-21"/>
    <s v="62-304.520 (7)(b),(16),"/>
    <n v="0.56000000000000005"/>
    <n v="0.48"/>
    <s v="Town of Melbourne Village"/>
    <n v="0.19054996869349999"/>
    <n v="3979.0763762471001"/>
    <n v="9.8727879726279593"/>
    <n v="1.4504635287848"/>
    <n v="1.88125943910187"/>
    <n v="0.27638578000101"/>
    <n v="758.2128789229500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88125943910187"/>
    <n v="0.27638578000101"/>
    <n v="758.21287892295004"/>
    <m/>
    <n v="-1"/>
    <n v="-1"/>
    <n v="-1"/>
    <n v="-1"/>
    <n v="0"/>
    <m/>
    <m/>
    <s v="Central IRL A"/>
    <n v="-1"/>
    <m/>
    <m/>
    <n v="636"/>
    <x v="0"/>
    <s v="PlattCircle"/>
    <x v="0"/>
    <m/>
    <n v="130.89339642658999"/>
    <n v="0.61493339729999996"/>
  </r>
  <r>
    <n v="54000"/>
    <n v="72000"/>
    <n v="72000"/>
    <x v="0"/>
    <x v="0"/>
    <s v="IR12-21"/>
    <s v="62-304.520 (7)(b),(16),"/>
    <n v="0.56000000000000005"/>
    <n v="0.48"/>
    <s v="Natural Lands"/>
    <n v="2.987906354935E-2"/>
    <n v="3979.0763762471001"/>
    <n v="9.8727879726279593"/>
    <n v="1.4504635287848"/>
    <n v="0.29498965924347997"/>
    <n v="4.3338491952580001E-2"/>
    <n v="118.891075913636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0.29498965924347997"/>
    <n v="4.3338491952580001E-2"/>
    <n v="118.89107591363501"/>
    <m/>
    <n v="-1"/>
    <n v="-1"/>
    <n v="-1"/>
    <n v="-1"/>
    <n v="0"/>
    <m/>
    <m/>
    <s v="Central IRL A"/>
    <n v="-1"/>
    <m/>
    <m/>
    <n v="636"/>
    <x v="0"/>
    <s v="PlattCircle"/>
    <x v="0"/>
    <m/>
    <n v="45.6488861282877"/>
    <n v="9.6424230299999997E-2"/>
  </r>
  <r>
    <n v="54000"/>
    <n v="72000"/>
    <n v="72000"/>
    <x v="0"/>
    <x v="0"/>
    <s v="IR12-21"/>
    <s v="62-304.520 (7)(b),(16),"/>
    <n v="0.56000000000000005"/>
    <n v="0.48"/>
    <s v="Town of Melbourne Village"/>
    <n v="0.10325390432212"/>
    <n v="3979.0763762471001"/>
    <n v="9.8727879726279593"/>
    <n v="1.4504635287848"/>
    <n v="1.0194039047183501"/>
    <n v="0.14976602242386999"/>
    <n v="410.85517144344601"/>
    <n v="1210"/>
    <s v="Fixed Single Family Units"/>
    <n v="1210"/>
    <s v="Town of Melbourne Village                    Brevard County"/>
    <s v="Town of Melbourne Village"/>
    <m/>
    <m/>
    <m/>
    <n v="0"/>
    <n v="1"/>
    <n v="1.0194039047183501"/>
    <n v="0.14976602242386999"/>
    <n v="410.85517144344601"/>
    <m/>
    <n v="-1"/>
    <n v="-1"/>
    <n v="-1"/>
    <n v="-1"/>
    <n v="0"/>
    <m/>
    <m/>
    <s v="Central IRL A"/>
    <n v="-1"/>
    <m/>
    <m/>
    <n v="636"/>
    <x v="0"/>
    <s v="PlattCircle"/>
    <x v="0"/>
    <m/>
    <n v="81.989979387405995"/>
    <n v="0.333215873"/>
  </r>
  <r>
    <n v="54000"/>
    <n v="72000"/>
    <n v="72000"/>
    <x v="0"/>
    <x v="0"/>
    <s v="IR12-21"/>
    <s v="62-304.520 (7)(b),(16),"/>
    <n v="0.56000000000000005"/>
    <n v="0.48"/>
    <s v="Town of Melbourne Village"/>
    <n v="0.13022260891385001"/>
    <n v="3979.0763762471001"/>
    <n v="9.8727879726279593"/>
    <n v="1.4504635287848"/>
    <n v="1.28566020704891"/>
    <n v="0.18888314485275001"/>
    <n v="518.16570678237304"/>
    <n v="1210"/>
    <s v="Fixed Single Family Units"/>
    <n v="1210"/>
    <s v="Town of Melbourne Village                    Brevard County"/>
    <s v="Town of Melbourne Village"/>
    <m/>
    <m/>
    <m/>
    <n v="0"/>
    <n v="1"/>
    <n v="1.28566020704891"/>
    <n v="0.18888314485275001"/>
    <n v="518.16570678237304"/>
    <m/>
    <n v="-1"/>
    <n v="-1"/>
    <n v="-1"/>
    <n v="-1"/>
    <n v="0"/>
    <m/>
    <m/>
    <s v="Central IRL A"/>
    <n v="-1"/>
    <m/>
    <m/>
    <n v="636"/>
    <x v="0"/>
    <s v="PlattCircle"/>
    <x v="0"/>
    <m/>
    <n v="107.228502044853"/>
    <n v="0.42024793739999999"/>
  </r>
  <r>
    <n v="54000"/>
    <n v="72000"/>
    <n v="72000"/>
    <x v="0"/>
    <x v="0"/>
    <s v="IR12-21"/>
    <s v="62-304.520 (7)(b),(16),"/>
    <n v="0.56000000000000005"/>
    <n v="0.48"/>
    <s v="Town of Melbourne Village"/>
    <n v="0.1638578765291"/>
    <n v="3979.0763762471001"/>
    <n v="9.8727879726279593"/>
    <n v="1.4504635287848"/>
    <n v="1.6177340726168801"/>
    <n v="0.23766987380957999"/>
    <n v="652.00300555896797"/>
    <n v="1210"/>
    <s v="Fixed Single Family Units"/>
    <n v="1210"/>
    <s v="Town of Melbourne Village                    Brevard County"/>
    <s v="Town of Melbourne Village"/>
    <m/>
    <m/>
    <m/>
    <n v="0"/>
    <n v="1"/>
    <n v="1.6177340726168801"/>
    <n v="0.23766987380957999"/>
    <n v="652.00300555896797"/>
    <m/>
    <n v="-1"/>
    <n v="-1"/>
    <n v="-1"/>
    <n v="-1"/>
    <n v="0"/>
    <m/>
    <m/>
    <s v="Central IRL A"/>
    <n v="-1"/>
    <m/>
    <m/>
    <n v="636"/>
    <x v="0"/>
    <s v="PlattCircle"/>
    <x v="0"/>
    <m/>
    <n v="104.791133055092"/>
    <n v="0.5287940029"/>
  </r>
  <r>
    <n v="54000"/>
    <n v="72000"/>
    <n v="72000"/>
    <x v="0"/>
    <x v="0"/>
    <s v="IR12-21"/>
    <s v="62-304.520 (7)(b),(16),"/>
    <n v="0.56000000000000005"/>
    <n v="0.48"/>
    <s v="Town of Melbourne Village"/>
    <n v="5.6617018418100001E-3"/>
    <n v="3968.85652738008"/>
    <n v="9.7725665283897403"/>
    <n v="1.42981298702645"/>
    <n v="5.5329357913020003E-2"/>
    <n v="8.0951748220900004E-3"/>
    <n v="22.4704823109593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5.5329357913020003E-2"/>
    <n v="8.0951748220900004E-3"/>
    <n v="22.470482310961302"/>
    <m/>
    <n v="-1"/>
    <n v="-1"/>
    <n v="-1"/>
    <n v="-1"/>
    <n v="0"/>
    <m/>
    <m/>
    <s v="Central IRL A"/>
    <n v="-1"/>
    <m/>
    <m/>
    <n v="636"/>
    <x v="0"/>
    <s v="PlattCircle"/>
    <x v="0"/>
    <m/>
    <n v="19.306444030337001"/>
    <n v="1.8224235500000002E-2"/>
  </r>
  <r>
    <n v="54000"/>
    <n v="72000"/>
    <n v="72000"/>
    <x v="0"/>
    <x v="0"/>
    <s v="IR12-21"/>
    <s v="62-304.520 (7)(b),(16),"/>
    <n v="0.56000000000000005"/>
    <n v="0.48"/>
    <s v="Town of Melbourne Village"/>
    <n v="9.7952553773000004E-4"/>
    <n v="3968.85652738008"/>
    <n v="9.7725665283897403"/>
    <n v="1.42981298702645"/>
    <n v="9.5724784838000006E-3"/>
    <n v="1.4005383349799999E-3"/>
    <n v="3.8875963241869398"/>
    <n v="1200"/>
    <s v="Residential, Medium Density-Two-five dwellingunits per acre"/>
    <n v="1200"/>
    <s v="City of West Melbourne           Town of Melbourne Village                    Brevard County"/>
    <s v="Town of Melbourne Village"/>
    <m/>
    <m/>
    <m/>
    <n v="0"/>
    <n v="1"/>
    <n v="9.5724784838000006E-3"/>
    <n v="1.4005383349799999E-3"/>
    <n v="3.88759632418728"/>
    <m/>
    <n v="-1"/>
    <n v="-1"/>
    <n v="-1"/>
    <n v="-1"/>
    <n v="0"/>
    <m/>
    <m/>
    <s v="Central IRL A"/>
    <n v="-1"/>
    <m/>
    <m/>
    <n v="636"/>
    <x v="0"/>
    <s v="PlattCircle"/>
    <x v="0"/>
    <m/>
    <n v="12.4259999614489"/>
    <n v="3.1529573000000002E-3"/>
  </r>
  <r>
    <n v="54000"/>
    <n v="72000"/>
    <n v="72000"/>
    <x v="0"/>
    <x v="0"/>
    <s v="IR12-21"/>
    <s v="62-304.520 (7)(b),(16),"/>
    <n v="0.56000000000000005"/>
    <n v="0.48"/>
    <s v="Town of Melbourne Village"/>
    <n v="3.3851443480609998E-2"/>
    <n v="3968.85652738008"/>
    <n v="9.7725665283897403"/>
    <n v="1.42981298702645"/>
    <n v="0.33081548349634998"/>
    <n v="4.8401233518170002E-2"/>
    <n v="134.35152241928401"/>
    <n v="1210"/>
    <s v="Fixed Single Family Units"/>
    <n v="1210"/>
    <s v="Town of Melbourne Village                    Brevard County"/>
    <s v="Town of Melbourne Village"/>
    <m/>
    <m/>
    <m/>
    <n v="0"/>
    <n v="1"/>
    <n v="0.33081548349634998"/>
    <n v="4.8401233518170002E-2"/>
    <n v="148.92927106237801"/>
    <m/>
    <n v="-1"/>
    <n v="-1"/>
    <n v="-1"/>
    <n v="-1"/>
    <n v="0"/>
    <m/>
    <m/>
    <s v="Central IRL A"/>
    <n v="-1"/>
    <m/>
    <m/>
    <n v="636"/>
    <x v="0"/>
    <s v="PlattCircle"/>
    <x v="0"/>
    <m/>
    <n v="69.097496701652005"/>
    <n v="0.12078610789999999"/>
  </r>
  <r>
    <n v="54000"/>
    <n v="72000"/>
    <n v="72000"/>
    <x v="0"/>
    <x v="0"/>
    <s v="IR12-21"/>
    <s v="62-304.520 (7)(b),(16),"/>
    <n v="0.56000000000000005"/>
    <n v="0.48"/>
    <s v="Town of Melbourne Village"/>
    <n v="3.6730349610099998E-3"/>
    <n v="3968.85652738008"/>
    <n v="9.7725665283897403"/>
    <n v="1.42981298702645"/>
    <n v="3.5894978517570002E-2"/>
    <n v="5.2517530890499996E-3"/>
    <n v="14.5777487802997"/>
    <n v="1210"/>
    <s v="Fixed Single Family Units"/>
    <n v="1210"/>
    <s v="Town of Melbourne Village                    Brevard County"/>
    <s v="Town of Melbourne Village"/>
    <m/>
    <m/>
    <m/>
    <n v="0"/>
    <n v="1"/>
    <n v="3.5894978517570002E-2"/>
    <n v="5.2517530890499996E-3"/>
    <n v="148.92927106237801"/>
    <m/>
    <n v="-1"/>
    <n v="-1"/>
    <n v="-1"/>
    <n v="-1"/>
    <n v="0"/>
    <m/>
    <m/>
    <s v="Central IRL A"/>
    <n v="-1"/>
    <m/>
    <m/>
    <n v="636"/>
    <x v="0"/>
    <s v="PlattCircle"/>
    <x v="0"/>
    <m/>
    <n v="15.727730251065999"/>
    <n v="0.12078610789999999"/>
  </r>
  <r>
    <n v="54000"/>
    <n v="72000"/>
    <n v="72000"/>
    <x v="0"/>
    <x v="0"/>
    <s v="IR12-21"/>
    <s v="62-304.520 (7)(b),(16),"/>
    <n v="0.56000000000000005"/>
    <n v="0.48"/>
    <s v="Town of Melbourne Village"/>
    <n v="5.32730639082E-3"/>
    <n v="3968.85652738008"/>
    <n v="9.7725665283897403"/>
    <n v="1.42981298702645"/>
    <n v="5.2061456121460001E-2"/>
    <n v="7.61705186347E-3"/>
    <n v="21.143314742583399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5.2061456121460001E-2"/>
    <n v="7.61705186347E-3"/>
    <n v="24.309099074955999"/>
    <m/>
    <n v="-1"/>
    <n v="-1"/>
    <n v="-1"/>
    <n v="-1"/>
    <n v="0"/>
    <m/>
    <m/>
    <s v="Central IRL A"/>
    <n v="-1"/>
    <m/>
    <m/>
    <n v="636"/>
    <x v="0"/>
    <s v="PlattCircle"/>
    <x v="0"/>
    <m/>
    <n v="59.525521210713897"/>
    <n v="1.9715408800000001E-2"/>
  </r>
  <r>
    <n v="54000"/>
    <n v="72000"/>
    <n v="72000"/>
    <x v="0"/>
    <x v="0"/>
    <s v="IR12-21"/>
    <s v="62-304.520 (7)(b),(16),"/>
    <n v="0.56000000000000005"/>
    <n v="0.48"/>
    <s v="Town of Melbourne Village"/>
    <n v="7.9765650388E-4"/>
    <n v="3968.85652738008"/>
    <n v="9.7725665283897403"/>
    <n v="1.42981298702645"/>
    <n v="7.7951512510299999E-3"/>
    <n v="1.14049962844E-3"/>
    <n v="3.1657842220590902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7.7951512510299999E-3"/>
    <n v="1.14049962844E-3"/>
    <n v="24.309099074955999"/>
    <m/>
    <n v="-1"/>
    <n v="-1"/>
    <n v="-1"/>
    <n v="-1"/>
    <n v="0"/>
    <m/>
    <m/>
    <s v="Central IRL A"/>
    <n v="-1"/>
    <m/>
    <m/>
    <n v="636"/>
    <x v="0"/>
    <s v="PlattCircle"/>
    <x v="0"/>
    <m/>
    <n v="10.121799918009099"/>
    <n v="1.9715408800000001E-2"/>
  </r>
  <r>
    <n v="54000"/>
    <n v="72000"/>
    <n v="72000"/>
    <x v="0"/>
    <x v="0"/>
    <s v="IR12-21"/>
    <s v="62-304.520 (7)(b),(16),"/>
    <n v="0.56000000000000005"/>
    <n v="0.48"/>
    <s v="Town of Melbourne Village"/>
    <n v="4.3705975448499997E-3"/>
    <n v="3968.85652738008"/>
    <n v="9.7725665283897403"/>
    <n v="1.42981298702645"/>
    <n v="4.2711955275950002E-2"/>
    <n v="6.2491371307000004E-3"/>
    <n v="17.346274594465001"/>
    <n v="1210"/>
    <s v="Fixed Single Family Units"/>
    <n v="1210"/>
    <s v="Town of Melbourne Village                    Brevard County"/>
    <s v="Town of Melbourne Village"/>
    <m/>
    <m/>
    <m/>
    <n v="0"/>
    <n v="1"/>
    <n v="4.2711955275950002E-2"/>
    <n v="6.2491371307000004E-3"/>
    <n v="17.346274594465999"/>
    <m/>
    <n v="-1"/>
    <n v="-1"/>
    <n v="-1"/>
    <n v="-1"/>
    <n v="0"/>
    <m/>
    <m/>
    <s v="Central IRL A"/>
    <n v="-1"/>
    <m/>
    <m/>
    <n v="636"/>
    <x v="0"/>
    <s v="PlattCircle"/>
    <x v="0"/>
    <m/>
    <n v="17.014804508687298"/>
    <n v="1.40683492E-2"/>
  </r>
  <r>
    <n v="54000"/>
    <n v="72000"/>
    <n v="72000"/>
    <x v="0"/>
    <x v="0"/>
    <s v="IR12-21"/>
    <s v="62-304.520 (7)(b),(16),"/>
    <n v="0.56000000000000005"/>
    <n v="0.48"/>
    <s v="Town of Melbourne Village"/>
    <n v="6.2138531475999998E-4"/>
    <n v="3968.85652738008"/>
    <n v="9.7725665283897403"/>
    <n v="1.42981298702645"/>
    <n v="6.0725293283299996E-3"/>
    <n v="8.8846479300000003E-4"/>
    <n v="2.466189162535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6.0725293283299996E-3"/>
    <n v="8.8846479300000003E-4"/>
    <n v="2.4661891625336501"/>
    <m/>
    <n v="-1"/>
    <n v="-1"/>
    <n v="-1"/>
    <n v="-1"/>
    <n v="0"/>
    <m/>
    <m/>
    <s v="Central IRL A"/>
    <n v="-1"/>
    <m/>
    <m/>
    <n v="636"/>
    <x v="0"/>
    <s v="PlattCircle"/>
    <x v="0"/>
    <m/>
    <n v="8.7047630729372898"/>
    <n v="2.0001533999999999E-3"/>
  </r>
  <r>
    <n v="54000"/>
    <n v="72000"/>
    <n v="72000"/>
    <x v="0"/>
    <x v="0"/>
    <s v="IR12-21"/>
    <s v="62-304.520 (7)(b),(16),"/>
    <n v="0.56000000000000005"/>
    <n v="0.48"/>
    <s v="City of West Melbourne"/>
    <n v="6.0203961229300003E-3"/>
    <n v="3968.85652738008"/>
    <n v="9.7725665283897403"/>
    <n v="1.42981298702645"/>
    <n v="5.8834721638669998E-2"/>
    <n v="8.6080405636200005E-3"/>
    <n v="23.894088449936199"/>
    <n v="1210"/>
    <s v="Fixed Single Family Units"/>
    <n v="1210"/>
    <s v="City of West Melbourne                               Brevard County"/>
    <s v="City of West Melbourne"/>
    <m/>
    <m/>
    <m/>
    <n v="0"/>
    <n v="1"/>
    <n v="5.8834721638669998E-2"/>
    <n v="8.6080405636200005E-3"/>
    <n v="1779.6125237789499"/>
    <m/>
    <n v="-1"/>
    <n v="-1"/>
    <n v="-1"/>
    <n v="-1"/>
    <n v="0"/>
    <m/>
    <m/>
    <s v="Central IRL A"/>
    <n v="-1"/>
    <m/>
    <m/>
    <n v="636"/>
    <x v="0"/>
    <s v="PlattCircle"/>
    <x v="0"/>
    <m/>
    <n v="65.857371017542704"/>
    <n v="1.4433191595999999"/>
  </r>
  <r>
    <n v="54000"/>
    <n v="72000"/>
    <n v="72000"/>
    <x v="0"/>
    <x v="0"/>
    <s v="IR12-21"/>
    <s v="62-304.520 (7)(b),(16),"/>
    <n v="0.56000000000000005"/>
    <n v="0.48"/>
    <s v="City of West Melbourne"/>
    <n v="2.3232482157400001E-3"/>
    <n v="3968.85652738008"/>
    <n v="9.7725665283897403"/>
    <n v="1.42981298702645"/>
    <n v="2.2704097750310001E-2"/>
    <n v="3.32181047095E-3"/>
    <n v="9.2206388457757296"/>
    <n v="1210"/>
    <s v="Fixed Single Family Units"/>
    <n v="1210"/>
    <s v="City of West Melbourne                               Brevard County"/>
    <s v="City of West Melbourne"/>
    <m/>
    <m/>
    <m/>
    <n v="0"/>
    <n v="1"/>
    <n v="2.2704097750310001E-2"/>
    <n v="3.32181047095E-3"/>
    <n v="1779.6125237789499"/>
    <m/>
    <n v="-1"/>
    <n v="-1"/>
    <n v="-1"/>
    <n v="-1"/>
    <n v="0"/>
    <m/>
    <m/>
    <s v="Central IRL A"/>
    <n v="-1"/>
    <m/>
    <m/>
    <n v="636"/>
    <x v="0"/>
    <s v="PlattCircle"/>
    <x v="0"/>
    <m/>
    <n v="30.183460572346799"/>
    <n v="1.4433191595999999"/>
  </r>
  <r>
    <n v="54000"/>
    <n v="72000"/>
    <n v="72000"/>
    <x v="0"/>
    <x v="0"/>
    <s v="IR12-21"/>
    <s v="62-304.520 (7)(b),(16),"/>
    <n v="0.56000000000000005"/>
    <n v="0.48"/>
    <s v="Town of Melbourne Village"/>
    <n v="7.3775877505500003E-3"/>
    <n v="3968.85652738008"/>
    <n v="9.7725665283897403"/>
    <n v="1.42981298702645"/>
    <n v="7.2097967111310002E-2"/>
    <n v="1.0548570778659999E-2"/>
    <n v="29.28058730010160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7.2097967111310002E-2"/>
    <n v="1.0548570778659999E-2"/>
    <n v="42.776493654986403"/>
    <m/>
    <n v="-1"/>
    <n v="-1"/>
    <n v="-1"/>
    <n v="-1"/>
    <n v="0"/>
    <m/>
    <m/>
    <s v="Central IRL A"/>
    <n v="-1"/>
    <m/>
    <m/>
    <n v="636"/>
    <x v="0"/>
    <s v="PlattCircle"/>
    <x v="0"/>
    <m/>
    <n v="66.751751405099995"/>
    <n v="3.4693019999999998E-2"/>
  </r>
  <r>
    <n v="54000"/>
    <n v="72000"/>
    <n v="72000"/>
    <x v="0"/>
    <x v="0"/>
    <s v="IR12-21"/>
    <s v="62-304.520 (7)(b),(16),"/>
    <n v="0.56000000000000005"/>
    <n v="0.48"/>
    <s v="Town of Melbourne Village"/>
    <n v="3.4004520550000002E-3"/>
    <n v="3968.85652738008"/>
    <n v="9.7725665283897403"/>
    <n v="1.42981298702645"/>
    <n v="3.3231143934170003E-2"/>
    <n v="4.8620105100100003E-3"/>
    <n v="13.495906334565399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3.3231143934170003E-2"/>
    <n v="4.8620105100100003E-3"/>
    <n v="42.776493654986403"/>
    <m/>
    <n v="-1"/>
    <n v="-1"/>
    <n v="-1"/>
    <n v="-1"/>
    <n v="0"/>
    <m/>
    <m/>
    <s v="Central IRL A"/>
    <n v="-1"/>
    <m/>
    <m/>
    <n v="636"/>
    <x v="0"/>
    <s v="PlattCircle"/>
    <x v="0"/>
    <m/>
    <n v="30.307495773251102"/>
    <n v="3.4693019999999998E-2"/>
  </r>
  <r>
    <n v="54000"/>
    <n v="72000"/>
    <n v="72000"/>
    <x v="0"/>
    <x v="0"/>
    <s v="IR12-21"/>
    <s v="62-304.520 (7)(b),(16),"/>
    <n v="0.56000000000000005"/>
    <n v="0.48"/>
    <s v="Town of Melbourne Village"/>
    <n v="7.70990878958E-3"/>
    <n v="3968.85652738008"/>
    <n v="9.7725665283897403"/>
    <n v="1.42981298702645"/>
    <n v="7.5345596574059995E-2"/>
    <n v="1.102372771614E-2"/>
    <n v="30.599521825061402"/>
    <n v="1210"/>
    <s v="Fixed Single Family Units"/>
    <n v="1210"/>
    <s v="Town of Melbourne Village                    Brevard County"/>
    <s v="Town of Melbourne Village"/>
    <m/>
    <m/>
    <m/>
    <n v="0"/>
    <n v="1"/>
    <n v="7.5345596574059995E-2"/>
    <n v="1.102372771614E-2"/>
    <n v="30.5995218250603"/>
    <m/>
    <n v="-1"/>
    <n v="-1"/>
    <n v="-1"/>
    <n v="-1"/>
    <n v="0"/>
    <m/>
    <m/>
    <s v="Central IRL A"/>
    <n v="-1"/>
    <m/>
    <m/>
    <n v="636"/>
    <x v="0"/>
    <s v="PlattCircle"/>
    <x v="0"/>
    <m/>
    <n v="23.4359155232776"/>
    <n v="2.4817130400000002E-2"/>
  </r>
  <r>
    <n v="54000"/>
    <n v="72000"/>
    <n v="72000"/>
    <x v="0"/>
    <x v="0"/>
    <s v="IR12-21"/>
    <s v="62-304.520 (7)(b),(16),"/>
    <n v="0.56000000000000005"/>
    <n v="0.48"/>
    <s v="Town of Melbourne Village"/>
    <n v="1.3389855007600001E-3"/>
    <n v="3968.85652738008"/>
    <n v="9.7725665283897403"/>
    <n v="1.42981298702645"/>
    <n v="1.3085324886730001E-2"/>
    <n v="1.91449885842E-3"/>
    <n v="5.3142413447625803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1.3085324886730001E-2"/>
    <n v="1.91449885842E-3"/>
    <n v="5.3142413447620198"/>
    <m/>
    <n v="-1"/>
    <n v="-1"/>
    <n v="-1"/>
    <n v="-1"/>
    <n v="0"/>
    <m/>
    <m/>
    <s v="Central IRL A"/>
    <n v="-1"/>
    <m/>
    <m/>
    <n v="636"/>
    <x v="0"/>
    <s v="PlattCircle"/>
    <x v="0"/>
    <m/>
    <n v="16.537551992853899"/>
    <n v="4.3100092000000001E-3"/>
  </r>
  <r>
    <n v="54000"/>
    <n v="72000"/>
    <n v="72000"/>
    <x v="0"/>
    <x v="0"/>
    <s v="IR12-21"/>
    <s v="62-304.520 (7)(b),(16),"/>
    <n v="0.56000000000000005"/>
    <n v="0.48"/>
    <s v="City of West Melbourne"/>
    <n v="5.2824492424000005E-4"/>
    <n v="3968.85652738008"/>
    <n v="9.7725665283897403"/>
    <n v="1.42981298702645"/>
    <n v="5.1623086654599996E-3"/>
    <n v="7.5529145301000001E-4"/>
    <n v="2.09652831564516"/>
    <n v="1750"/>
    <s v="Governmental"/>
    <n v="1750"/>
    <s v="City of West Melbourne                               Brevard County"/>
    <s v="City of West Melbourne"/>
    <m/>
    <m/>
    <m/>
    <n v="0"/>
    <n v="1"/>
    <n v="5.1623086654599996E-3"/>
    <n v="7.5529145301000001E-4"/>
    <n v="129.337757610615"/>
    <m/>
    <n v="-1"/>
    <n v="-1"/>
    <n v="-1"/>
    <n v="-1"/>
    <n v="0"/>
    <m/>
    <m/>
    <s v="Central IRL A"/>
    <n v="-1"/>
    <m/>
    <m/>
    <n v="636"/>
    <x v="0"/>
    <s v="PlattCircle"/>
    <x v="0"/>
    <m/>
    <n v="8.0869738828415301"/>
    <n v="0.10489680260000001"/>
  </r>
  <r>
    <n v="54000"/>
    <n v="72000"/>
    <n v="72000"/>
    <x v="0"/>
    <x v="0"/>
    <s v="IR12-21"/>
    <s v="62-304.520 (7)(b),(16),"/>
    <n v="0.56000000000000005"/>
    <n v="0.48"/>
    <s v="Town of Melbourne Village"/>
    <n v="8.3071976304999998E-4"/>
    <n v="3968.85652738008"/>
    <n v="9.7725665283897403"/>
    <n v="1.42981298702645"/>
    <n v="8.1182641509400001E-3"/>
    <n v="1.1877739057999999E-3"/>
    <n v="3.2970075540403401"/>
    <n v="1750"/>
    <s v="Governmental"/>
    <n v="1750"/>
    <s v="City of West Melbourne           Town of Melbourne Village                    Brevard County"/>
    <s v="Town of Melbourne Village"/>
    <m/>
    <m/>
    <m/>
    <n v="0"/>
    <n v="1"/>
    <n v="8.1182641509400001E-3"/>
    <n v="1.1877739057999999E-3"/>
    <n v="3.2970075540397201"/>
    <m/>
    <n v="-1"/>
    <n v="-1"/>
    <n v="-1"/>
    <n v="-1"/>
    <n v="0"/>
    <m/>
    <m/>
    <s v="Central IRL A"/>
    <n v="-1"/>
    <m/>
    <m/>
    <n v="636"/>
    <x v="0"/>
    <s v="PlattCircle"/>
    <x v="0"/>
    <m/>
    <n v="8.8260646230693407"/>
    <n v="2.6739721000000002E-3"/>
  </r>
  <r>
    <n v="54000"/>
    <n v="72000"/>
    <n v="72000"/>
    <x v="0"/>
    <x v="0"/>
    <s v="IR12-21"/>
    <s v="62-304.520 (7)(b),(16),"/>
    <n v="0.56000000000000005"/>
    <n v="0.48"/>
    <s v="Town of Melbourne Village"/>
    <n v="0.14242115308694001"/>
    <n v="3982.9556149617201"/>
    <n v="9.8818197883858794"/>
    <n v="1.4517701894030901"/>
    <n v="1.4073801688593299"/>
    <n v="0.20676278439203999"/>
    <n v="567.257131376981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4073801688593299"/>
    <n v="0.20676278439203999"/>
    <n v="859.59679459966696"/>
    <m/>
    <n v="-1"/>
    <n v="-1"/>
    <n v="-1"/>
    <n v="-1"/>
    <n v="0"/>
    <m/>
    <m/>
    <s v="Central IRL A"/>
    <n v="-1"/>
    <m/>
    <m/>
    <n v="636"/>
    <x v="0"/>
    <s v="PlattCircle"/>
    <x v="0"/>
    <m/>
    <n v="102.781741915805"/>
    <n v="0.69715879530000002"/>
  </r>
  <r>
    <n v="54000"/>
    <n v="72000"/>
    <n v="72000"/>
    <x v="0"/>
    <x v="0"/>
    <s v="IR12-21"/>
    <s v="62-304.520 (7)(b),(16),"/>
    <n v="0.56000000000000005"/>
    <n v="0.48"/>
    <s v="Town of Melbourne Village"/>
    <n v="0.23040866829399001"/>
    <n v="3982.9556149617201"/>
    <n v="9.8818197883858794"/>
    <n v="1.4517701894030901"/>
    <n v="2.2768569377632701"/>
    <n v="0.33450043600929003"/>
    <n v="917.70749911743599"/>
    <n v="1210"/>
    <s v="Fixed Single Family Units"/>
    <n v="1210"/>
    <s v="Town of Melbourne Village                    Brevard County"/>
    <s v="Town of Melbourne Village"/>
    <m/>
    <m/>
    <m/>
    <n v="0"/>
    <n v="1"/>
    <n v="2.2768569377632701"/>
    <n v="0.33450043600929003"/>
    <n v="1247.9956241454699"/>
    <m/>
    <n v="-1"/>
    <n v="-1"/>
    <n v="-1"/>
    <n v="-1"/>
    <n v="0"/>
    <m/>
    <m/>
    <s v="Central IRL A"/>
    <n v="-1"/>
    <m/>
    <m/>
    <n v="636"/>
    <x v="0"/>
    <s v="PlattCircle"/>
    <x v="0"/>
    <m/>
    <n v="122.375193433311"/>
    <n v="1.0121619012"/>
  </r>
  <r>
    <n v="54000"/>
    <n v="72000"/>
    <n v="72000"/>
    <x v="0"/>
    <x v="0"/>
    <s v="IR12-21"/>
    <s v="62-304.520 (7)(b),(16),"/>
    <n v="0.56000000000000005"/>
    <n v="0.48"/>
    <s v="Town of Melbourne Village"/>
    <n v="3.7427305328389997E-2"/>
    <n v="3982.9556149617201"/>
    <n v="9.8818197883858794"/>
    <n v="1.4517701894030901"/>
    <n v="0.36984988642008998"/>
    <n v="5.4335846145449999E-2"/>
    <n v="149.07129591061701"/>
    <n v="1210"/>
    <s v="Fixed Single Family Units"/>
    <n v="1210"/>
    <s v="Town of Melbourne Village                    Brevard County"/>
    <s v="Town of Melbourne Village"/>
    <m/>
    <m/>
    <m/>
    <n v="0"/>
    <n v="1"/>
    <n v="0.36984988642008998"/>
    <n v="5.4335846145449999E-2"/>
    <n v="149.07129591061599"/>
    <m/>
    <n v="-1"/>
    <n v="-1"/>
    <n v="-1"/>
    <n v="-1"/>
    <n v="0"/>
    <m/>
    <m/>
    <s v="Central IRL A"/>
    <n v="-1"/>
    <m/>
    <m/>
    <n v="636"/>
    <x v="0"/>
    <s v="PlattCircle"/>
    <x v="0"/>
    <m/>
    <n v="74.898550170537703"/>
    <n v="0.1209012943"/>
  </r>
  <r>
    <n v="54000"/>
    <n v="72000"/>
    <n v="72000"/>
    <x v="0"/>
    <x v="0"/>
    <s v="IR12-21"/>
    <s v="62-304.520 (7)(b),(16),"/>
    <n v="0.56000000000000005"/>
    <n v="0.48"/>
    <s v="Town of Melbourne Village"/>
    <n v="3.0482559844999999E-3"/>
    <n v="3982.9556149617201"/>
    <n v="9.8818197883858794"/>
    <n v="1.4517701894030901"/>
    <n v="3.0122316307690002E-2"/>
    <n v="4.4253671679599996E-3"/>
    <n v="12.141068289304901"/>
    <n v="1210"/>
    <s v="Fixed Single Family Units"/>
    <n v="1210"/>
    <s v="Town of Melbourne Village                    Brevard County"/>
    <s v="Town of Melbourne Village"/>
    <m/>
    <m/>
    <m/>
    <n v="0"/>
    <n v="1"/>
    <n v="3.0122316307690002E-2"/>
    <n v="4.4253671679599996E-3"/>
    <n v="12.1410682893047"/>
    <m/>
    <n v="-1"/>
    <n v="-1"/>
    <n v="-1"/>
    <n v="-1"/>
    <n v="0"/>
    <m/>
    <m/>
    <s v="Central IRL A"/>
    <n v="-1"/>
    <m/>
    <m/>
    <n v="636"/>
    <x v="0"/>
    <s v="PlattCircle"/>
    <x v="0"/>
    <m/>
    <n v="44.701241647848697"/>
    <n v="9.8467707000000002E-3"/>
  </r>
  <r>
    <n v="54000"/>
    <n v="73000"/>
    <n v="73000"/>
    <x v="0"/>
    <x v="0"/>
    <s v="IR12-21"/>
    <s v="62-304.520 (7)(b),(16),"/>
    <n v="0.56000000000000005"/>
    <n v="0.48"/>
    <s v="Town of Melbourne Village"/>
    <n v="3.0362746882439999E-2"/>
    <n v="3460.6317070610498"/>
    <n v="7.54466679528303"/>
    <n v="2.6301270988269199"/>
    <n v="0.22907680821754001"/>
    <n v="7.9857883370329993E-2"/>
    <n v="105.074284574847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22907680821754001"/>
    <n v="7.9857883370329993E-2"/>
    <n v="105.074284574846"/>
    <m/>
    <n v="-1"/>
    <n v="-1"/>
    <n v="-1"/>
    <n v="-1"/>
    <n v="0"/>
    <m/>
    <m/>
    <s v="Central IRL A"/>
    <n v="-1"/>
    <m/>
    <m/>
    <n v="636"/>
    <x v="0"/>
    <s v="PlattCircle"/>
    <x v="0"/>
    <m/>
    <n v="48.192808390892203"/>
    <n v="8.5218397900000006E-2"/>
  </r>
  <r>
    <n v="54000"/>
    <n v="73000"/>
    <n v="73000"/>
    <x v="0"/>
    <x v="0"/>
    <s v="IR12-21"/>
    <s v="62-304.520 (7)(b),(16),"/>
    <n v="0.56000000000000005"/>
    <n v="0.48"/>
    <s v="Natural Lands"/>
    <n v="1.9239843066060001E-2"/>
    <n v="3460.6317070610498"/>
    <n v="7.54466679528303"/>
    <n v="2.6301270988269199"/>
    <n v="0.14515820512697"/>
    <n v="5.0603232625219999E-2"/>
    <n v="66.582010953292993"/>
    <n v="6170"/>
    <s v="Mixed wetland hardwoods"/>
    <n v="6170"/>
    <s v="Town of Melbourne Village                    Brevard County"/>
    <s v="Town of Melbourne Village"/>
    <m/>
    <m/>
    <s v="Natural Lands"/>
    <n v="0"/>
    <n v="1"/>
    <n v="0.14515820512697"/>
    <n v="5.0603232625219999E-2"/>
    <n v="66.582010953291601"/>
    <m/>
    <n v="-1"/>
    <n v="-1"/>
    <n v="-1"/>
    <n v="-1"/>
    <n v="0"/>
    <m/>
    <m/>
    <s v="Central IRL A"/>
    <n v="-1"/>
    <m/>
    <m/>
    <n v="636"/>
    <x v="0"/>
    <s v="PlattCircle"/>
    <x v="0"/>
    <m/>
    <n v="43.892899564009298"/>
    <n v="5.40000089E-2"/>
  </r>
  <r>
    <n v="54000"/>
    <n v="73000"/>
    <n v="73000"/>
    <x v="0"/>
    <x v="0"/>
    <s v="IR12-21"/>
    <s v="62-304.520 (7)(b),(16),"/>
    <n v="0.56000000000000005"/>
    <n v="0.48"/>
    <s v="Natural Lands"/>
    <n v="0.3273729093926"/>
    <n v="3460.6317070610498"/>
    <n v="7.54466679528303"/>
    <n v="2.6301270988269199"/>
    <n v="2.4699195191695802"/>
    <n v="0.86103236041528997"/>
    <n v="1132.9170702768699"/>
    <n v="4140"/>
    <s v="Upland Mixed Forest"/>
    <n v="3000"/>
    <s v="Town of Melbourne Village                    Brevard County"/>
    <s v="Town of Melbourne Village"/>
    <m/>
    <m/>
    <s v="Natural Lands"/>
    <n v="0"/>
    <n v="1"/>
    <n v="2.4699195191695802"/>
    <n v="0.86103236041528997"/>
    <n v="1132.9170702768699"/>
    <m/>
    <n v="-1"/>
    <n v="-1"/>
    <n v="-1"/>
    <n v="-1"/>
    <n v="0"/>
    <m/>
    <m/>
    <s v="Central IRL A"/>
    <n v="-1"/>
    <m/>
    <m/>
    <n v="636"/>
    <x v="0"/>
    <s v="PlattCircle"/>
    <x v="0"/>
    <m/>
    <n v="141.77938278006201"/>
    <n v="0.91882974070000001"/>
  </r>
  <r>
    <n v="54000"/>
    <n v="73000"/>
    <n v="73000"/>
    <x v="0"/>
    <x v="0"/>
    <s v="IR12-21"/>
    <s v="62-304.520 (7)(b),(16),"/>
    <n v="0.56000000000000005"/>
    <n v="0.48"/>
    <s v="Natural Lands"/>
    <n v="4.3183013513140002E-2"/>
    <n v="3460.6317070610498"/>
    <n v="7.54466679528303"/>
    <n v="2.6301270988269199"/>
    <n v="0.32580144817288997"/>
    <n v="0.11357681404993"/>
    <n v="149.44050577003901"/>
    <n v="6170"/>
    <s v="Mixed wetland hardwoods"/>
    <n v="3000"/>
    <s v="Town of Melbourne Village                    Brevard County"/>
    <s v="Town of Melbourne Village"/>
    <m/>
    <m/>
    <s v="Natural Lands"/>
    <n v="0"/>
    <n v="1"/>
    <n v="0.32580144817288997"/>
    <n v="0.11357681404993"/>
    <n v="149.44050577004001"/>
    <m/>
    <n v="-1"/>
    <n v="-1"/>
    <n v="-1"/>
    <n v="-1"/>
    <n v="0"/>
    <m/>
    <m/>
    <s v="Central IRL A"/>
    <n v="-1"/>
    <m/>
    <m/>
    <n v="636"/>
    <x v="0"/>
    <s v="PlattCircle"/>
    <x v="0"/>
    <m/>
    <n v="67.094672123183599"/>
    <n v="0.1212007346"/>
  </r>
  <r>
    <n v="54000"/>
    <n v="73000"/>
    <n v="73000"/>
    <x v="0"/>
    <x v="0"/>
    <s v="IR12-21"/>
    <s v="62-304.520 (7)(b),(16),"/>
    <n v="0.56000000000000005"/>
    <n v="0.48"/>
    <s v="Town of Melbourne Village"/>
    <n v="7.5577787333910004E-2"/>
    <n v="3460.6317070610498"/>
    <n v="7.54466679528303"/>
    <n v="2.6301270988269199"/>
    <n v="0.57020922255914996"/>
    <n v="0.1987791865363"/>
    <n v="261.546887197263"/>
    <n v="1210"/>
    <s v="Fixed Single Family Units"/>
    <n v="1210"/>
    <s v="Town of Melbourne Village                    Brevard County"/>
    <s v="Town of Melbourne Village"/>
    <m/>
    <m/>
    <m/>
    <n v="0"/>
    <n v="1"/>
    <n v="0.57020922255914996"/>
    <n v="0.1987791865363"/>
    <n v="261.54688719726198"/>
    <m/>
    <n v="-1"/>
    <n v="-1"/>
    <n v="-1"/>
    <n v="-1"/>
    <n v="0"/>
    <m/>
    <m/>
    <s v="Central IRL A"/>
    <n v="-1"/>
    <m/>
    <m/>
    <n v="636"/>
    <x v="0"/>
    <s v="PlattCircle"/>
    <x v="0"/>
    <m/>
    <n v="97.600545786455001"/>
    <n v="0.212122374"/>
  </r>
  <r>
    <n v="54000"/>
    <n v="73000"/>
    <n v="73000"/>
    <x v="0"/>
    <x v="0"/>
    <s v="IR12-21"/>
    <s v="62-304.520 (7)(b),(16),"/>
    <n v="0.56000000000000005"/>
    <n v="0.48"/>
    <s v="Town of Melbourne Village"/>
    <n v="0.12202710465296999"/>
    <n v="3460.6317070610498"/>
    <n v="7.54466679528303"/>
    <n v="2.6301270988269199"/>
    <n v="0.92065384459985"/>
    <n v="0.32094679473917997"/>
    <n v="422.29086748295703"/>
    <n v="1210"/>
    <s v="Fixed Single Family Units"/>
    <n v="1210"/>
    <s v="Town of Melbourne Village                    Brevard County"/>
    <s v="Town of Melbourne Village"/>
    <m/>
    <m/>
    <m/>
    <n v="0"/>
    <n v="1"/>
    <n v="0.92065384459985"/>
    <n v="0.32094679473917997"/>
    <n v="422.29086748295703"/>
    <m/>
    <n v="-1"/>
    <n v="-1"/>
    <n v="-1"/>
    <n v="-1"/>
    <n v="0"/>
    <m/>
    <m/>
    <s v="Central IRL A"/>
    <n v="-1"/>
    <m/>
    <m/>
    <n v="636"/>
    <x v="0"/>
    <s v="PlattCircle"/>
    <x v="0"/>
    <m/>
    <n v="107.928122900826"/>
    <n v="0.34249056570000003"/>
  </r>
  <r>
    <n v="55000"/>
    <n v="73000"/>
    <n v="73000"/>
    <x v="0"/>
    <x v="0"/>
    <s v="IR12-21"/>
    <s v="62-304.520 (7)(b),(16),"/>
    <n v="0.56000000000000005"/>
    <n v="0.48"/>
    <s v="Town of Melbourne Village"/>
    <n v="1.6024378144219999E-2"/>
    <n v="3973.71315582332"/>
    <n v="9.8602091780774206"/>
    <n v="1.44864037244406"/>
    <n v="0.15800372045069"/>
    <n v="2.321356112303E-2"/>
    <n v="63.6762822456026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5800372045069"/>
    <n v="2.321356112303E-2"/>
    <n v="745.23318339190803"/>
    <m/>
    <n v="-1"/>
    <n v="-1"/>
    <n v="-1"/>
    <n v="-1"/>
    <n v="0"/>
    <m/>
    <m/>
    <s v="Central IRL A"/>
    <n v="-1"/>
    <m/>
    <m/>
    <n v="636"/>
    <x v="0"/>
    <s v="PlattCircle"/>
    <x v="0"/>
    <m/>
    <n v="49.275561818906702"/>
    <n v="0.60440647479999998"/>
  </r>
  <r>
    <n v="55000"/>
    <n v="73000"/>
    <n v="73000"/>
    <x v="0"/>
    <x v="0"/>
    <s v="IR12-21"/>
    <s v="62-304.520 (7)(b),(16),"/>
    <n v="0.56000000000000005"/>
    <n v="0.48"/>
    <s v="Town of Melbourne Village"/>
    <n v="1.9174528135900001E-3"/>
    <n v="3973.71315582332"/>
    <n v="9.8602091780774206"/>
    <n v="1.44864037244406"/>
    <n v="1.890648583115E-2"/>
    <n v="2.77769955803E-3"/>
    <n v="7.6194074710568804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890648583115E-2"/>
    <n v="2.77769955803E-3"/>
    <n v="745.23318339190803"/>
    <m/>
    <n v="-1"/>
    <n v="-1"/>
    <n v="-1"/>
    <n v="-1"/>
    <n v="0"/>
    <m/>
    <m/>
    <s v="Central IRL A"/>
    <n v="-1"/>
    <m/>
    <m/>
    <n v="636"/>
    <x v="0"/>
    <s v="PlattCircle"/>
    <x v="0"/>
    <m/>
    <n v="13.077734819378"/>
    <n v="0.60440647479999998"/>
  </r>
  <r>
    <n v="55000"/>
    <n v="73000"/>
    <n v="73000"/>
    <x v="0"/>
    <x v="0"/>
    <s v="IR12-21"/>
    <s v="62-304.520 (7)(b),(16),"/>
    <n v="0.56000000000000005"/>
    <n v="0.48"/>
    <s v="Natural Lands"/>
    <n v="3.23065359843E-3"/>
    <n v="3973.71315582332"/>
    <n v="9.8602091780774206"/>
    <n v="1.44864037244406"/>
    <n v="3.1854920262430003E-2"/>
    <n v="4.6800552320600004E-3"/>
    <n v="12.8376907059932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3.1854920262430003E-2"/>
    <n v="4.6800552320600004E-3"/>
    <n v="183.355619722283"/>
    <m/>
    <n v="-1"/>
    <n v="-1"/>
    <n v="-1"/>
    <n v="-1"/>
    <n v="0"/>
    <m/>
    <m/>
    <s v="Central IRL A"/>
    <n v="-1"/>
    <m/>
    <m/>
    <n v="636"/>
    <x v="0"/>
    <s v="PlattCircle"/>
    <x v="0"/>
    <m/>
    <n v="15.529005361369499"/>
    <n v="0.14870690980000001"/>
  </r>
  <r>
    <n v="55000"/>
    <n v="73000"/>
    <n v="73000"/>
    <x v="0"/>
    <x v="0"/>
    <s v="IR12-21"/>
    <s v="62-304.520 (7)(b),(16),"/>
    <n v="0.56000000000000005"/>
    <n v="0.48"/>
    <s v="Town of Melbourne Village"/>
    <n v="2.1594536147290001E-2"/>
    <n v="3973.71315582332"/>
    <n v="9.8602091780774206"/>
    <n v="1.44864037244406"/>
    <n v="0.21292664351587001"/>
    <n v="3.1282716887169999E-2"/>
    <n v="85.810492382404504"/>
    <n v="1210"/>
    <s v="Fixed Single Family Units"/>
    <n v="1210"/>
    <s v="Town of Melbourne Village                    Brevard County"/>
    <s v="Town of Melbourne Village"/>
    <m/>
    <m/>
    <m/>
    <n v="0"/>
    <n v="1"/>
    <n v="0.21292664351587001"/>
    <n v="3.1282716887169999E-2"/>
    <n v="193.220237045451"/>
    <m/>
    <n v="-1"/>
    <n v="-1"/>
    <n v="-1"/>
    <n v="-1"/>
    <n v="0"/>
    <m/>
    <m/>
    <s v="Central IRL A"/>
    <n v="-1"/>
    <m/>
    <m/>
    <n v="636"/>
    <x v="0"/>
    <s v="PlattCircle"/>
    <x v="0"/>
    <m/>
    <n v="59.186228605587999"/>
    <n v="0.1567074104"/>
  </r>
  <r>
    <n v="55000"/>
    <n v="73000"/>
    <n v="73000"/>
    <x v="0"/>
    <x v="0"/>
    <s v="IR12-21"/>
    <s v="62-304.520 (7)(b),(16),"/>
    <n v="0.56000000000000005"/>
    <n v="0.48"/>
    <s v="Town of Melbourne Village"/>
    <n v="1.8557150781000001E-4"/>
    <n v="3973.71315582332"/>
    <n v="9.8602091780774206"/>
    <n v="1.44864037244406"/>
    <n v="1.8297738844899999E-3"/>
    <n v="2.6882637818000002E-4"/>
    <n v="0.73740794193056003"/>
    <n v="1210"/>
    <s v="Fixed Single Family Units"/>
    <n v="1210"/>
    <s v="Town of Melbourne Village                    Brevard County"/>
    <s v="Town of Melbourne Village"/>
    <m/>
    <m/>
    <m/>
    <n v="0"/>
    <n v="1"/>
    <n v="1.8297738844899999E-3"/>
    <n v="2.6882637818000002E-4"/>
    <n v="20.5788219743208"/>
    <m/>
    <n v="-1"/>
    <n v="-1"/>
    <n v="-1"/>
    <n v="-1"/>
    <n v="0"/>
    <m/>
    <m/>
    <s v="Central IRL A"/>
    <n v="-1"/>
    <m/>
    <m/>
    <n v="636"/>
    <x v="0"/>
    <s v="PlattCircle"/>
    <x v="0"/>
    <m/>
    <n v="4.2232210470613802"/>
    <n v="1.6690042200000001E-2"/>
  </r>
  <r>
    <n v="55000"/>
    <n v="73000"/>
    <n v="73000"/>
    <x v="0"/>
    <x v="0"/>
    <s v="IR12-21"/>
    <s v="62-304.520 (7)(b),(16),"/>
    <n v="0.56000000000000005"/>
    <n v="0.48"/>
    <s v="Town of Melbourne Village"/>
    <n v="1.556265066602E-2"/>
    <n v="3955.0566573467399"/>
    <n v="9.7702203544612001"/>
    <n v="1.5008017593041101"/>
    <n v="0.15205052630658"/>
    <n v="2.3356453499E-2"/>
    <n v="61.5511651226318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5205052630658"/>
    <n v="2.3356453499E-2"/>
    <n v="171.37436441223301"/>
    <m/>
    <n v="-1"/>
    <n v="-1"/>
    <n v="-1"/>
    <n v="-1"/>
    <n v="0"/>
    <m/>
    <m/>
    <s v="Central IRL A"/>
    <n v="-1"/>
    <m/>
    <m/>
    <n v="636"/>
    <x v="0"/>
    <s v="PlattCircle"/>
    <x v="0"/>
    <m/>
    <n v="38.282805943692303"/>
    <n v="0.13898975220000001"/>
  </r>
  <r>
    <n v="55000"/>
    <n v="73000"/>
    <n v="73000"/>
    <x v="0"/>
    <x v="0"/>
    <s v="IR12-21"/>
    <s v="62-304.520 (7)(b),(16),"/>
    <n v="0.56000000000000005"/>
    <n v="0.48"/>
    <s v="Town of Melbourne Village"/>
    <n v="2.7767794194700001E-2"/>
    <n v="3955.0566573467399"/>
    <n v="9.7702203544612001"/>
    <n v="1.5008017593041101"/>
    <n v="0.27129746803958998"/>
    <n v="4.1673954379399997E-2"/>
    <n v="109.8231992896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27129746803958998"/>
    <n v="4.1673954379399997E-2"/>
    <n v="171.37436441223301"/>
    <m/>
    <n v="-1"/>
    <n v="-1"/>
    <n v="-1"/>
    <n v="-1"/>
    <n v="0"/>
    <m/>
    <m/>
    <s v="Central IRL A"/>
    <n v="-1"/>
    <m/>
    <m/>
    <n v="636"/>
    <x v="0"/>
    <s v="PlattCircle"/>
    <x v="0"/>
    <m/>
    <n v="84.263664758766197"/>
    <n v="0.13898975220000001"/>
  </r>
  <r>
    <n v="55000"/>
    <n v="73000"/>
    <n v="73000"/>
    <x v="0"/>
    <x v="0"/>
    <s v="IR12-21"/>
    <s v="62-304.520 (7)(b),(16),"/>
    <n v="0.56000000000000005"/>
    <n v="0.48"/>
    <s v="Natural Lands"/>
    <n v="1.380115730871E-2"/>
    <n v="3955.0566573467399"/>
    <n v="9.7702203544612001"/>
    <n v="1.5008017593041101"/>
    <n v="0.13484034805268999"/>
    <n v="2.071280116934E-2"/>
    <n v="54.5843590929111"/>
    <n v="4140"/>
    <s v="Upland Mixed Forest"/>
    <n v="3000"/>
    <s v="Town of Melbourne Village                    Brevard County"/>
    <s v="Town of Melbourne Village"/>
    <m/>
    <m/>
    <s v="Natural Lands"/>
    <n v="0"/>
    <n v="1"/>
    <n v="0.13484034805268999"/>
    <n v="2.071280116934E-2"/>
    <n v="54.584359092912301"/>
    <m/>
    <n v="-1"/>
    <n v="-1"/>
    <n v="-1"/>
    <n v="-1"/>
    <n v="0"/>
    <m/>
    <m/>
    <s v="Central IRL A"/>
    <n v="-1"/>
    <m/>
    <m/>
    <n v="636"/>
    <x v="0"/>
    <s v="PlattCircle"/>
    <x v="0"/>
    <m/>
    <n v="33.7926759579452"/>
    <n v="4.4269553199999999E-2"/>
  </r>
  <r>
    <n v="55000"/>
    <n v="73000"/>
    <n v="73000"/>
    <x v="0"/>
    <x v="0"/>
    <s v="IR12-21"/>
    <s v="62-304.520 (7)(b),(16),"/>
    <n v="0.56000000000000005"/>
    <n v="0.48"/>
    <s v="Natural Lands"/>
    <n v="4.3684313260999999E-4"/>
    <n v="3955.0566573467399"/>
    <n v="9.7702203544612001"/>
    <n v="1.5008017593041101"/>
    <n v="4.2680536660200004E-3"/>
    <n v="6.5561494197000005E-4"/>
    <n v="1.7277393398809799"/>
    <n v="6170"/>
    <s v="Mixed wetland hardwoods"/>
    <n v="3000"/>
    <s v="Town of Melbourne Village                    Brevard County"/>
    <s v="Town of Melbourne Village"/>
    <m/>
    <m/>
    <s v="Natural Lands"/>
    <n v="0"/>
    <n v="1"/>
    <n v="4.2680536660200004E-3"/>
    <n v="6.5561494197000005E-4"/>
    <n v="1.72773933988143"/>
    <m/>
    <n v="-1"/>
    <n v="-1"/>
    <n v="-1"/>
    <n v="-1"/>
    <n v="0"/>
    <m/>
    <m/>
    <s v="Central IRL A"/>
    <n v="-1"/>
    <m/>
    <m/>
    <n v="636"/>
    <x v="0"/>
    <s v="PlattCircle"/>
    <x v="0"/>
    <m/>
    <n v="6.3899959693161996"/>
    <n v="1.4012485000000001E-3"/>
  </r>
  <r>
    <n v="55000"/>
    <n v="73000"/>
    <n v="73000"/>
    <x v="0"/>
    <x v="0"/>
    <s v="IR12-21"/>
    <s v="62-304.520 (7)(b),(16),"/>
    <n v="0.56000000000000005"/>
    <n v="0.48"/>
    <s v="Town of Melbourne Village"/>
    <n v="0.20923813495603999"/>
    <n v="3955.0566573467399"/>
    <n v="9.7702203544612001"/>
    <n v="1.5008017593041101"/>
    <n v="2.0443026850770201"/>
    <n v="0.31402496105554001"/>
    <n v="827.54867862871095"/>
    <n v="1210"/>
    <s v="Fixed Single Family Units"/>
    <n v="1210"/>
    <s v="Town of Melbourne Village                    Brevard County"/>
    <s v="Town of Melbourne Village"/>
    <m/>
    <m/>
    <m/>
    <n v="0"/>
    <n v="1"/>
    <n v="2.0443026850770201"/>
    <n v="0.31402496105554001"/>
    <n v="827.54867862871095"/>
    <m/>
    <n v="-1"/>
    <n v="-1"/>
    <n v="-1"/>
    <n v="-1"/>
    <n v="0"/>
    <m/>
    <m/>
    <s v="Central IRL A"/>
    <n v="-1"/>
    <m/>
    <m/>
    <n v="636"/>
    <x v="0"/>
    <s v="PlattCircle"/>
    <x v="0"/>
    <m/>
    <n v="124.818928551761"/>
    <n v="0.67116681150000002"/>
  </r>
  <r>
    <n v="55000"/>
    <n v="73000"/>
    <n v="73000"/>
    <x v="0"/>
    <x v="0"/>
    <s v="IR12-21"/>
    <s v="62-304.520 (7)(b),(16),"/>
    <n v="0.56000000000000005"/>
    <n v="0.48"/>
    <s v="Town of Melbourne Village"/>
    <n v="0.35093347595640001"/>
    <n v="3955.0566573467399"/>
    <n v="9.7702203544612001"/>
    <n v="1.5008017593041101"/>
    <n v="3.4286973898511"/>
    <n v="0.52668157811408001"/>
    <n v="1387.9617803672199"/>
    <n v="1210"/>
    <s v="Fixed Single Family Units"/>
    <n v="1210"/>
    <s v="Town of Melbourne Village                    Brevard County"/>
    <s v="Town of Melbourne Village"/>
    <m/>
    <m/>
    <m/>
    <n v="0"/>
    <n v="1"/>
    <n v="3.4286973898511"/>
    <n v="0.52668157811408001"/>
    <n v="1387.9617803672199"/>
    <m/>
    <n v="-1"/>
    <n v="-1"/>
    <n v="-1"/>
    <n v="-1"/>
    <n v="0"/>
    <m/>
    <m/>
    <s v="Central IRL A"/>
    <n v="-1"/>
    <m/>
    <m/>
    <n v="636"/>
    <x v="0"/>
    <s v="PlattCircle"/>
    <x v="0"/>
    <m/>
    <n v="156.52755843607599"/>
    <n v="1.1256786539999999"/>
  </r>
  <r>
    <n v="55000"/>
    <n v="73000"/>
    <n v="73000"/>
    <x v="0"/>
    <x v="0"/>
    <s v="IR12-21"/>
    <s v="62-304.520 (7)(b),(16),"/>
    <n v="0.56000000000000005"/>
    <n v="0.48"/>
    <s v="Town of Melbourne Village"/>
    <n v="2.3345675550000001E-5"/>
    <n v="3955.0566573467399"/>
    <n v="9.7702203544612001"/>
    <n v="1.5008017593041101"/>
    <n v="2.2809239452E-4"/>
    <n v="3.503723095E-5"/>
    <n v="9.2333469535920004E-2"/>
    <n v="1210"/>
    <s v="Fixed Single Family Units"/>
    <n v="1210"/>
    <s v="Town of Melbourne Village                    Brevard County"/>
    <s v="Town of Melbourne Village"/>
    <m/>
    <m/>
    <m/>
    <n v="0"/>
    <n v="1"/>
    <n v="2.2809239452E-4"/>
    <n v="3.503723095E-5"/>
    <n v="9.2333469535599996E-2"/>
    <m/>
    <n v="-1"/>
    <n v="-1"/>
    <n v="-1"/>
    <n v="-1"/>
    <n v="0"/>
    <m/>
    <m/>
    <s v="Central IRL A"/>
    <n v="-1"/>
    <m/>
    <m/>
    <n v="636"/>
    <x v="0"/>
    <s v="PlattCircle"/>
    <x v="0"/>
    <m/>
    <n v="1.4974658242890899"/>
    <n v="7.4885199999999999E-5"/>
  </r>
  <r>
    <n v="55000"/>
    <n v="73000"/>
    <n v="73000"/>
    <x v="0"/>
    <x v="0"/>
    <s v="IR12-21"/>
    <s v="62-304.520 (7)(b),(16),"/>
    <n v="0.56000000000000005"/>
    <n v="0.48"/>
    <s v="Town of Melbourne Village"/>
    <n v="9.2578402365689996E-2"/>
    <n v="3993.9030315070099"/>
    <n v="10.3399623737387"/>
    <n v="1.66134001622306"/>
    <n v="0.95725719708217005"/>
    <n v="0.15380420448813001"/>
    <n v="369.749161860441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95725719708217005"/>
    <n v="0.15380420448813001"/>
    <n v="369.74916186044197"/>
    <m/>
    <n v="-1"/>
    <n v="-1"/>
    <n v="-1"/>
    <n v="-1"/>
    <n v="0"/>
    <m/>
    <m/>
    <s v="Central IRL A"/>
    <n v="-1"/>
    <m/>
    <m/>
    <n v="636"/>
    <x v="0"/>
    <s v="PlattCircle"/>
    <x v="0"/>
    <m/>
    <n v="114.993325785908"/>
    <n v="0.29987766570000002"/>
  </r>
  <r>
    <n v="55000"/>
    <n v="73000"/>
    <n v="73000"/>
    <x v="0"/>
    <x v="0"/>
    <s v="IR12-21"/>
    <s v="62-304.520 (7)(b),(16),"/>
    <n v="0.56000000000000005"/>
    <n v="0.48"/>
    <s v="Town of Melbourne Village"/>
    <n v="0.36045195906931998"/>
    <n v="3993.9030315070099"/>
    <n v="10.3399623737387"/>
    <n v="1.66134001622306"/>
    <n v="3.72705969431727"/>
    <n v="0.59883326352787003"/>
    <n v="1439.61017203963"/>
    <n v="1210"/>
    <s v="Fixed Single Family Units"/>
    <n v="1210"/>
    <s v="Town of Melbourne Village                    Brevard County"/>
    <s v="Town of Melbourne Village"/>
    <m/>
    <m/>
    <m/>
    <n v="0"/>
    <n v="1"/>
    <n v="3.72705969431727"/>
    <n v="0.59883326352787003"/>
    <n v="1439.61017203963"/>
    <m/>
    <n v="-1"/>
    <n v="-1"/>
    <n v="-1"/>
    <n v="-1"/>
    <n v="0"/>
    <m/>
    <m/>
    <s v="Central IRL A"/>
    <n v="-1"/>
    <m/>
    <m/>
    <n v="636"/>
    <x v="0"/>
    <s v="PlattCircle"/>
    <x v="0"/>
    <m/>
    <n v="153.700573015624"/>
    <n v="1.1675670494999999"/>
  </r>
  <r>
    <n v="55000"/>
    <n v="73000"/>
    <n v="73000"/>
    <x v="0"/>
    <x v="0"/>
    <s v="IR12-21"/>
    <s v="62-304.520 (7)(b),(16),"/>
    <n v="0.56000000000000005"/>
    <n v="0.48"/>
    <s v="Town of Melbourne Village"/>
    <n v="0.16473309223287999"/>
    <n v="3993.9030315070099"/>
    <n v="10.3399623737387"/>
    <n v="1.66134001622306"/>
    <n v="1.70333397539766"/>
    <n v="0.27367767812264998"/>
    <n v="657.927996458444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1.70333397539766"/>
    <n v="0.27367767812264998"/>
    <n v="657.927996458444"/>
    <m/>
    <n v="-1"/>
    <n v="-1"/>
    <n v="-1"/>
    <n v="-1"/>
    <n v="0"/>
    <m/>
    <m/>
    <s v="Central IRL A"/>
    <n v="-1"/>
    <m/>
    <m/>
    <n v="636"/>
    <x v="0"/>
    <s v="PlattCircle"/>
    <x v="0"/>
    <m/>
    <n v="116.033116556717"/>
    <n v="0.5335993483"/>
  </r>
  <r>
    <n v="55000"/>
    <n v="73000"/>
    <n v="73000"/>
    <x v="0"/>
    <x v="0"/>
    <s v="IR12-21"/>
    <s v="62-304.520 (7)(b),(16),"/>
    <n v="0.56000000000000005"/>
    <n v="0.48"/>
    <s v="Town of Melbourne Village"/>
    <n v="0.18886241694389"/>
    <n v="3991.6506135695699"/>
    <n v="10.3674989507251"/>
    <n v="1.67620081976949"/>
    <n v="1.9580309094972499"/>
    <n v="0.31657133810499999"/>
    <n v="753.872782474331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9580309094972499"/>
    <n v="0.31657133810499999"/>
    <n v="753.87278247433198"/>
    <m/>
    <n v="-1"/>
    <n v="-1"/>
    <n v="-1"/>
    <n v="-1"/>
    <n v="0"/>
    <m/>
    <m/>
    <s v="Central IRL A"/>
    <n v="-1"/>
    <m/>
    <m/>
    <n v="636"/>
    <x v="0"/>
    <s v="PlattCircle"/>
    <x v="0"/>
    <m/>
    <n v="130.586749527601"/>
    <n v="0.61141344890000004"/>
  </r>
  <r>
    <n v="55000"/>
    <n v="73000"/>
    <n v="73000"/>
    <x v="0"/>
    <x v="0"/>
    <s v="IR12-21"/>
    <s v="62-304.520 (7)(b),(16),"/>
    <n v="0.56000000000000005"/>
    <n v="0.48"/>
    <s v="Town of Melbourne Village"/>
    <n v="0.17734515114216001"/>
    <n v="3991.6506135695699"/>
    <n v="10.3674989507251"/>
    <n v="1.67620081976949"/>
    <n v="1.8386256683825899"/>
    <n v="0.29726608772663998"/>
    <n v="707.89988137021203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1.8386256683825899"/>
    <n v="0.29726608772663998"/>
    <n v="707.89988137021203"/>
    <m/>
    <n v="-1"/>
    <n v="-1"/>
    <n v="-1"/>
    <n v="-1"/>
    <n v="0"/>
    <m/>
    <m/>
    <s v="Central IRL A"/>
    <n v="-1"/>
    <m/>
    <m/>
    <n v="636"/>
    <x v="0"/>
    <s v="PlattCircle"/>
    <x v="0"/>
    <m/>
    <n v="110.501340342311"/>
    <n v="0.57412804650000004"/>
  </r>
  <r>
    <n v="55000"/>
    <n v="73000"/>
    <n v="73000"/>
    <x v="0"/>
    <x v="0"/>
    <s v="IR12-21"/>
    <s v="62-304.520 (7)(b),(16),"/>
    <n v="0.56000000000000005"/>
    <n v="0.48"/>
    <s v="Town of Melbourne Village"/>
    <n v="0.25155588574294002"/>
    <n v="3991.6506135695699"/>
    <n v="10.3674989507251"/>
    <n v="1.67620081976949"/>
    <n v="2.60800538148876"/>
    <n v="0.42165818190017001"/>
    <n v="1004.12320567287"/>
    <n v="1210"/>
    <s v="Fixed Single Family Units"/>
    <n v="1210"/>
    <s v="Town of Melbourne Village                    Brevard County"/>
    <s v="Town of Melbourne Village"/>
    <m/>
    <m/>
    <m/>
    <n v="0"/>
    <n v="1"/>
    <n v="2.60800538148876"/>
    <n v="0.42165818190017001"/>
    <n v="1004.12320567287"/>
    <m/>
    <n v="-1"/>
    <n v="-1"/>
    <n v="-1"/>
    <n v="-1"/>
    <n v="0"/>
    <m/>
    <m/>
    <s v="Central IRL A"/>
    <n v="-1"/>
    <m/>
    <m/>
    <n v="636"/>
    <x v="0"/>
    <s v="PlattCircle"/>
    <x v="0"/>
    <m/>
    <n v="128.169735296395"/>
    <n v="0.81437405159999998"/>
  </r>
  <r>
    <n v="55000"/>
    <n v="74000"/>
    <n v="74000"/>
    <x v="0"/>
    <x v="0"/>
    <s v="IR12-21"/>
    <s v="62-304.520 (7)(b),(16),"/>
    <n v="0.56000000000000005"/>
    <n v="0.48"/>
    <s v="Town of Melbourne Village"/>
    <n v="0.11976977635064"/>
    <n v="3975.15228157312"/>
    <n v="9.86352382296967"/>
    <n v="1.4491186030390699"/>
    <n v="1.1813520423063699"/>
    <n v="0.17356061099155001"/>
    <n v="476.103099723785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1813520423063699"/>
    <n v="0.17356061099155001"/>
    <n v="476.10309972378502"/>
    <m/>
    <n v="-1"/>
    <n v="-1"/>
    <n v="-1"/>
    <n v="-1"/>
    <n v="0"/>
    <m/>
    <m/>
    <s v="Central IRL A"/>
    <n v="-1"/>
    <m/>
    <m/>
    <n v="636"/>
    <x v="0"/>
    <s v="PlattCircle"/>
    <x v="0"/>
    <m/>
    <n v="119.319764764529"/>
    <n v="0.38613390079999999"/>
  </r>
  <r>
    <n v="55000"/>
    <n v="74000"/>
    <n v="74000"/>
    <x v="0"/>
    <x v="0"/>
    <s v="IR12-21"/>
    <s v="62-304.520 (7)(b),(16),"/>
    <n v="0.56000000000000005"/>
    <n v="0.48"/>
    <s v="Town of Melbourne Village"/>
    <n v="0.19217666722532001"/>
    <n v="3975.15228157312"/>
    <n v="9.86352382296967"/>
    <n v="1.4491186030390699"/>
    <n v="1.8955391353959401"/>
    <n v="0.27848678354626999"/>
    <n v="763.93151718588501"/>
    <n v="1210"/>
    <s v="Fixed Single Family Units"/>
    <n v="1210"/>
    <s v="Town of Melbourne Village                    Brevard County"/>
    <s v="Town of Melbourne Village"/>
    <m/>
    <m/>
    <m/>
    <n v="0"/>
    <n v="1"/>
    <n v="1.8955391353959401"/>
    <n v="0.27848678354626999"/>
    <n v="763.93151718588501"/>
    <m/>
    <n v="-1"/>
    <n v="-1"/>
    <n v="-1"/>
    <n v="-1"/>
    <n v="0"/>
    <m/>
    <m/>
    <s v="Central IRL A"/>
    <n v="-1"/>
    <m/>
    <m/>
    <n v="636"/>
    <x v="0"/>
    <s v="PlattCircle"/>
    <x v="0"/>
    <m/>
    <n v="118.625966187478"/>
    <n v="0.61957138460000005"/>
  </r>
  <r>
    <n v="55000"/>
    <n v="74000"/>
    <n v="74000"/>
    <x v="0"/>
    <x v="0"/>
    <s v="IR12-21"/>
    <s v="62-304.520 (7)(b),(16),"/>
    <n v="0.56000000000000005"/>
    <n v="0.48"/>
    <s v="Town of Melbourne Village"/>
    <n v="0.30581701020699997"/>
    <n v="3975.15228157312"/>
    <n v="9.86352382296967"/>
    <n v="1.4491186030390699"/>
    <n v="3.01643336564613"/>
    <n v="0.44316511861676"/>
    <n v="1215.66918586824"/>
    <n v="1210"/>
    <s v="Fixed Single Family Units"/>
    <n v="1210"/>
    <s v="Town of Melbourne Village                    Brevard County"/>
    <s v="Town of Melbourne Village"/>
    <m/>
    <m/>
    <m/>
    <n v="0"/>
    <n v="1"/>
    <n v="3.01643336564613"/>
    <n v="0.44316511861676"/>
    <n v="1215.66918586824"/>
    <m/>
    <n v="-1"/>
    <n v="-1"/>
    <n v="-1"/>
    <n v="-1"/>
    <n v="0"/>
    <m/>
    <m/>
    <s v="Central IRL A"/>
    <n v="-1"/>
    <m/>
    <m/>
    <n v="636"/>
    <x v="0"/>
    <s v="PlattCircle"/>
    <x v="0"/>
    <m/>
    <n v="142.21831389603301"/>
    <n v="0.98594418969999997"/>
  </r>
  <r>
    <n v="55000"/>
    <n v="74000"/>
    <n v="74000"/>
    <x v="0"/>
    <x v="0"/>
    <s v="IR12-21"/>
    <s v="62-304.520 (7)(b),(16),"/>
    <n v="0.56000000000000005"/>
    <n v="0.48"/>
    <s v="Natural Lands"/>
    <n v="1.01231407066E-3"/>
    <n v="3906.95234103144"/>
    <n v="8.5771839256070503"/>
    <n v="1.1245965348701299"/>
    <n v="8.6828039745400001E-3"/>
    <n v="1.13844489606E-3"/>
    <n v="3.95506282823197"/>
    <n v="6170"/>
    <s v="Mixed wetland hardwoods"/>
    <n v="3000"/>
    <s v="Town of Melbourne Village                    Brevard County"/>
    <s v="Town of Melbourne Village"/>
    <m/>
    <m/>
    <s v="Natural Lands"/>
    <n v="0"/>
    <n v="1"/>
    <n v="8.6828039745400001E-3"/>
    <n v="1.13844489606E-3"/>
    <n v="85.644724336689194"/>
    <m/>
    <n v="-1"/>
    <n v="-1"/>
    <n v="-1"/>
    <n v="-1"/>
    <n v="0"/>
    <m/>
    <m/>
    <s v="Central IRL A"/>
    <n v="-1"/>
    <m/>
    <m/>
    <n v="636"/>
    <x v="0"/>
    <s v="PlattCircle"/>
    <x v="0"/>
    <m/>
    <n v="8.1271298517389496"/>
    <n v="6.9460441499999998E-2"/>
  </r>
  <r>
    <n v="55000"/>
    <n v="74000"/>
    <n v="74000"/>
    <x v="0"/>
    <x v="0"/>
    <s v="IR12-21"/>
    <s v="62-304.520 (7)(b),(16),"/>
    <n v="0.56000000000000005"/>
    <n v="0.48"/>
    <s v="Natural Lands"/>
    <n v="4.3635285433999999E-4"/>
    <n v="3906.95234103144"/>
    <n v="8.5771839256070503"/>
    <n v="1.1245965348701299"/>
    <n v="3.7426786882000002E-3"/>
    <n v="4.9072090798000004E-4"/>
    <n v="1.70480980581067"/>
    <n v="6170"/>
    <s v="Mixed wetland hardwoods"/>
    <n v="3000"/>
    <s v="City of West Melbourne           Town of Melbourne Village                    Brevard County"/>
    <s v="Town of Melbourne Village"/>
    <m/>
    <m/>
    <s v="Natural Lands"/>
    <n v="0"/>
    <n v="1"/>
    <n v="3.7426786882000002E-3"/>
    <n v="4.9072090798000004E-4"/>
    <n v="47.665091238575897"/>
    <m/>
    <n v="-1"/>
    <n v="-1"/>
    <n v="-1"/>
    <n v="-1"/>
    <n v="0"/>
    <m/>
    <m/>
    <s v="Central IRL A"/>
    <n v="-1"/>
    <m/>
    <m/>
    <n v="636"/>
    <x v="0"/>
    <s v="PlattCircle"/>
    <x v="0"/>
    <m/>
    <n v="5.6015431004985103"/>
    <n v="3.86578193E-2"/>
  </r>
  <r>
    <n v="55000"/>
    <n v="74000"/>
    <n v="74000"/>
    <x v="0"/>
    <x v="0"/>
    <s v="IR12-21"/>
    <s v="62-304.520 (7)(b),(16),"/>
    <n v="0.56000000000000005"/>
    <n v="0.48"/>
    <s v="City of West Melbourne"/>
    <n v="5.448691189E-5"/>
    <n v="3906.95234103144"/>
    <n v="8.5771839256070503"/>
    <n v="1.1245965348701299"/>
    <n v="4.6734426486999997E-4"/>
    <n v="6.1275792309999996E-5"/>
    <n v="0.21287776798765001"/>
    <n v="1750"/>
    <s v="Governmental"/>
    <n v="1750"/>
    <s v="City of West Melbourne                               Brevard County"/>
    <s v="City of West Melbourne"/>
    <m/>
    <m/>
    <m/>
    <n v="0"/>
    <n v="1"/>
    <n v="4.6734426486999997E-4"/>
    <n v="6.1275792309999996E-5"/>
    <n v="2233.1358094247198"/>
    <m/>
    <n v="-1"/>
    <n v="-1"/>
    <n v="-1"/>
    <n v="-1"/>
    <n v="0"/>
    <m/>
    <m/>
    <s v="Central IRL A"/>
    <n v="-1"/>
    <m/>
    <m/>
    <n v="636"/>
    <x v="0"/>
    <s v="PlattCircle"/>
    <x v="0"/>
    <m/>
    <n v="3.8969696912552099"/>
    <n v="1.8111401536"/>
  </r>
  <r>
    <n v="55000"/>
    <n v="74000"/>
    <n v="74000"/>
    <x v="0"/>
    <x v="0"/>
    <s v="IR12-21"/>
    <s v="62-304.520 (7)(b),(16),"/>
    <n v="0.56000000000000005"/>
    <n v="0.48"/>
    <s v="Town of Melbourne Village"/>
    <n v="4.4255086028999999E-4"/>
    <n v="3906.95234103144"/>
    <n v="8.5771839256070503"/>
    <n v="1.1245965348701299"/>
    <n v="3.7958401252099999E-3"/>
    <n v="4.9769116399000005E-4"/>
    <n v="1.7290251196667501"/>
    <n v="1750"/>
    <s v="Governmental"/>
    <n v="1750"/>
    <s v="City of West Melbourne           Town of Melbourne Village                    Brevard County"/>
    <s v="Town of Melbourne Village"/>
    <m/>
    <m/>
    <m/>
    <n v="0"/>
    <n v="1"/>
    <n v="3.7958401252099999E-3"/>
    <n v="4.9769116399000005E-4"/>
    <n v="47.126745885714399"/>
    <m/>
    <n v="-1"/>
    <n v="-1"/>
    <n v="-1"/>
    <n v="-1"/>
    <n v="0"/>
    <m/>
    <m/>
    <s v="Central IRL A"/>
    <n v="-1"/>
    <m/>
    <m/>
    <n v="636"/>
    <x v="0"/>
    <s v="PlattCircle"/>
    <x v="0"/>
    <m/>
    <n v="5.6203644760964302"/>
    <n v="3.8221205100000002E-2"/>
  </r>
  <r>
    <n v="55000"/>
    <n v="74000"/>
    <n v="74000"/>
    <x v="0"/>
    <x v="0"/>
    <s v="IR12-21"/>
    <s v="62-304.520 (7)(b),(16),"/>
    <n v="0.56000000000000005"/>
    <n v="0.48"/>
    <s v="Town of Melbourne Village"/>
    <n v="0.15910446413575999"/>
    <n v="3975.15228201738"/>
    <n v="9.8635238240720007"/>
    <n v="1.4491186032010299"/>
    <n v="1.5693306725192999"/>
    <n v="0.23056123883146001"/>
    <n v="632.464473688430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5693306725192999"/>
    <n v="0.23056123883146001"/>
    <n v="632.46447368843099"/>
    <m/>
    <n v="-1"/>
    <n v="-1"/>
    <n v="-1"/>
    <n v="-1"/>
    <n v="0"/>
    <m/>
    <m/>
    <s v="Central IRL A"/>
    <n v="-1"/>
    <m/>
    <m/>
    <n v="636"/>
    <x v="0"/>
    <s v="PlattCircle"/>
    <x v="0"/>
    <m/>
    <n v="125.769679152731"/>
    <n v="0.51294766719999996"/>
  </r>
  <r>
    <n v="55000"/>
    <n v="74000"/>
    <n v="74000"/>
    <x v="0"/>
    <x v="0"/>
    <s v="IR12-21"/>
    <s v="62-304.520 (7)(b),(16),"/>
    <n v="0.56000000000000005"/>
    <n v="0.48"/>
    <s v="Town of Melbourne Village"/>
    <n v="0.18574599262690999"/>
    <n v="3975.15228201738"/>
    <n v="9.8635238240720007"/>
    <n v="1.4491186032010299"/>
    <n v="1.83211002350144"/>
    <n v="0.26916797338568998"/>
    <n v="738.36860646644902"/>
    <n v="1210"/>
    <s v="Fixed Single Family Units"/>
    <n v="1210"/>
    <s v="Town of Melbourne Village                    Brevard County"/>
    <s v="Town of Melbourne Village"/>
    <m/>
    <m/>
    <m/>
    <n v="0"/>
    <n v="1"/>
    <n v="1.83211002350144"/>
    <n v="0.26916797338568998"/>
    <n v="738.36860646644902"/>
    <m/>
    <n v="-1"/>
    <n v="-1"/>
    <n v="-1"/>
    <n v="-1"/>
    <n v="0"/>
    <m/>
    <m/>
    <s v="Central IRL A"/>
    <n v="-1"/>
    <m/>
    <m/>
    <n v="636"/>
    <x v="0"/>
    <s v="PlattCircle"/>
    <x v="0"/>
    <m/>
    <n v="115.080322279397"/>
    <n v="0.59883909690000003"/>
  </r>
  <r>
    <n v="55000"/>
    <n v="74000"/>
    <n v="74000"/>
    <x v="0"/>
    <x v="0"/>
    <s v="IR12-21"/>
    <s v="62-304.520 (7)(b),(16),"/>
    <n v="0.56000000000000005"/>
    <n v="0.48"/>
    <s v="Town of Melbourne Village"/>
    <n v="0.27291299690524001"/>
    <n v="3975.15228201738"/>
    <n v="9.8635238240720007"/>
    <n v="1.4491186032010299"/>
    <n v="2.6918838468737198"/>
    <n v="0.39548330087071998"/>
    <n v="1084.87072244006"/>
    <n v="1210"/>
    <s v="Fixed Single Family Units"/>
    <n v="1210"/>
    <s v="Town of Melbourne Village                    Brevard County"/>
    <s v="Town of Melbourne Village"/>
    <m/>
    <m/>
    <m/>
    <n v="0"/>
    <n v="1"/>
    <n v="2.6918838468737198"/>
    <n v="0.39548330087071998"/>
    <n v="1084.87072244006"/>
    <m/>
    <n v="-1"/>
    <n v="-1"/>
    <n v="-1"/>
    <n v="-1"/>
    <n v="0"/>
    <m/>
    <m/>
    <s v="Central IRL A"/>
    <n v="-1"/>
    <m/>
    <m/>
    <n v="636"/>
    <x v="0"/>
    <s v="PlattCircle"/>
    <x v="0"/>
    <m/>
    <n v="133.65939605781799"/>
    <n v="0.8798627108"/>
  </r>
  <r>
    <n v="55000"/>
    <n v="75000"/>
    <n v="75000"/>
    <x v="0"/>
    <x v="0"/>
    <s v="IR12-21"/>
    <s v="62-304.520 (7)(b),(16),"/>
    <n v="0.56000000000000005"/>
    <n v="0.48"/>
    <s v="Town of Melbourne Village"/>
    <n v="0.28583953649994998"/>
    <n v="3979.0763766917898"/>
    <n v="9.8727879737313309"/>
    <n v="1.4504635289469101"/>
    <n v="2.82203313837373"/>
    <n v="0.41459982282427998"/>
    <n v="1137.3773472115099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2.82203313837373"/>
    <n v="0.41459982282427998"/>
    <n v="1137.3773472115099"/>
    <m/>
    <n v="-1"/>
    <n v="-1"/>
    <n v="-1"/>
    <n v="-1"/>
    <n v="0"/>
    <m/>
    <m/>
    <s v="Central IRL A"/>
    <n v="-1"/>
    <m/>
    <m/>
    <n v="636"/>
    <x v="0"/>
    <s v="PlattCircle"/>
    <x v="0"/>
    <m/>
    <n v="145.37901070215"/>
    <n v="0.92244715909999997"/>
  </r>
  <r>
    <n v="55000"/>
    <n v="75000"/>
    <n v="75000"/>
    <x v="0"/>
    <x v="0"/>
    <s v="IR12-21"/>
    <s v="62-304.520 (7)(b),(16),"/>
    <n v="0.56000000000000005"/>
    <n v="0.48"/>
    <s v="Town of Melbourne Village"/>
    <n v="7.0010396226499998E-3"/>
    <n v="3979.0763766917898"/>
    <n v="9.8727879737313309"/>
    <n v="1.4504635289469101"/>
    <n v="6.9119779790159999E-2"/>
    <n v="1.015475263737E-2"/>
    <n v="27.8576713747897"/>
    <n v="1210"/>
    <s v="Fixed Single Family Units"/>
    <n v="1210"/>
    <s v="Town of Melbourne Village                    Brevard County"/>
    <s v="Town of Melbourne Village"/>
    <m/>
    <m/>
    <m/>
    <n v="0"/>
    <n v="1"/>
    <n v="6.9119779790159999E-2"/>
    <n v="1.015475263737E-2"/>
    <n v="27.8576713747909"/>
    <m/>
    <n v="-1"/>
    <n v="-1"/>
    <n v="-1"/>
    <n v="-1"/>
    <n v="0"/>
    <m/>
    <m/>
    <s v="Central IRL A"/>
    <n v="-1"/>
    <m/>
    <m/>
    <n v="636"/>
    <x v="0"/>
    <s v="PlattCircle"/>
    <x v="0"/>
    <m/>
    <n v="37.492073362817699"/>
    <n v="2.2593407400000001E-2"/>
  </r>
  <r>
    <n v="55000"/>
    <n v="75000"/>
    <n v="75000"/>
    <x v="0"/>
    <x v="0"/>
    <s v="IR12-21"/>
    <s v="62-304.520 (7)(b),(16),"/>
    <n v="0.56000000000000005"/>
    <n v="0.48"/>
    <s v="Town of Melbourne Village"/>
    <n v="0.18841219758135999"/>
    <n v="3979.0763766917898"/>
    <n v="9.8727879737313309"/>
    <n v="1.4504635289469101"/>
    <n v="1.8601536783855701"/>
    <n v="0.27328502100050001"/>
    <n v="749.70652447658904"/>
    <n v="1210"/>
    <s v="Fixed Single Family Units"/>
    <n v="1210"/>
    <s v="Town of Melbourne Village                    Brevard County"/>
    <s v="Town of Melbourne Village"/>
    <m/>
    <m/>
    <m/>
    <n v="0"/>
    <n v="1"/>
    <n v="1.8601536783855701"/>
    <n v="0.27328502100050001"/>
    <n v="749.70652447658904"/>
    <m/>
    <n v="-1"/>
    <n v="-1"/>
    <n v="-1"/>
    <n v="-1"/>
    <n v="0"/>
    <m/>
    <m/>
    <s v="Central IRL A"/>
    <n v="-1"/>
    <m/>
    <m/>
    <n v="636"/>
    <x v="0"/>
    <s v="PlattCircle"/>
    <x v="0"/>
    <m/>
    <n v="121.024238253638"/>
    <n v="0.60803448859999998"/>
  </r>
  <r>
    <n v="55000"/>
    <n v="75000"/>
    <n v="75000"/>
    <x v="0"/>
    <x v="0"/>
    <s v="IR12-21"/>
    <s v="62-304.520 (7)(b),(16),"/>
    <n v="0.56000000000000005"/>
    <n v="0.48"/>
    <s v="Town of Melbourne Village"/>
    <n v="0.10944904707991"/>
    <n v="3979.0763766917898"/>
    <n v="9.8727879737313309"/>
    <n v="1.4504635289469101"/>
    <n v="1.08056723574692"/>
    <n v="0.1587518510674"/>
    <n v="435.506117687114"/>
    <n v="1210"/>
    <s v="Fixed Single Family Units"/>
    <n v="1210"/>
    <s v="Town of Melbourne Village                    Brevard County"/>
    <s v="Town of Melbourne Village"/>
    <m/>
    <m/>
    <m/>
    <n v="0"/>
    <n v="1"/>
    <n v="1.08056723574692"/>
    <n v="0.1587518510674"/>
    <n v="435.506117687114"/>
    <m/>
    <n v="-1"/>
    <n v="-1"/>
    <n v="-1"/>
    <n v="-1"/>
    <n v="0"/>
    <m/>
    <m/>
    <s v="Central IRL A"/>
    <n v="-1"/>
    <m/>
    <m/>
    <n v="636"/>
    <x v="0"/>
    <s v="PlattCircle"/>
    <x v="0"/>
    <m/>
    <n v="84.374360932292703"/>
    <n v="0.35320853019999998"/>
  </r>
  <r>
    <n v="55000"/>
    <n v="75000"/>
    <n v="75000"/>
    <x v="0"/>
    <x v="0"/>
    <s v="IR12-21"/>
    <s v="62-304.520 (7)(b),(16),"/>
    <n v="0.56000000000000005"/>
    <n v="0.48"/>
    <s v="Town of Melbourne Village"/>
    <n v="2.7061632930039999E-2"/>
    <n v="3979.0763766917898"/>
    <n v="9.8727879737313309"/>
    <n v="1.4504635289469101"/>
    <n v="0.26717376414131999"/>
    <n v="3.9251911598779998E-2"/>
    <n v="107.68030430666199"/>
    <n v="1210"/>
    <s v="Fixed Single Family Units"/>
    <n v="1210"/>
    <s v="Town of Melbourne Village                    Brevard County"/>
    <s v="Town of Melbourne Village"/>
    <m/>
    <m/>
    <m/>
    <n v="0"/>
    <n v="1"/>
    <n v="0.26717376414131999"/>
    <n v="3.9251911598779998E-2"/>
    <n v="107.680304306661"/>
    <m/>
    <n v="-1"/>
    <n v="-1"/>
    <n v="-1"/>
    <n v="-1"/>
    <n v="0"/>
    <m/>
    <m/>
    <s v="Central IRL A"/>
    <n v="-1"/>
    <m/>
    <m/>
    <n v="636"/>
    <x v="0"/>
    <s v="PlattCircle"/>
    <x v="0"/>
    <m/>
    <n v="42.479732149081698"/>
    <n v="8.7331958099999996E-2"/>
  </r>
  <r>
    <n v="55000"/>
    <n v="75000"/>
    <n v="75000"/>
    <x v="0"/>
    <x v="0"/>
    <s v="IR12-21"/>
    <s v="62-304.520 (7)(b),(16),"/>
    <n v="0.56000000000000005"/>
    <n v="0.48"/>
    <s v="Town of Melbourne Village"/>
    <n v="0.10050176113868001"/>
    <n v="3975.1522812769499"/>
    <n v="9.8635238222347805"/>
    <n v="1.4491186029311101"/>
    <n v="0.99130151516792997"/>
    <n v="0.14563897169340001"/>
    <n v="399.509805062778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99130151516792997"/>
    <n v="0.14563897169340001"/>
    <n v="1230.99483583646"/>
    <m/>
    <n v="-1"/>
    <n v="-1"/>
    <n v="-1"/>
    <n v="-1"/>
    <n v="0"/>
    <m/>
    <m/>
    <s v="Central IRL A"/>
    <n v="-1"/>
    <m/>
    <m/>
    <n v="636"/>
    <x v="0"/>
    <s v="PlattCircle"/>
    <x v="0"/>
    <m/>
    <n v="116.294796117966"/>
    <n v="0.99837375169999998"/>
  </r>
  <r>
    <n v="55000"/>
    <n v="75000"/>
    <n v="75000"/>
    <x v="0"/>
    <x v="0"/>
    <s v="IR12-21"/>
    <s v="62-304.520 (7)(b),(16),"/>
    <n v="0.56000000000000005"/>
    <n v="0.48"/>
    <s v="Natural Lands"/>
    <n v="0.11245929264319"/>
    <n v="3979.5311917372001"/>
    <n v="9.8738161717619395"/>
    <n v="1.4506111639038199"/>
    <n v="1.11040238236532"/>
    <n v="0.16313470539295"/>
    <n v="447.53526287431299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1.11040238236532"/>
    <n v="0.16313470539295"/>
    <n v="447.53526287431299"/>
    <m/>
    <n v="-1"/>
    <n v="-1"/>
    <n v="-1"/>
    <n v="-1"/>
    <n v="0"/>
    <m/>
    <m/>
    <s v="Central IRL A"/>
    <n v="-1"/>
    <m/>
    <m/>
    <n v="636"/>
    <x v="0"/>
    <s v="PlattCircle"/>
    <x v="0"/>
    <m/>
    <n v="127.12285344457599"/>
    <n v="0.3629645279"/>
  </r>
  <r>
    <n v="55000"/>
    <n v="75000"/>
    <n v="75000"/>
    <x v="0"/>
    <x v="0"/>
    <s v="IR12-21"/>
    <s v="62-304.520 (7)(b),(16),"/>
    <n v="0.56000000000000005"/>
    <n v="0.48"/>
    <s v="Town of Melbourne Village"/>
    <n v="3.0290377791000002E-4"/>
    <n v="3979.5311917372001"/>
    <n v="9.8738161717619395"/>
    <n v="1.4506111639038199"/>
    <n v="2.9908162208500001E-3"/>
    <n v="4.3939560182999998E-4"/>
    <n v="1.2054150323038"/>
    <n v="1210"/>
    <s v="Fixed Single Family Units"/>
    <n v="1210"/>
    <s v="Town of Melbourne Village                    Brevard County"/>
    <s v="Town of Melbourne Village"/>
    <m/>
    <m/>
    <m/>
    <n v="0"/>
    <n v="1"/>
    <n v="2.9908162208500001E-3"/>
    <n v="4.3939560182999998E-4"/>
    <n v="1.20541503230374"/>
    <m/>
    <n v="-1"/>
    <n v="-1"/>
    <n v="-1"/>
    <n v="-1"/>
    <n v="0"/>
    <m/>
    <m/>
    <s v="Central IRL A"/>
    <n v="-1"/>
    <m/>
    <m/>
    <n v="636"/>
    <x v="0"/>
    <s v="PlattCircle"/>
    <x v="0"/>
    <m/>
    <n v="20.341945483203101"/>
    <n v="9.7762780000000007E-4"/>
  </r>
  <r>
    <n v="55000"/>
    <n v="75000"/>
    <n v="75000"/>
    <x v="0"/>
    <x v="0"/>
    <s v="IR12-21"/>
    <s v="62-304.520 (7)(b),(16),"/>
    <n v="0.56000000000000005"/>
    <n v="0.48"/>
    <s v="Town of Melbourne Village"/>
    <n v="4.9351404615999997E-3"/>
    <n v="3979.5311917372001"/>
    <n v="9.8738161717619395"/>
    <n v="1.4506111639038199"/>
    <n v="4.8728669699739997E-2"/>
    <n v="7.15896984904E-3"/>
    <n v="19.6395454025734"/>
    <n v="1210"/>
    <s v="Fixed Single Family Units"/>
    <n v="1210"/>
    <s v="Town of Melbourne Village                    Brevard County"/>
    <s v="Town of Melbourne Village"/>
    <m/>
    <m/>
    <m/>
    <n v="0"/>
    <n v="1"/>
    <n v="4.8728669699739997E-2"/>
    <n v="7.15896984904E-3"/>
    <n v="19.639545402575099"/>
    <m/>
    <n v="-1"/>
    <n v="-1"/>
    <n v="-1"/>
    <n v="-1"/>
    <n v="0"/>
    <m/>
    <m/>
    <s v="Central IRL A"/>
    <n v="-1"/>
    <m/>
    <m/>
    <n v="636"/>
    <x v="0"/>
    <s v="PlattCircle"/>
    <x v="0"/>
    <m/>
    <n v="64.7387343851086"/>
    <n v="1.5928260699999999E-2"/>
  </r>
  <r>
    <n v="55000"/>
    <n v="75000"/>
    <n v="75000"/>
    <x v="0"/>
    <x v="0"/>
    <s v="IR12-21"/>
    <s v="62-304.520 (7)(b),(16),"/>
    <n v="0.56000000000000005"/>
    <n v="0.48"/>
    <s v="Town of Melbourne Village"/>
    <n v="0.32556297720971999"/>
    <n v="3979.5311917372001"/>
    <n v="9.8738161717619395"/>
    <n v="1.4506111639038199"/>
    <n v="3.2145489893003298"/>
    <n v="0.47226528929418998"/>
    <n v="1295.5880226809199"/>
    <n v="1210"/>
    <s v="Fixed Single Family Units"/>
    <n v="1210"/>
    <s v="Town of Melbourne Village                    Brevard County"/>
    <s v="Town of Melbourne Village"/>
    <m/>
    <m/>
    <m/>
    <n v="0"/>
    <n v="1"/>
    <n v="3.2145489893003298"/>
    <n v="0.47226528929418998"/>
    <n v="1295.5880226809199"/>
    <m/>
    <n v="-1"/>
    <n v="-1"/>
    <n v="-1"/>
    <n v="-1"/>
    <n v="0"/>
    <m/>
    <m/>
    <s v="Central IRL A"/>
    <n v="-1"/>
    <m/>
    <m/>
    <n v="636"/>
    <x v="0"/>
    <s v="PlattCircle"/>
    <x v="0"/>
    <m/>
    <n v="156.764373157199"/>
    <n v="1.0507607645000001"/>
  </r>
  <r>
    <n v="55000"/>
    <n v="75000"/>
    <n v="75000"/>
    <x v="0"/>
    <x v="0"/>
    <s v="IR12-21"/>
    <s v="62-304.520 (7)(b),(16),"/>
    <n v="0.56000000000000005"/>
    <n v="0.48"/>
    <s v="Town of Melbourne Village"/>
    <n v="0.17450326676167"/>
    <n v="3979.5311917372001"/>
    <n v="9.8738161717619395"/>
    <n v="1.4506111639038199"/>
    <n v="1.7230131773766599"/>
    <n v="0.25313638690216"/>
    <n v="694.44119313810404"/>
    <n v="1210"/>
    <s v="Fixed Single Family Units"/>
    <n v="1210"/>
    <s v="Town of Melbourne Village                    Brevard County"/>
    <s v="Town of Melbourne Village"/>
    <m/>
    <m/>
    <m/>
    <n v="0"/>
    <n v="1"/>
    <n v="1.7230131773766599"/>
    <n v="0.25313638690216"/>
    <n v="694.44119313810404"/>
    <m/>
    <n v="-1"/>
    <n v="-1"/>
    <n v="-1"/>
    <n v="-1"/>
    <n v="0"/>
    <m/>
    <m/>
    <s v="Central IRL A"/>
    <n v="-1"/>
    <m/>
    <m/>
    <n v="636"/>
    <x v="0"/>
    <s v="PlattCircle"/>
    <x v="0"/>
    <m/>
    <n v="125.544548333853"/>
    <n v="0.56321264650000002"/>
  </r>
  <r>
    <n v="56000"/>
    <n v="76000"/>
    <n v="76000"/>
    <x v="0"/>
    <x v="0"/>
    <s v="IR12-21"/>
    <s v="62-304.520 (7)(b),(16),"/>
    <n v="0.56000000000000005"/>
    <n v="0.48"/>
    <s v="Town of Melbourne Village"/>
    <n v="0.16836712550263999"/>
    <n v="3982.65160961625"/>
    <n v="9.8811733538056306"/>
    <n v="1.4516789000175201"/>
    <n v="1.6636647541735401"/>
    <n v="0.24441500354878001"/>
    <n v="670.54760338955498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1.6636647541735401"/>
    <n v="0.24441500354878001"/>
    <n v="749.59946256013302"/>
    <m/>
    <n v="-1"/>
    <n v="-1"/>
    <n v="-1"/>
    <n v="-1"/>
    <n v="0"/>
    <m/>
    <m/>
    <s v="Central IRL A"/>
    <n v="-1"/>
    <m/>
    <m/>
    <n v="636"/>
    <x v="0"/>
    <s v="PlattCircle"/>
    <x v="0"/>
    <m/>
    <n v="127.360767568274"/>
    <n v="0.60794765819999996"/>
  </r>
  <r>
    <n v="56000"/>
    <n v="76000"/>
    <n v="76000"/>
    <x v="0"/>
    <x v="0"/>
    <s v="IR12-21"/>
    <s v="62-304.520 (7)(b),(16),"/>
    <n v="0.56000000000000005"/>
    <n v="0.48"/>
    <s v="Town of Melbourne Village"/>
    <n v="3.8463198561320001E-2"/>
    <n v="3982.65160961625"/>
    <n v="9.8811733538056306"/>
    <n v="1.4516789000175201"/>
    <n v="0.38006153272629001"/>
    <n v="5.5836213778650001E-2"/>
    <n v="153.18551966124599"/>
    <n v="1210"/>
    <s v="Fixed Single Family Units"/>
    <n v="1210"/>
    <s v="Town of Melbourne Village                    Brevard County"/>
    <s v="Town of Melbourne Village"/>
    <m/>
    <m/>
    <m/>
    <n v="0"/>
    <n v="1"/>
    <n v="0.38006153272629001"/>
    <n v="5.5836213778650001E-2"/>
    <n v="153.18551966124801"/>
    <m/>
    <n v="-1"/>
    <n v="-1"/>
    <n v="-1"/>
    <n v="-1"/>
    <n v="0"/>
    <m/>
    <m/>
    <s v="Central IRL A"/>
    <n v="-1"/>
    <m/>
    <m/>
    <n v="636"/>
    <x v="0"/>
    <s v="PlattCircle"/>
    <x v="0"/>
    <m/>
    <n v="63.716458735671303"/>
    <n v="0.1242380533"/>
  </r>
  <r>
    <n v="56000"/>
    <n v="76000"/>
    <n v="76000"/>
    <x v="0"/>
    <x v="0"/>
    <s v="IR12-21"/>
    <s v="62-304.520 (7)(b),(16),"/>
    <n v="0.56000000000000005"/>
    <n v="0.48"/>
    <s v="Town of Melbourne Village"/>
    <n v="0.19341613966901"/>
    <n v="3982.65160961625"/>
    <n v="9.8811733538056306"/>
    <n v="1.4516789000175201"/>
    <n v="1.91117840549343"/>
    <n v="0.28077812888034998"/>
    <n v="770.30909997857304"/>
    <n v="1210"/>
    <s v="Fixed Single Family Units"/>
    <n v="1210"/>
    <s v="Town of Melbourne Village                    Brevard County"/>
    <s v="Town of Melbourne Village"/>
    <m/>
    <m/>
    <m/>
    <n v="0"/>
    <n v="1"/>
    <n v="1.91117840549343"/>
    <n v="0.28077812888034998"/>
    <n v="770.30909997857304"/>
    <m/>
    <n v="-1"/>
    <n v="-1"/>
    <n v="-1"/>
    <n v="-1"/>
    <n v="0"/>
    <m/>
    <m/>
    <s v="Central IRL A"/>
    <n v="-1"/>
    <m/>
    <m/>
    <n v="636"/>
    <x v="0"/>
    <s v="PlattCircle"/>
    <x v="0"/>
    <m/>
    <n v="112.160135703908"/>
    <n v="0.62474379560000004"/>
  </r>
  <r>
    <n v="56000"/>
    <n v="76000"/>
    <n v="76000"/>
    <x v="0"/>
    <x v="0"/>
    <s v="IR12-21"/>
    <s v="62-304.520 (7)(b),(16),"/>
    <n v="0.56000000000000005"/>
    <n v="0.48"/>
    <s v="Town of Melbourne Village"/>
    <n v="9.3442209121030004E-2"/>
    <n v="3982.65160961625"/>
    <n v="9.8811733538056306"/>
    <n v="1.4516789000175201"/>
    <n v="0.92331866688747"/>
    <n v="0.13564808335202"/>
    <n v="372.147764561977"/>
    <n v="1210"/>
    <s v="Fixed Single Family Units"/>
    <n v="1210"/>
    <s v="Town of Melbourne Village                    Brevard County"/>
    <s v="Town of Melbourne Village"/>
    <m/>
    <m/>
    <m/>
    <n v="0"/>
    <n v="1"/>
    <n v="0.92331866688747"/>
    <n v="0.13564808335202"/>
    <n v="372.14776456197802"/>
    <m/>
    <n v="-1"/>
    <n v="-1"/>
    <n v="-1"/>
    <n v="-1"/>
    <n v="0"/>
    <m/>
    <m/>
    <s v="Central IRL A"/>
    <n v="-1"/>
    <m/>
    <m/>
    <n v="636"/>
    <x v="0"/>
    <s v="PlattCircle"/>
    <x v="0"/>
    <m/>
    <n v="81.755570230235605"/>
    <n v="0.30182300449999999"/>
  </r>
  <r>
    <n v="56000"/>
    <n v="76000"/>
    <n v="76000"/>
    <x v="0"/>
    <x v="0"/>
    <s v="IR12-21"/>
    <s v="62-304.520 (7)(b),(16),"/>
    <n v="0.56000000000000005"/>
    <n v="0.48"/>
    <s v="Town of Melbourne Village"/>
    <n v="3.3774790487769997E-2"/>
    <n v="4002.8144277175202"/>
    <n v="11.0261988296963"/>
    <n v="1.98105126719309"/>
    <n v="0.37240755534948"/>
    <n v="6.690959149497E-2"/>
    <n v="135.19421865758201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37240755534948"/>
    <n v="6.690959149497E-2"/>
    <n v="135.19421865758301"/>
    <m/>
    <n v="-1"/>
    <n v="-1"/>
    <n v="-1"/>
    <n v="-1"/>
    <n v="0"/>
    <m/>
    <m/>
    <s v="Central IRL A"/>
    <n v="-1"/>
    <m/>
    <m/>
    <n v="636"/>
    <x v="0"/>
    <s v="PlattCircle"/>
    <x v="0"/>
    <m/>
    <n v="105.48200222545999"/>
    <n v="0.1096465683"/>
  </r>
  <r>
    <n v="56000"/>
    <n v="76000"/>
    <n v="76000"/>
    <x v="0"/>
    <x v="0"/>
    <s v="IR12-21"/>
    <s v="62-304.520 (7)(b),(16),"/>
    <n v="0.56000000000000005"/>
    <n v="0.48"/>
    <s v="Town of Melbourne Village"/>
    <n v="0.16521511099354"/>
    <n v="4002.8144277175202"/>
    <n v="11.0261988296963"/>
    <n v="1.98105126719309"/>
    <n v="1.8216946634851201"/>
    <n v="0.32729960499319999"/>
    <n v="661.32542996189295"/>
    <n v="1210"/>
    <s v="Fixed Single Family Units"/>
    <n v="1210"/>
    <s v="Town of Melbourne Village                    Brevard County"/>
    <s v="Town of Melbourne Village"/>
    <m/>
    <m/>
    <m/>
    <n v="0"/>
    <n v="1"/>
    <n v="1.8216946634851201"/>
    <n v="0.32729960499319999"/>
    <n v="661.32542996189295"/>
    <m/>
    <n v="-1"/>
    <n v="-1"/>
    <n v="-1"/>
    <n v="-1"/>
    <n v="0"/>
    <m/>
    <m/>
    <s v="Central IRL A"/>
    <n v="-1"/>
    <m/>
    <m/>
    <n v="636"/>
    <x v="0"/>
    <s v="PlattCircle"/>
    <x v="0"/>
    <m/>
    <n v="123.439928241545"/>
    <n v="0.53635476879999999"/>
  </r>
  <r>
    <n v="56000"/>
    <n v="76000"/>
    <n v="76000"/>
    <x v="0"/>
    <x v="0"/>
    <s v="IR12-21"/>
    <s v="62-304.520 (7)(b),(16),"/>
    <n v="0.56000000000000005"/>
    <n v="0.48"/>
    <s v="Town of Melbourne Village"/>
    <n v="0.41877355230167002"/>
    <n v="4002.8144277175202"/>
    <n v="11.0261988296963"/>
    <n v="1.98105126719309"/>
    <n v="4.6174804522964701"/>
    <n v="0.82961187645418"/>
    <n v="1676.27281709964"/>
    <n v="1330"/>
    <s v="Residential, High density; Multiple Dwelling Units, Low Rise &lt;Two stories or less&gt;"/>
    <n v="1330"/>
    <s v="Town of Melbourne Village                    Brevard County"/>
    <s v="Town of Melbourne Village"/>
    <m/>
    <m/>
    <m/>
    <n v="0"/>
    <n v="1"/>
    <n v="4.6174804522964701"/>
    <n v="0.82961187645418"/>
    <n v="1676.27281709964"/>
    <m/>
    <n v="-1"/>
    <n v="-1"/>
    <n v="-1"/>
    <n v="-1"/>
    <n v="0"/>
    <m/>
    <m/>
    <s v="Central IRL A"/>
    <n v="-1"/>
    <m/>
    <m/>
    <n v="636"/>
    <x v="0"/>
    <s v="PlattCircle"/>
    <x v="0"/>
    <m/>
    <n v="166.168761630582"/>
    <n v="1.3595075564000001"/>
  </r>
  <r>
    <n v="56000"/>
    <n v="76000"/>
    <n v="76000"/>
    <x v="0"/>
    <x v="0"/>
    <s v="IR12-21"/>
    <s v="62-304.520 (7)(b),(16),"/>
    <n v="0.56000000000000005"/>
    <n v="0.48"/>
    <s v="Natural Lands"/>
    <n v="0.23645508617368999"/>
    <n v="3973.7131552311898"/>
    <n v="9.8602091766081408"/>
    <n v="1.4486403722282"/>
    <n v="2.3314966105454902"/>
    <n v="0.3425383840499"/>
    <n v="939.60468654972203"/>
    <n v="1200"/>
    <s v="Residential, Medium Density-Two-five dwellingunits per acre"/>
    <n v="3000"/>
    <s v="Town of Melbourne Village                    Brevard County"/>
    <s v="Town of Melbourne Village"/>
    <m/>
    <m/>
    <m/>
    <n v="0"/>
    <n v="1"/>
    <n v="2.3314966105454902"/>
    <n v="0.3425383840499"/>
    <n v="939.60468654972203"/>
    <m/>
    <n v="-1"/>
    <n v="-1"/>
    <n v="-1"/>
    <n v="-1"/>
    <n v="0"/>
    <m/>
    <m/>
    <s v="Central IRL A"/>
    <n v="-1"/>
    <m/>
    <m/>
    <n v="636"/>
    <x v="0"/>
    <s v="PlattCircle"/>
    <x v="0"/>
    <m/>
    <n v="154.57408152449199"/>
    <n v="0.76204759659999999"/>
  </r>
  <r>
    <n v="56000"/>
    <n v="76000"/>
    <n v="76000"/>
    <x v="0"/>
    <x v="0"/>
    <s v="IR12-21"/>
    <s v="62-304.520 (7)(b),(16),"/>
    <n v="0.56000000000000005"/>
    <n v="0.48"/>
    <s v="Town of Melbourne Village"/>
    <n v="0.23820686438527"/>
    <n v="3973.7131552311898"/>
    <n v="9.8602091766081408"/>
    <n v="1.4486403722282"/>
    <n v="2.3487695101427501"/>
    <n v="0.34507608069040002"/>
    <n v="946.56575067414894"/>
    <n v="1210"/>
    <s v="Fixed Single Family Units"/>
    <n v="1210"/>
    <s v="Town of Melbourne Village                    Brevard County"/>
    <s v="Town of Melbourne Village"/>
    <m/>
    <m/>
    <m/>
    <n v="0"/>
    <n v="1"/>
    <n v="2.3487695101427501"/>
    <n v="0.34507608069040002"/>
    <n v="946.56575067414894"/>
    <m/>
    <n v="-1"/>
    <n v="-1"/>
    <n v="-1"/>
    <n v="-1"/>
    <n v="0"/>
    <m/>
    <m/>
    <s v="Central IRL A"/>
    <n v="-1"/>
    <m/>
    <m/>
    <n v="636"/>
    <x v="0"/>
    <s v="PlattCircle"/>
    <x v="0"/>
    <m/>
    <n v="150.700005780818"/>
    <n v="0.76769322839999998"/>
  </r>
  <r>
    <n v="56000"/>
    <n v="76000"/>
    <n v="76000"/>
    <x v="0"/>
    <x v="0"/>
    <s v="IR12-21"/>
    <s v="62-304.520 (7)(b),(16),"/>
    <n v="0.56000000000000005"/>
    <n v="0.48"/>
    <s v="Town of Melbourne Village"/>
    <n v="1.0642856957E-4"/>
    <n v="3973.7131552311898"/>
    <n v="9.8602091766081408"/>
    <n v="1.4486403722282"/>
    <n v="1.0494079583599999E-3"/>
    <n v="1.5417672264000001E-4"/>
    <n v="0.42291660700863998"/>
    <n v="1210"/>
    <s v="Fixed Single Family Units"/>
    <n v="1210"/>
    <s v="Town of Melbourne Village                    Brevard County"/>
    <s v="Town of Melbourne Village"/>
    <m/>
    <m/>
    <m/>
    <n v="0"/>
    <n v="1"/>
    <n v="1.0494079583599999E-3"/>
    <n v="1.5417672264000001E-4"/>
    <n v="0.42291660700976003"/>
    <m/>
    <n v="-1"/>
    <n v="-1"/>
    <n v="-1"/>
    <n v="-1"/>
    <n v="0"/>
    <m/>
    <m/>
    <s v="Central IRL A"/>
    <n v="-1"/>
    <m/>
    <m/>
    <n v="636"/>
    <x v="0"/>
    <s v="PlattCircle"/>
    <x v="0"/>
    <m/>
    <n v="3.177291126928"/>
    <n v="3.4299809999999999E-4"/>
  </r>
  <r>
    <n v="56000"/>
    <n v="76000"/>
    <n v="76000"/>
    <x v="0"/>
    <x v="0"/>
    <s v="IR12-21"/>
    <s v="62-304.520 (7)(b),(16),"/>
    <n v="0.56000000000000005"/>
    <n v="0.48"/>
    <s v="Town of Melbourne Village"/>
    <n v="0.14299508217474999"/>
    <n v="3973.7131552311898"/>
    <n v="9.8602091766081408"/>
    <n v="1.4486403722282"/>
    <n v="1.4099614214693701"/>
    <n v="0.20714844906843999"/>
    <n v="568.22143917119797"/>
    <n v="1210"/>
    <s v="Fixed Single Family Units"/>
    <n v="1210"/>
    <s v="Town of Melbourne Village                    Brevard County"/>
    <s v="Town of Melbourne Village"/>
    <m/>
    <m/>
    <m/>
    <n v="0"/>
    <n v="1"/>
    <n v="1.4099614214693701"/>
    <n v="0.20714844906843999"/>
    <n v="568.22143917119797"/>
    <m/>
    <n v="-1"/>
    <n v="-1"/>
    <n v="-1"/>
    <n v="-1"/>
    <n v="0"/>
    <m/>
    <m/>
    <s v="Central IRL A"/>
    <n v="-1"/>
    <m/>
    <m/>
    <n v="636"/>
    <x v="0"/>
    <s v="PlattCircle"/>
    <x v="0"/>
    <m/>
    <n v="115.594152418948"/>
    <n v="0.46084463840000001"/>
  </r>
  <r>
    <n v="56000"/>
    <n v="77000"/>
    <n v="77000"/>
    <x v="0"/>
    <x v="0"/>
    <s v="IR12-21"/>
    <s v="62-304.520 (7)(b),(16),"/>
    <n v="0.56000000000000005"/>
    <n v="0.48"/>
    <s v="Town of Melbourne Village"/>
    <n v="1.108476541789E-2"/>
    <n v="3971.6751821820899"/>
    <n v="9.8553643486723992"/>
    <n v="1.44793582085053"/>
    <n v="0.1092444019129"/>
    <n v="1.6050028914289999E-2"/>
    <n v="44.025087710559902"/>
    <n v="1200"/>
    <s v="Residential, Medium Density-Two-five dwellingunits per acre"/>
    <n v="1200"/>
    <s v="Town of Melbourne Village                    Brevard County"/>
    <s v="Town of Melbourne Village"/>
    <m/>
    <m/>
    <m/>
    <n v="0"/>
    <n v="1"/>
    <n v="0.1092444019129"/>
    <n v="1.6050028914289999E-2"/>
    <n v="44.025087710559497"/>
    <m/>
    <n v="-1"/>
    <n v="-1"/>
    <n v="-1"/>
    <n v="-1"/>
    <n v="0"/>
    <m/>
    <m/>
    <s v="Central IRL A"/>
    <n v="-1"/>
    <m/>
    <m/>
    <n v="636"/>
    <x v="0"/>
    <s v="PlattCircle"/>
    <x v="0"/>
    <m/>
    <n v="26.7933649113148"/>
    <n v="3.5705667199999999E-2"/>
  </r>
  <r>
    <n v="56000"/>
    <n v="77000"/>
    <n v="77000"/>
    <x v="0"/>
    <x v="0"/>
    <s v="IR12-21"/>
    <s v="62-304.520 (7)(b),(16),"/>
    <n v="0.56000000000000005"/>
    <n v="0.48"/>
    <s v="Town of Melbourne Village"/>
    <n v="5.6084221641000004E-4"/>
    <n v="3971.6751821820899"/>
    <n v="9.8553643486723992"/>
    <n v="1.44793582085053"/>
    <n v="5.5273043848900003E-3"/>
    <n v="8.1206353499000002E-4"/>
    <n v="2.2274831120594198"/>
    <n v="1200"/>
    <s v="Residential, Medium Density-Two-five dwellingunits per acre"/>
    <n v="1200"/>
    <s v="City of West Melbourne           Town of Melbourne Village                    Brevard County"/>
    <s v="Town of Melbourne Village"/>
    <m/>
    <m/>
    <m/>
    <n v="0"/>
    <n v="1"/>
    <n v="5.5273043848900003E-3"/>
    <n v="8.1206353499000002E-4"/>
    <n v="2.2274831120593399"/>
    <m/>
    <n v="-1"/>
    <n v="-1"/>
    <n v="-1"/>
    <n v="-1"/>
    <n v="0"/>
    <m/>
    <m/>
    <s v="Central IRL A"/>
    <n v="-1"/>
    <m/>
    <m/>
    <n v="636"/>
    <x v="0"/>
    <s v="PlattCircle"/>
    <x v="0"/>
    <m/>
    <n v="14.3476072837397"/>
    <n v="1.8065556E-3"/>
  </r>
  <r>
    <n v="56000"/>
    <n v="77000"/>
    <n v="77000"/>
    <x v="0"/>
    <x v="0"/>
    <s v="IR12-21"/>
    <s v="62-304.520 (7)(b),(16),"/>
    <n v="0.56000000000000005"/>
    <n v="0.48"/>
    <s v="City of West Melbourne"/>
    <n v="1.2348340505500001E-2"/>
    <n v="3971.6751821820899"/>
    <n v="9.8553643486723992"/>
    <n v="1.44793582085053"/>
    <n v="0.12169739478325001"/>
    <n v="1.7879604545980001E-2"/>
    <n v="49.043597526859998"/>
    <n v="1210"/>
    <s v="Fixed Single Family Units"/>
    <n v="1210"/>
    <s v="City of West Melbourne                               Brevard County"/>
    <s v="City of West Melbourne"/>
    <m/>
    <m/>
    <m/>
    <n v="0"/>
    <n v="1"/>
    <n v="0.12169739478325001"/>
    <n v="1.7879604545980001E-2"/>
    <n v="1477.06320395534"/>
    <m/>
    <n v="-1"/>
    <n v="-1"/>
    <n v="-1"/>
    <n v="-1"/>
    <n v="0"/>
    <m/>
    <m/>
    <s v="Central IRL A"/>
    <n v="-1"/>
    <m/>
    <m/>
    <n v="636"/>
    <x v="0"/>
    <s v="PlattCircle"/>
    <x v="0"/>
    <m/>
    <n v="79.144277834349793"/>
    <n v="1.1979425823000001"/>
  </r>
  <r>
    <n v="56000"/>
    <n v="77000"/>
    <n v="77000"/>
    <x v="0"/>
    <x v="0"/>
    <s v="IR12-21"/>
    <s v="62-304.520 (7)(b),(16),"/>
    <n v="0.56000000000000005"/>
    <n v="0.48"/>
    <s v="Town of Melbourne Village"/>
    <n v="9.2357023336600008E-3"/>
    <n v="3971.6751821820899"/>
    <n v="9.8553643486723992"/>
    <n v="1.44793582085053"/>
    <n v="9.1021211514150005E-2"/>
    <n v="1.337270423962E-2"/>
    <n v="36.68120974863850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9.1021211514150005E-2"/>
    <n v="1.337270423962E-2"/>
    <n v="36.681209748640001"/>
    <m/>
    <n v="-1"/>
    <n v="-1"/>
    <n v="-1"/>
    <n v="-1"/>
    <n v="0"/>
    <m/>
    <m/>
    <s v="Central IRL A"/>
    <n v="-1"/>
    <m/>
    <m/>
    <n v="636"/>
    <x v="0"/>
    <s v="PlattCircle"/>
    <x v="0"/>
    <m/>
    <n v="78.395794264079896"/>
    <n v="2.9749561800000001E-2"/>
  </r>
  <r>
    <n v="56000"/>
    <n v="77000"/>
    <n v="77000"/>
    <x v="0"/>
    <x v="0"/>
    <s v="IR12-21"/>
    <s v="62-304.520 (7)(b),(16),"/>
    <n v="0.56000000000000005"/>
    <n v="0.48"/>
    <s v="Town of Melbourne Village"/>
    <n v="4.9003738598889998E-2"/>
    <n v="3971.6751821820899"/>
    <n v="9.8553643486723992"/>
    <n v="1.44793582085053"/>
    <n v="0.48294969833917001"/>
    <n v="7.0954268472930002E-2"/>
    <n v="194.62693242735401"/>
    <n v="1210"/>
    <s v="Fixed Single Family Units"/>
    <n v="1210"/>
    <s v="Town of Melbourne Village                    Brevard County"/>
    <s v="Town of Melbourne Village"/>
    <m/>
    <m/>
    <m/>
    <n v="0"/>
    <n v="1"/>
    <n v="0.48294969833917001"/>
    <n v="7.0954268472930002E-2"/>
    <n v="194.62693242735301"/>
    <m/>
    <n v="-1"/>
    <n v="-1"/>
    <n v="-1"/>
    <n v="-1"/>
    <n v="0"/>
    <m/>
    <m/>
    <s v="Central IRL A"/>
    <n v="-1"/>
    <m/>
    <m/>
    <n v="636"/>
    <x v="0"/>
    <s v="PlattCircle"/>
    <x v="0"/>
    <m/>
    <n v="75.414575523190607"/>
    <n v="0.1578482826"/>
  </r>
  <r>
    <n v="56000"/>
    <n v="77000"/>
    <n v="77000"/>
    <x v="0"/>
    <x v="0"/>
    <s v="IR12-21"/>
    <s v="62-304.520 (7)(b),(16),"/>
    <n v="0.56000000000000005"/>
    <n v="0.48"/>
    <s v="Town of Melbourne Village"/>
    <n v="3.1055563742399999E-3"/>
    <n v="3971.6751821820899"/>
    <n v="9.8553643486723992"/>
    <n v="1.44793582085053"/>
    <n v="3.060638957349E-2"/>
    <n v="4.49664631793E-3"/>
    <n v="12.334261178444301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3.060638957349E-2"/>
    <n v="4.49664631793E-3"/>
    <n v="12.3342611784458"/>
    <m/>
    <n v="-1"/>
    <n v="-1"/>
    <n v="-1"/>
    <n v="-1"/>
    <n v="0"/>
    <m/>
    <m/>
    <s v="Central IRL A"/>
    <n v="-1"/>
    <m/>
    <m/>
    <n v="636"/>
    <x v="0"/>
    <s v="PlattCircle"/>
    <x v="0"/>
    <m/>
    <n v="63.552904095542601"/>
    <n v="1.00034559E-2"/>
  </r>
  <r>
    <n v="56000"/>
    <n v="77000"/>
    <n v="77000"/>
    <x v="0"/>
    <x v="0"/>
    <s v="IR12-21"/>
    <s v="62-304.520 (7)(b),(16),"/>
    <n v="0.56000000000000005"/>
    <n v="0.48"/>
    <s v="City of West Melbourne"/>
    <n v="3.4836512126400002E-3"/>
    <n v="3971.6751821820899"/>
    <n v="9.8553643486723992"/>
    <n v="1.44793582085053"/>
    <n v="3.4332651964259997E-2"/>
    <n v="5.0441033781299998E-3"/>
    <n v="13.8359310646208"/>
    <n v="1210"/>
    <s v="Fixed Single Family Units"/>
    <n v="1210"/>
    <s v="City of West Melbourne                               Brevard County"/>
    <s v="City of West Melbourne"/>
    <m/>
    <m/>
    <m/>
    <n v="0"/>
    <n v="1"/>
    <n v="3.4332651964259997E-2"/>
    <n v="5.0441033781299998E-3"/>
    <n v="432.81549937022498"/>
    <m/>
    <n v="-1"/>
    <n v="-1"/>
    <n v="-1"/>
    <n v="-1"/>
    <n v="0"/>
    <m/>
    <m/>
    <s v="Central IRL A"/>
    <n v="-1"/>
    <m/>
    <m/>
    <n v="636"/>
    <x v="0"/>
    <s v="PlattCircle"/>
    <x v="0"/>
    <m/>
    <n v="25.877976818977402"/>
    <n v="0.35102635799999998"/>
  </r>
  <r>
    <n v="56000"/>
    <n v="77000"/>
    <n v="77000"/>
    <x v="0"/>
    <x v="0"/>
    <s v="IR12-21"/>
    <s v="62-304.520 (7)(b),(16),"/>
    <n v="0.56000000000000005"/>
    <n v="0.48"/>
    <s v="Town of Melbourne Village"/>
    <n v="2.70045393321E-3"/>
    <n v="3971.6751821820899"/>
    <n v="9.8553643486723992"/>
    <n v="1.44793582085053"/>
    <n v="2.661395741862E-2"/>
    <n v="3.9100839824499998E-3"/>
    <n v="10.725325867172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2.661395741862E-2"/>
    <n v="3.9100839824499998E-3"/>
    <n v="10.7253258671727"/>
    <m/>
    <n v="-1"/>
    <n v="-1"/>
    <n v="-1"/>
    <n v="-1"/>
    <n v="0"/>
    <m/>
    <m/>
    <s v="Central IRL A"/>
    <n v="-1"/>
    <m/>
    <m/>
    <n v="636"/>
    <x v="0"/>
    <s v="PlattCircle"/>
    <x v="0"/>
    <m/>
    <n v="25.4344817217894"/>
    <n v="8.6985611000000001E-3"/>
  </r>
  <r>
    <n v="56000"/>
    <n v="77000"/>
    <n v="77000"/>
    <x v="0"/>
    <x v="0"/>
    <s v="IR12-21"/>
    <s v="62-304.520 (7)(b),(16),"/>
    <n v="0.56000000000000005"/>
    <n v="0.48"/>
    <s v="Town of Melbourne Village"/>
    <n v="1.740825130086E-2"/>
    <n v="3971.6751821820899"/>
    <n v="9.8553643486723992"/>
    <n v="1.44793582085053"/>
    <n v="0.17156465924330999"/>
    <n v="2.520603063689E-2"/>
    <n v="69.139919656850594"/>
    <n v="1210"/>
    <s v="Fixed Single Family Units"/>
    <n v="1210"/>
    <s v="Town of Melbourne Village                    Brevard County"/>
    <s v="Town of Melbourne Village"/>
    <m/>
    <m/>
    <m/>
    <n v="0"/>
    <n v="1"/>
    <n v="0.17156465924330999"/>
    <n v="2.520603063689E-2"/>
    <n v="69.139919656850594"/>
    <m/>
    <n v="-1"/>
    <n v="-1"/>
    <n v="-1"/>
    <n v="-1"/>
    <n v="0"/>
    <m/>
    <m/>
    <s v="Central IRL A"/>
    <n v="-1"/>
    <m/>
    <m/>
    <n v="636"/>
    <x v="0"/>
    <s v="PlattCircle"/>
    <x v="0"/>
    <m/>
    <n v="35.624111983738601"/>
    <n v="5.6074549600000002E-2"/>
  </r>
  <r>
    <n v="56000"/>
    <n v="77000"/>
    <n v="77000"/>
    <x v="0"/>
    <x v="0"/>
    <s v="IR12-21"/>
    <s v="62-304.520 (7)(b),(16),"/>
    <n v="0.56000000000000005"/>
    <n v="0.48"/>
    <s v="Town of Melbourne Village"/>
    <n v="1.3931142618700001E-3"/>
    <n v="3971.6751821820899"/>
    <n v="9.8553643486723992"/>
    <n v="1.44793582085053"/>
    <n v="1.3729648630100001E-2"/>
    <n v="2.0171400423E-3"/>
    <n v="5.5329973398288903"/>
    <n v="1210"/>
    <s v="Fixed Single Family Units"/>
    <n v="1210"/>
    <s v="City of West Melbourne           Town of Melbourne Village                    Brevard County"/>
    <s v="Town of Melbourne Village"/>
    <m/>
    <m/>
    <m/>
    <n v="0"/>
    <n v="1"/>
    <n v="1.3729648630100001E-2"/>
    <n v="2.0171400423E-3"/>
    <n v="5.5329973398280199"/>
    <m/>
    <n v="-1"/>
    <n v="-1"/>
    <n v="-1"/>
    <n v="-1"/>
    <n v="0"/>
    <m/>
    <m/>
    <s v="Central IRL A"/>
    <n v="-1"/>
    <m/>
    <m/>
    <n v="636"/>
    <x v="0"/>
    <s v="PlattCircle"/>
    <x v="0"/>
    <m/>
    <n v="24.534030057646"/>
    <n v="4.4874269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5" cacheId="13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6" firstHeaderRow="0" firstDataRow="1" firstDataCol="1"/>
  <pivotFields count="49">
    <pivotField numFmtId="11" showAll="0"/>
    <pivotField numFmtId="11" showAll="0"/>
    <pivotField numFmtId="11" showAll="0"/>
    <pivotField axis="axisRow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dataField="1" showAll="0"/>
  </pivotFields>
  <rowFields count="4">
    <field x="45"/>
    <field x="3"/>
    <field x="43"/>
    <field x="4"/>
  </rowFields>
  <rowItems count="5">
    <i>
      <x/>
    </i>
    <i r="1">
      <x/>
    </i>
    <i r="2">
      <x/>
    </i>
    <i r="3">
      <x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8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59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35" t="s">
        <v>64</v>
      </c>
      <c r="C5" s="136"/>
      <c r="D5" s="136"/>
      <c r="E5" s="136"/>
      <c r="F5" s="136"/>
      <c r="G5" s="137"/>
    </row>
    <row r="6" spans="1:7" x14ac:dyDescent="0.25">
      <c r="B6" s="25"/>
      <c r="C6" s="26" t="s">
        <v>40</v>
      </c>
      <c r="D6" s="26"/>
      <c r="E6" s="26"/>
      <c r="F6" s="26"/>
      <c r="G6" s="27"/>
    </row>
    <row r="7" spans="1:7" x14ac:dyDescent="0.25">
      <c r="B7" s="28"/>
      <c r="C7" s="26" t="s">
        <v>47</v>
      </c>
      <c r="D7" s="26"/>
      <c r="E7" s="26"/>
      <c r="F7" s="26"/>
      <c r="G7" s="27"/>
    </row>
    <row r="8" spans="1:7" x14ac:dyDescent="0.25">
      <c r="B8" s="29"/>
      <c r="C8" s="26" t="s">
        <v>41</v>
      </c>
      <c r="D8" s="26"/>
      <c r="E8" s="26"/>
      <c r="F8" s="26"/>
      <c r="G8" s="27"/>
    </row>
    <row r="9" spans="1:7" x14ac:dyDescent="0.25">
      <c r="B9" s="56"/>
      <c r="C9" s="55" t="s">
        <v>46</v>
      </c>
      <c r="D9" s="30"/>
      <c r="E9" s="30"/>
      <c r="F9" s="30"/>
      <c r="G9" s="31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54"/>
      <c r="B16" s="9" t="s">
        <v>44</v>
      </c>
    </row>
    <row r="18" spans="1:2" x14ac:dyDescent="0.25">
      <c r="A18" s="24" t="s">
        <v>63</v>
      </c>
      <c r="B18" s="24" t="s">
        <v>75</v>
      </c>
    </row>
    <row r="19" spans="1:2" ht="31.5" x14ac:dyDescent="0.25">
      <c r="A19" s="9" t="s">
        <v>13</v>
      </c>
      <c r="B19" s="64" t="s">
        <v>76</v>
      </c>
    </row>
    <row r="20" spans="1:2" ht="15.75" x14ac:dyDescent="0.25">
      <c r="A20" s="9" t="s">
        <v>69</v>
      </c>
      <c r="B20" s="64" t="s">
        <v>77</v>
      </c>
    </row>
    <row r="21" spans="1:2" ht="31.5" x14ac:dyDescent="0.25">
      <c r="A21" s="9" t="s">
        <v>70</v>
      </c>
      <c r="B21" s="64" t="s">
        <v>78</v>
      </c>
    </row>
    <row r="22" spans="1:2" ht="31.5" x14ac:dyDescent="0.25">
      <c r="A22" s="9" t="s">
        <v>66</v>
      </c>
      <c r="B22" s="64" t="s">
        <v>79</v>
      </c>
    </row>
    <row r="23" spans="1:2" ht="31.5" x14ac:dyDescent="0.25">
      <c r="A23" s="9" t="s">
        <v>71</v>
      </c>
      <c r="B23" s="64" t="s">
        <v>80</v>
      </c>
    </row>
    <row r="24" spans="1:2" ht="47.25" x14ac:dyDescent="0.25">
      <c r="A24" s="9" t="s">
        <v>65</v>
      </c>
      <c r="B24" s="64" t="s">
        <v>81</v>
      </c>
    </row>
    <row r="25" spans="1:2" ht="47.25" x14ac:dyDescent="0.25">
      <c r="A25" s="9" t="s">
        <v>72</v>
      </c>
      <c r="B25" s="64" t="s">
        <v>82</v>
      </c>
    </row>
    <row r="26" spans="1:2" ht="15.75" x14ac:dyDescent="0.25">
      <c r="A26" s="9" t="s">
        <v>67</v>
      </c>
      <c r="B26" s="64" t="s">
        <v>83</v>
      </c>
    </row>
    <row r="27" spans="1:2" ht="15.75" x14ac:dyDescent="0.25">
      <c r="A27" s="9" t="s">
        <v>59</v>
      </c>
      <c r="B27" s="64" t="s">
        <v>84</v>
      </c>
    </row>
    <row r="28" spans="1:2" ht="31.5" x14ac:dyDescent="0.25">
      <c r="A28" s="9" t="s">
        <v>12</v>
      </c>
      <c r="B28" s="64" t="s">
        <v>85</v>
      </c>
    </row>
    <row r="29" spans="1:2" ht="31.5" x14ac:dyDescent="0.25">
      <c r="A29" s="9" t="s">
        <v>73</v>
      </c>
      <c r="B29" s="64" t="s">
        <v>86</v>
      </c>
    </row>
    <row r="30" spans="1:2" ht="47.25" x14ac:dyDescent="0.25">
      <c r="A30" s="9" t="s">
        <v>45</v>
      </c>
      <c r="B30" s="64" t="s">
        <v>87</v>
      </c>
    </row>
    <row r="31" spans="1:2" ht="31.5" x14ac:dyDescent="0.25">
      <c r="A31" s="9" t="s">
        <v>74</v>
      </c>
      <c r="B31" s="64" t="s">
        <v>88</v>
      </c>
    </row>
    <row r="32" spans="1:2" ht="15.75" x14ac:dyDescent="0.25">
      <c r="A32" s="9" t="s">
        <v>62</v>
      </c>
      <c r="B32" s="64" t="s">
        <v>89</v>
      </c>
    </row>
    <row r="33" spans="2:2" ht="31.5" x14ac:dyDescent="0.25">
      <c r="B33" s="64" t="s">
        <v>90</v>
      </c>
    </row>
    <row r="34" spans="2:2" ht="31.5" x14ac:dyDescent="0.25">
      <c r="B34" s="64" t="s">
        <v>91</v>
      </c>
    </row>
    <row r="35" spans="2:2" ht="15.75" x14ac:dyDescent="0.25">
      <c r="B35" s="64" t="s">
        <v>92</v>
      </c>
    </row>
    <row r="36" spans="2:2" ht="15.75" x14ac:dyDescent="0.25">
      <c r="B36" s="64" t="s">
        <v>93</v>
      </c>
    </row>
    <row r="37" spans="2:2" ht="31.5" x14ac:dyDescent="0.25">
      <c r="B37" s="64" t="s">
        <v>94</v>
      </c>
    </row>
    <row r="38" spans="2:2" ht="15.75" x14ac:dyDescent="0.25">
      <c r="B38" s="64" t="s">
        <v>95</v>
      </c>
    </row>
    <row r="39" spans="2:2" ht="47.25" x14ac:dyDescent="0.25">
      <c r="B39" s="64" t="s">
        <v>96</v>
      </c>
    </row>
    <row r="40" spans="2:2" ht="15.75" x14ac:dyDescent="0.25">
      <c r="B40" s="64" t="s">
        <v>97</v>
      </c>
    </row>
    <row r="41" spans="2:2" ht="15.75" x14ac:dyDescent="0.25">
      <c r="B41" s="64" t="s">
        <v>98</v>
      </c>
    </row>
    <row r="42" spans="2:2" ht="31.5" x14ac:dyDescent="0.25">
      <c r="B42" s="64" t="s">
        <v>99</v>
      </c>
    </row>
    <row r="43" spans="2:2" ht="15.75" x14ac:dyDescent="0.25">
      <c r="B43" s="64" t="s">
        <v>100</v>
      </c>
    </row>
    <row r="44" spans="2:2" ht="31.5" x14ac:dyDescent="0.25">
      <c r="B44" s="64" t="s">
        <v>101</v>
      </c>
    </row>
    <row r="45" spans="2:2" ht="15.75" x14ac:dyDescent="0.25">
      <c r="B45" s="64" t="s">
        <v>102</v>
      </c>
    </row>
    <row r="46" spans="2:2" ht="15.75" x14ac:dyDescent="0.25">
      <c r="B46" s="64" t="s">
        <v>103</v>
      </c>
    </row>
    <row r="47" spans="2:2" ht="15.75" x14ac:dyDescent="0.25">
      <c r="B47" s="64" t="s">
        <v>104</v>
      </c>
    </row>
    <row r="48" spans="2:2" ht="63" x14ac:dyDescent="0.25">
      <c r="B48" s="64" t="s">
        <v>105</v>
      </c>
    </row>
    <row r="49" spans="2:2" ht="31.5" x14ac:dyDescent="0.25">
      <c r="B49" s="64" t="s">
        <v>106</v>
      </c>
    </row>
    <row r="50" spans="2:2" ht="47.25" x14ac:dyDescent="0.25">
      <c r="B50" s="64" t="s">
        <v>107</v>
      </c>
    </row>
    <row r="51" spans="2:2" ht="47.25" x14ac:dyDescent="0.25">
      <c r="B51" s="64" t="s">
        <v>108</v>
      </c>
    </row>
    <row r="52" spans="2:2" ht="47.25" x14ac:dyDescent="0.25">
      <c r="B52" s="64" t="s">
        <v>109</v>
      </c>
    </row>
    <row r="53" spans="2:2" ht="31.5" x14ac:dyDescent="0.25">
      <c r="B53" s="64" t="s">
        <v>110</v>
      </c>
    </row>
    <row r="54" spans="2:2" ht="31.5" x14ac:dyDescent="0.25">
      <c r="B54" s="64" t="s">
        <v>111</v>
      </c>
    </row>
    <row r="55" spans="2:2" ht="15.75" x14ac:dyDescent="0.25">
      <c r="B55" s="64" t="s">
        <v>112</v>
      </c>
    </row>
    <row r="56" spans="2:2" ht="47.25" x14ac:dyDescent="0.25">
      <c r="B56" s="64" t="s">
        <v>113</v>
      </c>
    </row>
    <row r="57" spans="2:2" ht="63" x14ac:dyDescent="0.25">
      <c r="B57" s="64" t="s">
        <v>114</v>
      </c>
    </row>
    <row r="58" spans="2:2" ht="31.5" x14ac:dyDescent="0.25">
      <c r="B58" s="64" t="s">
        <v>115</v>
      </c>
    </row>
    <row r="59" spans="2:2" ht="15.75" x14ac:dyDescent="0.25">
      <c r="B59" s="64" t="s">
        <v>116</v>
      </c>
    </row>
    <row r="60" spans="2:2" ht="15.75" x14ac:dyDescent="0.25">
      <c r="B60" s="64" t="s">
        <v>117</v>
      </c>
    </row>
    <row r="61" spans="2:2" ht="15.75" x14ac:dyDescent="0.25">
      <c r="B61" s="64" t="s">
        <v>118</v>
      </c>
    </row>
    <row r="62" spans="2:2" ht="15.75" x14ac:dyDescent="0.25">
      <c r="B62" s="64" t="s">
        <v>119</v>
      </c>
    </row>
    <row r="63" spans="2:2" ht="15.75" x14ac:dyDescent="0.25">
      <c r="B63" s="64" t="s">
        <v>120</v>
      </c>
    </row>
    <row r="64" spans="2:2" ht="15.75" x14ac:dyDescent="0.25">
      <c r="B64" s="64" t="s">
        <v>121</v>
      </c>
    </row>
    <row r="65" spans="2:2" ht="31.5" x14ac:dyDescent="0.25">
      <c r="B65" s="64" t="s">
        <v>122</v>
      </c>
    </row>
    <row r="66" spans="2:2" ht="31.5" x14ac:dyDescent="0.25">
      <c r="B66" s="64" t="s">
        <v>123</v>
      </c>
    </row>
    <row r="67" spans="2:2" ht="31.5" x14ac:dyDescent="0.25">
      <c r="B67" s="64" t="s">
        <v>124</v>
      </c>
    </row>
    <row r="68" spans="2:2" ht="47.25" x14ac:dyDescent="0.25">
      <c r="B68" s="64" t="s">
        <v>125</v>
      </c>
    </row>
    <row r="69" spans="2:2" ht="31.5" x14ac:dyDescent="0.25">
      <c r="B69" s="64" t="s">
        <v>126</v>
      </c>
    </row>
    <row r="70" spans="2:2" ht="31.5" x14ac:dyDescent="0.25">
      <c r="B70" s="64" t="s">
        <v>127</v>
      </c>
    </row>
    <row r="71" spans="2:2" ht="31.5" x14ac:dyDescent="0.25">
      <c r="B71" s="64" t="s">
        <v>128</v>
      </c>
    </row>
    <row r="72" spans="2:2" ht="31.5" x14ac:dyDescent="0.25">
      <c r="B72" s="64" t="s">
        <v>129</v>
      </c>
    </row>
    <row r="73" spans="2:2" ht="78.75" x14ac:dyDescent="0.25">
      <c r="B73" s="64" t="s">
        <v>130</v>
      </c>
    </row>
    <row r="74" spans="2:2" ht="15.75" x14ac:dyDescent="0.25">
      <c r="B74" s="64" t="s">
        <v>131</v>
      </c>
    </row>
    <row r="75" spans="2:2" ht="31.5" x14ac:dyDescent="0.25">
      <c r="B75" s="64" t="s">
        <v>132</v>
      </c>
    </row>
    <row r="76" spans="2:2" ht="31.5" x14ac:dyDescent="0.25">
      <c r="B76" s="64" t="s">
        <v>133</v>
      </c>
    </row>
    <row r="77" spans="2:2" ht="31.5" x14ac:dyDescent="0.25">
      <c r="B77" s="64" t="s">
        <v>134</v>
      </c>
    </row>
    <row r="78" spans="2:2" ht="47.25" x14ac:dyDescent="0.25">
      <c r="B78" s="64" t="s">
        <v>135</v>
      </c>
    </row>
    <row r="79" spans="2:2" ht="63" x14ac:dyDescent="0.25">
      <c r="B79" s="64" t="s">
        <v>136</v>
      </c>
    </row>
    <row r="80" spans="2:2" ht="47.25" x14ac:dyDescent="0.25">
      <c r="B80" s="64" t="s">
        <v>137</v>
      </c>
    </row>
    <row r="81" spans="2:2" ht="47.25" x14ac:dyDescent="0.25">
      <c r="B81" s="64" t="s">
        <v>138</v>
      </c>
    </row>
    <row r="82" spans="2:2" ht="78.75" x14ac:dyDescent="0.25">
      <c r="B82" s="64" t="s">
        <v>139</v>
      </c>
    </row>
    <row r="83" spans="2:2" ht="31.5" x14ac:dyDescent="0.25">
      <c r="B83" s="64" t="s">
        <v>140</v>
      </c>
    </row>
    <row r="84" spans="2:2" ht="15.75" x14ac:dyDescent="0.25">
      <c r="B84" s="64" t="s">
        <v>141</v>
      </c>
    </row>
    <row r="85" spans="2:2" ht="31.5" x14ac:dyDescent="0.25">
      <c r="B85" s="64" t="s">
        <v>142</v>
      </c>
    </row>
    <row r="86" spans="2:2" ht="31.5" x14ac:dyDescent="0.25">
      <c r="B86" s="64" t="s">
        <v>143</v>
      </c>
    </row>
    <row r="87" spans="2:2" ht="47.25" x14ac:dyDescent="0.25">
      <c r="B87" s="64" t="s">
        <v>144</v>
      </c>
    </row>
    <row r="88" spans="2:2" ht="31.5" x14ac:dyDescent="0.25">
      <c r="B88" s="64" t="s">
        <v>145</v>
      </c>
    </row>
    <row r="89" spans="2:2" ht="31.5" x14ac:dyDescent="0.25">
      <c r="B89" s="64" t="s">
        <v>146</v>
      </c>
    </row>
    <row r="90" spans="2:2" ht="15.75" x14ac:dyDescent="0.25">
      <c r="B90" s="64" t="s">
        <v>147</v>
      </c>
    </row>
    <row r="91" spans="2:2" ht="31.5" x14ac:dyDescent="0.25">
      <c r="B91" s="64" t="s">
        <v>148</v>
      </c>
    </row>
    <row r="92" spans="2:2" ht="31.5" x14ac:dyDescent="0.25">
      <c r="B92" s="64" t="s">
        <v>149</v>
      </c>
    </row>
    <row r="93" spans="2:2" ht="47.25" x14ac:dyDescent="0.25">
      <c r="B93" s="64" t="s">
        <v>150</v>
      </c>
    </row>
    <row r="94" spans="2:2" ht="15.75" x14ac:dyDescent="0.25">
      <c r="B94" s="64" t="s">
        <v>3</v>
      </c>
    </row>
    <row r="95" spans="2:2" ht="15.75" x14ac:dyDescent="0.25">
      <c r="B95" s="64" t="s">
        <v>151</v>
      </c>
    </row>
    <row r="96" spans="2:2" ht="47.25" x14ac:dyDescent="0.25">
      <c r="B96" s="64" t="s">
        <v>152</v>
      </c>
    </row>
    <row r="97" spans="2:2" ht="15.75" x14ac:dyDescent="0.25">
      <c r="B97" s="64" t="s">
        <v>153</v>
      </c>
    </row>
    <row r="98" spans="2:2" ht="31.5" x14ac:dyDescent="0.25">
      <c r="B98" s="64" t="s">
        <v>154</v>
      </c>
    </row>
    <row r="99" spans="2:2" ht="31.5" x14ac:dyDescent="0.25">
      <c r="B99" s="64" t="s">
        <v>155</v>
      </c>
    </row>
    <row r="100" spans="2:2" ht="15.75" x14ac:dyDescent="0.25">
      <c r="B100" s="64" t="s">
        <v>156</v>
      </c>
    </row>
    <row r="101" spans="2:2" ht="15.75" x14ac:dyDescent="0.25">
      <c r="B101" s="64" t="s">
        <v>157</v>
      </c>
    </row>
    <row r="102" spans="2:2" ht="15.75" x14ac:dyDescent="0.25">
      <c r="B102" s="64" t="s">
        <v>158</v>
      </c>
    </row>
    <row r="103" spans="2:2" ht="31.5" x14ac:dyDescent="0.25">
      <c r="B103" s="64" t="s">
        <v>159</v>
      </c>
    </row>
    <row r="104" spans="2:2" ht="31.5" x14ac:dyDescent="0.25">
      <c r="B104" s="64" t="s">
        <v>160</v>
      </c>
    </row>
    <row r="105" spans="2:2" ht="15.75" x14ac:dyDescent="0.25">
      <c r="B105" s="64" t="s">
        <v>161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workbookViewId="0">
      <selection activeCell="D16" sqref="D16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4" t="s">
        <v>196</v>
      </c>
    </row>
    <row r="3" spans="1:4" x14ac:dyDescent="0.25">
      <c r="A3" s="76" t="s">
        <v>197</v>
      </c>
    </row>
    <row r="5" spans="1:4" x14ac:dyDescent="0.25">
      <c r="A5" s="77" t="s">
        <v>198</v>
      </c>
      <c r="B5" s="92" t="s">
        <v>242</v>
      </c>
      <c r="C5" s="77" t="s">
        <v>199</v>
      </c>
      <c r="D5" s="77" t="s">
        <v>200</v>
      </c>
    </row>
    <row r="6" spans="1:4" x14ac:dyDescent="0.25">
      <c r="A6" s="78" t="s">
        <v>201</v>
      </c>
      <c r="B6" s="93">
        <v>0.03</v>
      </c>
      <c r="C6" s="93">
        <v>0.03</v>
      </c>
      <c r="D6" s="78"/>
    </row>
    <row r="7" spans="1:4" x14ac:dyDescent="0.25">
      <c r="A7" s="80" t="s">
        <v>202</v>
      </c>
      <c r="B7" s="93">
        <v>5.0000000000000001E-3</v>
      </c>
      <c r="C7" s="79"/>
      <c r="D7" s="78"/>
    </row>
    <row r="8" spans="1:4" x14ac:dyDescent="0.25">
      <c r="A8" s="80" t="s">
        <v>203</v>
      </c>
      <c r="B8" s="93">
        <v>5.0000000000000001E-3</v>
      </c>
      <c r="C8" s="93">
        <v>5.0000000000000001E-3</v>
      </c>
      <c r="D8" s="78"/>
    </row>
    <row r="9" spans="1:4" x14ac:dyDescent="0.25">
      <c r="A9" s="80" t="s">
        <v>204</v>
      </c>
      <c r="B9" s="93">
        <v>5.0000000000000001E-3</v>
      </c>
      <c r="C9" s="93">
        <v>5.0000000000000001E-3</v>
      </c>
      <c r="D9" s="78"/>
    </row>
    <row r="10" spans="1:4" x14ac:dyDescent="0.25">
      <c r="A10" s="80" t="s">
        <v>205</v>
      </c>
      <c r="B10" s="93">
        <v>5.0000000000000001E-3</v>
      </c>
      <c r="C10" s="79"/>
      <c r="D10" s="78"/>
    </row>
    <row r="11" spans="1:4" x14ac:dyDescent="0.25">
      <c r="A11" s="78" t="s">
        <v>206</v>
      </c>
      <c r="B11" s="79">
        <v>2.5000000000000001E-3</v>
      </c>
      <c r="C11" s="79">
        <v>2.5000000000000001E-3</v>
      </c>
      <c r="D11" s="78"/>
    </row>
    <row r="12" spans="1:4" x14ac:dyDescent="0.25">
      <c r="A12" s="78" t="s">
        <v>207</v>
      </c>
      <c r="B12" s="79">
        <v>2.5000000000000001E-3</v>
      </c>
      <c r="C12" s="79">
        <v>2.5000000000000001E-3</v>
      </c>
      <c r="D12" s="78"/>
    </row>
    <row r="13" spans="1:4" x14ac:dyDescent="0.25">
      <c r="A13" s="78" t="s">
        <v>208</v>
      </c>
      <c r="B13" s="79">
        <v>2.5000000000000001E-3</v>
      </c>
      <c r="C13" s="79"/>
      <c r="D13" s="78"/>
    </row>
    <row r="14" spans="1:4" x14ac:dyDescent="0.25">
      <c r="A14" s="78" t="s">
        <v>209</v>
      </c>
      <c r="B14" s="79">
        <v>2.5000000000000001E-3</v>
      </c>
      <c r="C14" s="79"/>
      <c r="D14" s="78"/>
    </row>
    <row r="16" spans="1:4" x14ac:dyDescent="0.25">
      <c r="A16" s="81" t="s">
        <v>210</v>
      </c>
      <c r="B16" s="82">
        <f>SUM(C6:C14)</f>
        <v>4.4999999999999998E-2</v>
      </c>
      <c r="C16" s="24" t="s">
        <v>211</v>
      </c>
    </row>
    <row r="19" spans="1:3" x14ac:dyDescent="0.25">
      <c r="A19" s="83" t="s">
        <v>212</v>
      </c>
    </row>
    <row r="20" spans="1:3" x14ac:dyDescent="0.25">
      <c r="A20" s="138" t="s">
        <v>213</v>
      </c>
      <c r="B20" s="139"/>
      <c r="C20" s="139"/>
    </row>
    <row r="21" spans="1:3" x14ac:dyDescent="0.25">
      <c r="A21" s="138" t="s">
        <v>214</v>
      </c>
      <c r="B21" s="139"/>
      <c r="C21" s="139"/>
    </row>
    <row r="22" spans="1:3" x14ac:dyDescent="0.25">
      <c r="A22" s="138" t="s">
        <v>215</v>
      </c>
      <c r="B22" s="139"/>
      <c r="C22" s="139"/>
    </row>
    <row r="23" spans="1:3" x14ac:dyDescent="0.25">
      <c r="A23" s="138" t="s">
        <v>216</v>
      </c>
      <c r="B23" s="139"/>
      <c r="C23" s="139"/>
    </row>
    <row r="24" spans="1:3" x14ac:dyDescent="0.25">
      <c r="A24" s="138" t="s">
        <v>217</v>
      </c>
      <c r="B24" s="139"/>
      <c r="C24" s="139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2"/>
  <sheetViews>
    <sheetView workbookViewId="0">
      <selection activeCell="J15" sqref="J15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84" t="s">
        <v>224</v>
      </c>
      <c r="B1" s="84" t="s">
        <v>218</v>
      </c>
      <c r="C1" s="84" t="s">
        <v>240</v>
      </c>
      <c r="D1" s="84" t="s">
        <v>219</v>
      </c>
      <c r="E1" s="84" t="s">
        <v>220</v>
      </c>
      <c r="F1" s="85" t="s">
        <v>221</v>
      </c>
      <c r="G1" s="86" t="s">
        <v>176</v>
      </c>
      <c r="H1" s="87" t="s">
        <v>239</v>
      </c>
      <c r="I1" s="86" t="s">
        <v>222</v>
      </c>
      <c r="J1" s="87" t="s">
        <v>223</v>
      </c>
      <c r="K1" s="84" t="s">
        <v>16</v>
      </c>
    </row>
    <row r="2" spans="1:14" x14ac:dyDescent="0.25">
      <c r="A2" s="10"/>
      <c r="B2" s="88"/>
      <c r="C2" s="73"/>
      <c r="D2" s="89" t="e">
        <f>N6</f>
        <v>#DIV/0!</v>
      </c>
      <c r="E2" s="90" t="e">
        <f>M6</f>
        <v>#DIV/0!</v>
      </c>
      <c r="F2" s="58"/>
      <c r="G2" s="73"/>
      <c r="H2" s="73"/>
      <c r="I2" s="73">
        <f>G2*F2</f>
        <v>0</v>
      </c>
      <c r="J2" s="73" t="e">
        <f>H2*D2</f>
        <v>#DIV/0!</v>
      </c>
      <c r="K2" s="10"/>
    </row>
    <row r="5" spans="1:14" ht="45" x14ac:dyDescent="0.25">
      <c r="A5" s="84" t="s">
        <v>234</v>
      </c>
      <c r="B5" s="84" t="s">
        <v>235</v>
      </c>
      <c r="C5" s="84" t="s">
        <v>236</v>
      </c>
      <c r="D5" s="84" t="s">
        <v>237</v>
      </c>
      <c r="E5" s="84" t="s">
        <v>225</v>
      </c>
      <c r="F5" s="84" t="s">
        <v>226</v>
      </c>
      <c r="G5" s="84" t="s">
        <v>233</v>
      </c>
      <c r="H5" s="84" t="s">
        <v>227</v>
      </c>
      <c r="I5" s="84" t="s">
        <v>228</v>
      </c>
      <c r="J5" s="84" t="s">
        <v>229</v>
      </c>
      <c r="K5" s="84" t="s">
        <v>230</v>
      </c>
      <c r="L5" s="84" t="s">
        <v>231</v>
      </c>
      <c r="M5" s="84" t="s">
        <v>238</v>
      </c>
      <c r="N5" s="84" t="s">
        <v>219</v>
      </c>
    </row>
    <row r="6" spans="1:14" x14ac:dyDescent="0.25">
      <c r="A6" s="10"/>
      <c r="B6" s="10"/>
      <c r="C6" s="10"/>
      <c r="D6" s="10"/>
      <c r="E6" s="58" t="e">
        <f>D6/$D$32</f>
        <v>#DIV/0!</v>
      </c>
      <c r="F6" s="10"/>
      <c r="G6" s="10" t="e">
        <f>E6*F6</f>
        <v>#DIV/0!</v>
      </c>
      <c r="H6" s="58" t="e">
        <f>G32</f>
        <v>#DIV/0!</v>
      </c>
      <c r="I6" s="10" t="e">
        <f>D32*H6</f>
        <v>#DIV/0!</v>
      </c>
      <c r="J6" s="10" t="e">
        <f>I6-K6</f>
        <v>#DIV/0!</v>
      </c>
      <c r="K6" s="10" t="e">
        <f>I6*0.75</f>
        <v>#DIV/0!</v>
      </c>
      <c r="L6" s="10" t="e">
        <f>D32-I6</f>
        <v>#DIV/0!</v>
      </c>
      <c r="M6" s="90" t="e">
        <f>((L6*80)+(J6*98))/(L6+J6)</f>
        <v>#DIV/0!</v>
      </c>
      <c r="N6" s="58" t="e">
        <f>K6/D32</f>
        <v>#DIV/0!</v>
      </c>
    </row>
    <row r="7" spans="1:14" x14ac:dyDescent="0.25">
      <c r="A7" s="10"/>
      <c r="B7" s="10"/>
      <c r="C7" s="10"/>
      <c r="D7" s="10"/>
      <c r="E7" s="58" t="e">
        <f t="shared" ref="E7:E31" si="0">D7/$D$32</f>
        <v>#DIV/0!</v>
      </c>
      <c r="F7" s="10"/>
      <c r="G7" s="10" t="e">
        <f t="shared" ref="G7:G31" si="1">E7*F7</f>
        <v>#DIV/0!</v>
      </c>
      <c r="H7"/>
    </row>
    <row r="8" spans="1:14" x14ac:dyDescent="0.25">
      <c r="A8" s="10"/>
      <c r="B8" s="10"/>
      <c r="C8" s="10"/>
      <c r="D8" s="10"/>
      <c r="E8" s="58" t="e">
        <f t="shared" si="0"/>
        <v>#DIV/0!</v>
      </c>
      <c r="F8" s="10"/>
      <c r="G8" s="10" t="e">
        <f t="shared" si="1"/>
        <v>#DIV/0!</v>
      </c>
      <c r="H8"/>
    </row>
    <row r="9" spans="1:14" x14ac:dyDescent="0.25">
      <c r="A9" s="10"/>
      <c r="B9" s="10"/>
      <c r="C9" s="10"/>
      <c r="D9" s="10"/>
      <c r="E9" s="58" t="e">
        <f t="shared" si="0"/>
        <v>#DIV/0!</v>
      </c>
      <c r="F9" s="10"/>
      <c r="G9" s="10" t="e">
        <f t="shared" si="1"/>
        <v>#DIV/0!</v>
      </c>
      <c r="H9"/>
    </row>
    <row r="10" spans="1:14" x14ac:dyDescent="0.25">
      <c r="A10" s="10"/>
      <c r="B10" s="10"/>
      <c r="C10" s="10"/>
      <c r="D10" s="10"/>
      <c r="E10" s="58" t="e">
        <f t="shared" si="0"/>
        <v>#DIV/0!</v>
      </c>
      <c r="F10" s="10"/>
      <c r="G10" s="10" t="e">
        <f t="shared" si="1"/>
        <v>#DIV/0!</v>
      </c>
      <c r="H10"/>
    </row>
    <row r="11" spans="1:14" x14ac:dyDescent="0.25">
      <c r="A11" s="10"/>
      <c r="B11" s="10"/>
      <c r="C11" s="10"/>
      <c r="D11" s="10"/>
      <c r="E11" s="58" t="e">
        <f t="shared" si="0"/>
        <v>#DIV/0!</v>
      </c>
      <c r="F11" s="10"/>
      <c r="G11" s="10" t="e">
        <f t="shared" si="1"/>
        <v>#DIV/0!</v>
      </c>
      <c r="H11"/>
    </row>
    <row r="12" spans="1:14" x14ac:dyDescent="0.25">
      <c r="A12" s="10"/>
      <c r="B12" s="10"/>
      <c r="C12" s="10"/>
      <c r="D12" s="10"/>
      <c r="E12" s="58" t="e">
        <f t="shared" si="0"/>
        <v>#DIV/0!</v>
      </c>
      <c r="F12" s="10"/>
      <c r="G12" s="10" t="e">
        <f t="shared" si="1"/>
        <v>#DIV/0!</v>
      </c>
      <c r="H12"/>
    </row>
    <row r="13" spans="1:14" x14ac:dyDescent="0.25">
      <c r="A13" s="10"/>
      <c r="B13" s="10"/>
      <c r="C13" s="10"/>
      <c r="D13" s="10"/>
      <c r="E13" s="58" t="e">
        <f t="shared" si="0"/>
        <v>#DIV/0!</v>
      </c>
      <c r="F13" s="10"/>
      <c r="G13" s="10" t="e">
        <f t="shared" si="1"/>
        <v>#DIV/0!</v>
      </c>
      <c r="H13"/>
    </row>
    <row r="14" spans="1:14" x14ac:dyDescent="0.25">
      <c r="A14" s="10"/>
      <c r="B14" s="10"/>
      <c r="C14" s="10"/>
      <c r="D14" s="10"/>
      <c r="E14" s="58" t="e">
        <f t="shared" si="0"/>
        <v>#DIV/0!</v>
      </c>
      <c r="F14" s="10"/>
      <c r="G14" s="10" t="e">
        <f t="shared" si="1"/>
        <v>#DIV/0!</v>
      </c>
      <c r="H14"/>
    </row>
    <row r="15" spans="1:14" x14ac:dyDescent="0.25">
      <c r="A15" s="10"/>
      <c r="B15" s="10"/>
      <c r="C15" s="10"/>
      <c r="D15" s="10"/>
      <c r="E15" s="58" t="e">
        <f t="shared" si="0"/>
        <v>#DIV/0!</v>
      </c>
      <c r="F15" s="10"/>
      <c r="G15" s="10" t="e">
        <f t="shared" si="1"/>
        <v>#DIV/0!</v>
      </c>
      <c r="H15"/>
    </row>
    <row r="16" spans="1:14" x14ac:dyDescent="0.25">
      <c r="A16" s="10"/>
      <c r="B16" s="10"/>
      <c r="C16" s="10"/>
      <c r="D16" s="10"/>
      <c r="E16" s="58" t="e">
        <f t="shared" si="0"/>
        <v>#DIV/0!</v>
      </c>
      <c r="F16" s="10"/>
      <c r="G16" s="10" t="e">
        <f t="shared" si="1"/>
        <v>#DIV/0!</v>
      </c>
      <c r="H16"/>
    </row>
    <row r="17" spans="1:8" x14ac:dyDescent="0.25">
      <c r="A17" s="10"/>
      <c r="B17" s="10"/>
      <c r="C17" s="10"/>
      <c r="D17" s="10"/>
      <c r="E17" s="58" t="e">
        <f t="shared" si="0"/>
        <v>#DIV/0!</v>
      </c>
      <c r="F17" s="10"/>
      <c r="G17" s="10" t="e">
        <f t="shared" si="1"/>
        <v>#DIV/0!</v>
      </c>
      <c r="H17"/>
    </row>
    <row r="18" spans="1:8" x14ac:dyDescent="0.25">
      <c r="A18" s="10"/>
      <c r="B18" s="10"/>
      <c r="C18" s="10"/>
      <c r="D18" s="10"/>
      <c r="E18" s="58" t="e">
        <f t="shared" si="0"/>
        <v>#DIV/0!</v>
      </c>
      <c r="F18" s="10"/>
      <c r="G18" s="10" t="e">
        <f t="shared" si="1"/>
        <v>#DIV/0!</v>
      </c>
      <c r="H18"/>
    </row>
    <row r="19" spans="1:8" x14ac:dyDescent="0.25">
      <c r="A19" s="10"/>
      <c r="B19" s="10"/>
      <c r="C19" s="10"/>
      <c r="D19" s="10"/>
      <c r="E19" s="10" t="e">
        <f t="shared" si="0"/>
        <v>#DIV/0!</v>
      </c>
      <c r="F19" s="10"/>
      <c r="G19" s="10" t="e">
        <f t="shared" si="1"/>
        <v>#DIV/0!</v>
      </c>
      <c r="H19"/>
    </row>
    <row r="20" spans="1:8" x14ac:dyDescent="0.25">
      <c r="A20" s="10"/>
      <c r="B20" s="10"/>
      <c r="C20" s="10"/>
      <c r="D20" s="10"/>
      <c r="E20" s="10" t="e">
        <f t="shared" si="0"/>
        <v>#DIV/0!</v>
      </c>
      <c r="F20" s="10"/>
      <c r="G20" s="10" t="e">
        <f t="shared" si="1"/>
        <v>#DIV/0!</v>
      </c>
      <c r="H20"/>
    </row>
    <row r="21" spans="1:8" x14ac:dyDescent="0.25">
      <c r="A21" s="10"/>
      <c r="B21" s="10"/>
      <c r="C21" s="10"/>
      <c r="D21" s="10"/>
      <c r="E21" s="10" t="e">
        <f t="shared" si="0"/>
        <v>#DIV/0!</v>
      </c>
      <c r="F21" s="10"/>
      <c r="G21" s="10" t="e">
        <f t="shared" si="1"/>
        <v>#DIV/0!</v>
      </c>
      <c r="H21"/>
    </row>
    <row r="22" spans="1:8" x14ac:dyDescent="0.25">
      <c r="A22" s="10"/>
      <c r="B22" s="10"/>
      <c r="C22" s="10"/>
      <c r="D22" s="10"/>
      <c r="E22" s="10" t="e">
        <f t="shared" si="0"/>
        <v>#DIV/0!</v>
      </c>
      <c r="F22" s="10"/>
      <c r="G22" s="10" t="e">
        <f t="shared" si="1"/>
        <v>#DIV/0!</v>
      </c>
      <c r="H22"/>
    </row>
    <row r="23" spans="1:8" x14ac:dyDescent="0.25">
      <c r="A23" s="10"/>
      <c r="B23" s="10"/>
      <c r="C23" s="10"/>
      <c r="D23" s="10"/>
      <c r="E23" s="10" t="e">
        <f t="shared" si="0"/>
        <v>#DIV/0!</v>
      </c>
      <c r="F23" s="10"/>
      <c r="G23" s="10" t="e">
        <f t="shared" si="1"/>
        <v>#DIV/0!</v>
      </c>
      <c r="H23"/>
    </row>
    <row r="24" spans="1:8" x14ac:dyDescent="0.25">
      <c r="A24" s="10"/>
      <c r="B24" s="10"/>
      <c r="C24" s="10"/>
      <c r="D24" s="10"/>
      <c r="E24" s="10" t="e">
        <f t="shared" si="0"/>
        <v>#DIV/0!</v>
      </c>
      <c r="F24" s="10"/>
      <c r="G24" s="10" t="e">
        <f t="shared" si="1"/>
        <v>#DIV/0!</v>
      </c>
      <c r="H24"/>
    </row>
    <row r="25" spans="1:8" x14ac:dyDescent="0.25">
      <c r="A25" s="10"/>
      <c r="B25" s="10"/>
      <c r="C25" s="10"/>
      <c r="D25" s="10"/>
      <c r="E25" s="10" t="e">
        <f t="shared" si="0"/>
        <v>#DIV/0!</v>
      </c>
      <c r="F25" s="10"/>
      <c r="G25" s="10" t="e">
        <f t="shared" si="1"/>
        <v>#DIV/0!</v>
      </c>
      <c r="H25"/>
    </row>
    <row r="26" spans="1:8" x14ac:dyDescent="0.25">
      <c r="A26" s="10"/>
      <c r="B26" s="10"/>
      <c r="C26" s="10"/>
      <c r="D26" s="10"/>
      <c r="E26" s="10" t="e">
        <f t="shared" si="0"/>
        <v>#DIV/0!</v>
      </c>
      <c r="F26" s="10"/>
      <c r="G26" s="10" t="e">
        <f t="shared" si="1"/>
        <v>#DIV/0!</v>
      </c>
      <c r="H26"/>
    </row>
    <row r="27" spans="1:8" x14ac:dyDescent="0.25">
      <c r="A27" s="10"/>
      <c r="B27" s="10"/>
      <c r="C27" s="10"/>
      <c r="D27" s="10"/>
      <c r="E27" s="10" t="e">
        <f t="shared" si="0"/>
        <v>#DIV/0!</v>
      </c>
      <c r="F27" s="10"/>
      <c r="G27" s="10" t="e">
        <f t="shared" si="1"/>
        <v>#DIV/0!</v>
      </c>
      <c r="H27"/>
    </row>
    <row r="28" spans="1:8" s="9" customFormat="1" x14ac:dyDescent="0.25">
      <c r="A28" s="10"/>
      <c r="B28" s="10"/>
      <c r="C28" s="10"/>
      <c r="D28" s="10"/>
      <c r="E28" s="10" t="e">
        <f t="shared" si="0"/>
        <v>#DIV/0!</v>
      </c>
      <c r="F28" s="10"/>
      <c r="G28" s="10" t="e">
        <f t="shared" si="1"/>
        <v>#DIV/0!</v>
      </c>
    </row>
    <row r="29" spans="1:8" x14ac:dyDescent="0.25">
      <c r="A29" s="10"/>
      <c r="B29" s="10"/>
      <c r="C29" s="10"/>
      <c r="D29" s="10"/>
      <c r="E29" s="10" t="e">
        <f t="shared" si="0"/>
        <v>#DIV/0!</v>
      </c>
      <c r="F29" s="10"/>
      <c r="G29" s="10" t="e">
        <f t="shared" si="1"/>
        <v>#DIV/0!</v>
      </c>
      <c r="H29"/>
    </row>
    <row r="30" spans="1:8" x14ac:dyDescent="0.25">
      <c r="A30" s="10"/>
      <c r="B30" s="10"/>
      <c r="C30" s="10"/>
      <c r="D30" s="10"/>
      <c r="E30" s="10" t="e">
        <f t="shared" si="0"/>
        <v>#DIV/0!</v>
      </c>
      <c r="F30" s="10"/>
      <c r="G30" s="10" t="e">
        <f t="shared" si="1"/>
        <v>#DIV/0!</v>
      </c>
      <c r="H30"/>
    </row>
    <row r="31" spans="1:8" x14ac:dyDescent="0.25">
      <c r="A31" s="10"/>
      <c r="B31" s="10"/>
      <c r="C31" s="10"/>
      <c r="D31" s="10"/>
      <c r="E31" s="10" t="e">
        <f t="shared" si="0"/>
        <v>#DIV/0!</v>
      </c>
      <c r="F31" s="10"/>
      <c r="G31" s="10" t="e">
        <f t="shared" si="1"/>
        <v>#DIV/0!</v>
      </c>
      <c r="H31"/>
    </row>
    <row r="32" spans="1:8" x14ac:dyDescent="0.25">
      <c r="C32" s="50" t="s">
        <v>232</v>
      </c>
      <c r="D32" s="50">
        <f>SUM(D6:D31)</f>
        <v>0</v>
      </c>
      <c r="E32" s="91" t="e">
        <f>SUM(E6:E18)</f>
        <v>#DIV/0!</v>
      </c>
      <c r="F32" s="50" t="e">
        <f>SUM(E6*F6,E7*F7,E8*F8,E9*F9,E10,F10)</f>
        <v>#DIV/0!</v>
      </c>
      <c r="G32" s="50" t="e">
        <f>SUM(G6:G18)/100</f>
        <v>#DIV/0!</v>
      </c>
      <c r="H32"/>
    </row>
  </sheetData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tabSelected="1" workbookViewId="0"/>
  </sheetViews>
  <sheetFormatPr defaultRowHeight="15" x14ac:dyDescent="0.25"/>
  <cols>
    <col min="1" max="1" width="24" style="94" customWidth="1"/>
    <col min="2" max="2" width="22.28515625" style="94" customWidth="1"/>
    <col min="3" max="3" width="19.85546875" style="94" customWidth="1"/>
    <col min="4" max="4" width="18.85546875" style="94" customWidth="1"/>
    <col min="5" max="5" width="18.140625" style="94" customWidth="1"/>
    <col min="6" max="6" width="23.140625" style="94" customWidth="1"/>
    <col min="7" max="7" width="22" style="94" customWidth="1"/>
    <col min="8" max="8" width="15.5703125" style="94" customWidth="1"/>
    <col min="9" max="9" width="16.140625" style="94" customWidth="1"/>
    <col min="10" max="16384" width="9.140625" style="94"/>
  </cols>
  <sheetData>
    <row r="1" spans="1:9" s="105" customFormat="1" ht="28.5" x14ac:dyDescent="0.25">
      <c r="A1" s="104" t="s">
        <v>17</v>
      </c>
      <c r="B1" s="104" t="s">
        <v>48</v>
      </c>
      <c r="C1" s="104" t="s">
        <v>49</v>
      </c>
      <c r="D1" s="104" t="s">
        <v>8</v>
      </c>
      <c r="E1" s="104" t="s">
        <v>50</v>
      </c>
      <c r="F1" s="104" t="s">
        <v>51</v>
      </c>
      <c r="G1" s="104" t="s">
        <v>52</v>
      </c>
      <c r="H1" s="104" t="s">
        <v>11</v>
      </c>
      <c r="I1" s="104" t="s">
        <v>53</v>
      </c>
    </row>
    <row r="2" spans="1:9" s="105" customFormat="1" x14ac:dyDescent="0.25">
      <c r="A2" s="102" t="s">
        <v>59</v>
      </c>
      <c r="B2" s="104"/>
      <c r="C2" s="104"/>
      <c r="D2" s="104"/>
      <c r="E2" s="104"/>
      <c r="F2" s="104"/>
      <c r="G2" s="104"/>
      <c r="H2" s="104"/>
      <c r="I2" s="104"/>
    </row>
    <row r="3" spans="1:9" s="105" customFormat="1" x14ac:dyDescent="0.25">
      <c r="A3" s="97" t="s">
        <v>60</v>
      </c>
      <c r="B3" s="104"/>
      <c r="C3" s="104"/>
      <c r="D3" s="104"/>
      <c r="E3" s="104"/>
      <c r="F3" s="104"/>
      <c r="G3" s="104"/>
      <c r="H3" s="104"/>
      <c r="I3" s="104"/>
    </row>
    <row r="4" spans="1:9" s="101" customFormat="1" x14ac:dyDescent="0.25">
      <c r="A4" s="98" t="s">
        <v>245</v>
      </c>
      <c r="B4" s="99">
        <v>3194</v>
      </c>
      <c r="C4" s="99">
        <v>1713</v>
      </c>
      <c r="D4" s="99">
        <f>'CIRL Summary'!H35</f>
        <v>173.08716383973515</v>
      </c>
      <c r="E4" s="100">
        <f>D4/C4</f>
        <v>0.10104329471087867</v>
      </c>
      <c r="F4" s="99">
        <v>475</v>
      </c>
      <c r="G4" s="99">
        <v>272</v>
      </c>
      <c r="H4" s="99">
        <f>'CIRL Summary'!K35</f>
        <v>25.049807426486129</v>
      </c>
      <c r="I4" s="100">
        <f>H4/G4</f>
        <v>9.2094880244434296E-2</v>
      </c>
    </row>
    <row r="5" spans="1:9" x14ac:dyDescent="0.25">
      <c r="A5" s="102" t="s">
        <v>61</v>
      </c>
      <c r="B5" s="103">
        <f>SUM(B4)</f>
        <v>3194</v>
      </c>
      <c r="C5" s="103">
        <f t="shared" ref="C5:I5" si="0">SUM(C4)</f>
        <v>1713</v>
      </c>
      <c r="D5" s="103">
        <f t="shared" si="0"/>
        <v>173.08716383973515</v>
      </c>
      <c r="E5" s="113">
        <f>D5/C5</f>
        <v>0.10104329471087867</v>
      </c>
      <c r="F5" s="103">
        <f t="shared" si="0"/>
        <v>475</v>
      </c>
      <c r="G5" s="103">
        <f t="shared" si="0"/>
        <v>272</v>
      </c>
      <c r="H5" s="103">
        <f t="shared" si="0"/>
        <v>25.049807426486129</v>
      </c>
      <c r="I5" s="113">
        <f t="shared" si="0"/>
        <v>9.2094880244434296E-2</v>
      </c>
    </row>
    <row r="6" spans="1:9" ht="30" x14ac:dyDescent="0.25">
      <c r="B6" s="61" t="s">
        <v>56</v>
      </c>
      <c r="C6" s="61" t="s">
        <v>56</v>
      </c>
      <c r="D6" s="62" t="s">
        <v>57</v>
      </c>
      <c r="E6" s="62" t="s">
        <v>58</v>
      </c>
      <c r="F6" s="61" t="s">
        <v>56</v>
      </c>
      <c r="G6" s="61" t="s">
        <v>56</v>
      </c>
      <c r="H6" s="62" t="s">
        <v>57</v>
      </c>
      <c r="I6" s="62" t="s">
        <v>58</v>
      </c>
    </row>
    <row r="7" spans="1:9" x14ac:dyDescent="0.25">
      <c r="C7" s="6"/>
      <c r="D7" s="6"/>
      <c r="E7" s="60"/>
      <c r="F7" s="6"/>
      <c r="G7" s="6"/>
      <c r="H7" s="6"/>
      <c r="I7" s="60"/>
    </row>
    <row r="8" spans="1:9" x14ac:dyDescent="0.25">
      <c r="C8" s="6"/>
      <c r="D8" s="6"/>
      <c r="E8" s="60"/>
      <c r="F8" s="6"/>
      <c r="G8" s="6"/>
      <c r="H8" s="6"/>
      <c r="I8" s="60"/>
    </row>
    <row r="9" spans="1:9" x14ac:dyDescent="0.25">
      <c r="B9" s="6"/>
      <c r="C9" s="6"/>
      <c r="D9" s="6"/>
      <c r="E9" s="60"/>
      <c r="F9" s="6"/>
      <c r="G9" s="6"/>
      <c r="H9" s="6"/>
      <c r="I9" s="60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I39"/>
  <sheetViews>
    <sheetView zoomScale="90" zoomScaleNormal="90" workbookViewId="0">
      <pane ySplit="1" topLeftCell="A2" activePane="bottomLeft" state="frozen"/>
      <selection pane="bottomLeft" activeCell="L4" sqref="L4"/>
    </sheetView>
  </sheetViews>
  <sheetFormatPr defaultColWidth="9.140625" defaultRowHeight="12.75" x14ac:dyDescent="0.25"/>
  <cols>
    <col min="1" max="1" width="9.140625" style="47"/>
    <col min="2" max="2" width="32.140625" style="48" customWidth="1"/>
    <col min="3" max="3" width="34.28515625" style="48" customWidth="1"/>
    <col min="4" max="4" width="38.42578125" style="48" customWidth="1"/>
    <col min="5" max="5" width="12.140625" style="49" bestFit="1" customWidth="1"/>
    <col min="6" max="10" width="12.140625" style="48" bestFit="1" customWidth="1"/>
    <col min="11" max="11" width="12.140625" style="48" customWidth="1"/>
    <col min="12" max="12" width="37.7109375" style="48" customWidth="1"/>
    <col min="13" max="14" width="9.140625" style="48"/>
    <col min="15" max="15" width="13.28515625" style="53" bestFit="1" customWidth="1"/>
    <col min="16" max="16" width="23.28515625" style="53" bestFit="1" customWidth="1"/>
    <col min="17" max="17" width="23" style="53" bestFit="1" customWidth="1"/>
    <col min="18" max="16384" width="9.140625" style="53"/>
  </cols>
  <sheetData>
    <row r="1" spans="1:61" s="38" customFormat="1" ht="45" x14ac:dyDescent="0.25">
      <c r="A1" s="32" t="s">
        <v>4</v>
      </c>
      <c r="B1" s="32" t="s">
        <v>0</v>
      </c>
      <c r="C1" s="32" t="s">
        <v>1</v>
      </c>
      <c r="D1" s="23" t="s">
        <v>68</v>
      </c>
      <c r="E1" s="33" t="s">
        <v>5</v>
      </c>
      <c r="F1" s="34" t="s">
        <v>6</v>
      </c>
      <c r="G1" s="35" t="s">
        <v>7</v>
      </c>
      <c r="H1" s="36" t="s">
        <v>8</v>
      </c>
      <c r="I1" s="34" t="s">
        <v>9</v>
      </c>
      <c r="J1" s="35" t="s">
        <v>10</v>
      </c>
      <c r="K1" s="34" t="s">
        <v>11</v>
      </c>
      <c r="L1" s="32" t="s">
        <v>16</v>
      </c>
      <c r="M1" s="37"/>
      <c r="N1" s="37"/>
      <c r="O1"/>
      <c r="P1"/>
      <c r="Q1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</row>
    <row r="2" spans="1:61" s="38" customFormat="1" ht="15" x14ac:dyDescent="0.25">
      <c r="A2" s="95" t="s">
        <v>243</v>
      </c>
      <c r="B2" s="95" t="s">
        <v>244</v>
      </c>
      <c r="C2" s="95" t="s">
        <v>80</v>
      </c>
      <c r="D2" s="114" t="s">
        <v>13</v>
      </c>
      <c r="E2" s="115">
        <f>GETPIVOTDATA("Sum of vol_c1_ACFT",'20 Pivot Load Summary'!$A$1,"BMAP","Central IRL","PZ","A","ProjNumber","MV-01","ProjEntity","Town of Melbourne Village")</f>
        <v>136.89667714488198</v>
      </c>
      <c r="F2" s="116">
        <f>'20 Pivot Load Summary'!B5</f>
        <v>308.2116938554874</v>
      </c>
      <c r="G2" s="117">
        <v>0.1905</v>
      </c>
      <c r="H2" s="118">
        <f>G2*F2*0.5</f>
        <v>29.357163839735176</v>
      </c>
      <c r="I2" s="116">
        <f>GETPIVOTDATA("Sum of TP_C1",'20 Pivot Load Summary'!$A$1,"BMAP","Central IRL","PZ","A","ProjNumber","MV-01","ProjEntity","Town of Melbourne Village")</f>
        <v>47.41687001917586</v>
      </c>
      <c r="J2" s="119">
        <v>0.155</v>
      </c>
      <c r="K2" s="118">
        <f>J2*I2*0.5</f>
        <v>3.674807426486129</v>
      </c>
      <c r="L2" s="114"/>
      <c r="M2" s="39"/>
      <c r="N2" s="39"/>
      <c r="O2"/>
      <c r="P2"/>
      <c r="Q2"/>
      <c r="R2" s="39"/>
      <c r="S2" s="39"/>
      <c r="T2" s="39"/>
      <c r="U2" s="39"/>
      <c r="V2" s="39"/>
      <c r="W2" s="39"/>
      <c r="X2" s="39" t="s">
        <v>2</v>
      </c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</row>
    <row r="3" spans="1:61" s="38" customFormat="1" ht="15" x14ac:dyDescent="0.25">
      <c r="A3" s="95" t="s">
        <v>314</v>
      </c>
      <c r="B3" s="95" t="s">
        <v>98</v>
      </c>
      <c r="C3" s="95" t="s">
        <v>98</v>
      </c>
      <c r="D3" s="114" t="s">
        <v>13</v>
      </c>
      <c r="E3" s="115" t="s">
        <v>12</v>
      </c>
      <c r="F3" s="116">
        <f>'New Required Reductions'!B4</f>
        <v>3194</v>
      </c>
      <c r="G3" s="119">
        <f>Education!B16</f>
        <v>4.4999999999999998E-2</v>
      </c>
      <c r="H3" s="116">
        <f>F3*G3</f>
        <v>143.72999999999999</v>
      </c>
      <c r="I3" s="116">
        <f>'New Required Reductions'!F4</f>
        <v>475</v>
      </c>
      <c r="J3" s="119">
        <f>Education!B16</f>
        <v>4.4999999999999998E-2</v>
      </c>
      <c r="K3" s="116">
        <f>I3*J3</f>
        <v>21.375</v>
      </c>
      <c r="L3" s="114"/>
      <c r="M3" s="39"/>
      <c r="N3" s="39"/>
      <c r="O3"/>
      <c r="P3"/>
      <c r="Q3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</row>
    <row r="4" spans="1:61" s="38" customFormat="1" ht="30" x14ac:dyDescent="0.25">
      <c r="A4" s="95" t="s">
        <v>314</v>
      </c>
      <c r="B4" s="95" t="s">
        <v>315</v>
      </c>
      <c r="C4" s="95" t="s">
        <v>80</v>
      </c>
      <c r="D4" s="114" t="s">
        <v>13</v>
      </c>
      <c r="E4" s="115"/>
      <c r="F4" s="116"/>
      <c r="G4" s="119">
        <v>0.1905</v>
      </c>
      <c r="H4" s="116"/>
      <c r="I4" s="116"/>
      <c r="J4" s="119">
        <v>0.155</v>
      </c>
      <c r="K4" s="116"/>
      <c r="L4" s="140" t="s">
        <v>316</v>
      </c>
      <c r="M4" s="39"/>
      <c r="N4" s="39"/>
      <c r="O4"/>
      <c r="P4"/>
      <c r="Q4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</row>
    <row r="5" spans="1:61" s="38" customFormat="1" ht="15" x14ac:dyDescent="0.25">
      <c r="A5" s="114"/>
      <c r="B5" s="120"/>
      <c r="C5" s="120"/>
      <c r="D5" s="120"/>
      <c r="E5" s="115"/>
      <c r="F5" s="116"/>
      <c r="G5" s="119"/>
      <c r="H5" s="116"/>
      <c r="I5" s="116"/>
      <c r="J5" s="119"/>
      <c r="K5" s="116"/>
      <c r="L5" s="114"/>
      <c r="M5" s="39"/>
      <c r="N5" s="39"/>
      <c r="O5"/>
      <c r="P5"/>
      <c r="Q5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</row>
    <row r="6" spans="1:61" s="38" customFormat="1" ht="15" x14ac:dyDescent="0.25">
      <c r="A6" s="114"/>
      <c r="B6" s="120"/>
      <c r="C6" s="120"/>
      <c r="D6" s="120"/>
      <c r="E6" s="121"/>
      <c r="F6" s="116"/>
      <c r="G6" s="119"/>
      <c r="H6" s="116"/>
      <c r="I6" s="116"/>
      <c r="J6" s="119"/>
      <c r="K6" s="116"/>
      <c r="L6" s="114"/>
      <c r="M6" s="39"/>
      <c r="N6" s="39"/>
      <c r="O6"/>
      <c r="P6"/>
      <c r="Q6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</row>
    <row r="7" spans="1:61" s="38" customFormat="1" ht="15" x14ac:dyDescent="0.25">
      <c r="A7" s="114"/>
      <c r="B7" s="120"/>
      <c r="C7" s="120"/>
      <c r="D7" s="120"/>
      <c r="E7" s="121"/>
      <c r="F7" s="116"/>
      <c r="G7" s="119"/>
      <c r="H7" s="116"/>
      <c r="I7" s="116"/>
      <c r="J7" s="119"/>
      <c r="K7" s="116"/>
      <c r="L7" s="114"/>
      <c r="M7" s="39"/>
      <c r="N7" s="39"/>
      <c r="O7"/>
      <c r="P7"/>
      <c r="Q7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</row>
    <row r="8" spans="1:61" s="38" customFormat="1" ht="15" x14ac:dyDescent="0.25">
      <c r="A8" s="114"/>
      <c r="B8" s="120"/>
      <c r="C8" s="120"/>
      <c r="D8" s="120"/>
      <c r="E8" s="115"/>
      <c r="F8" s="116"/>
      <c r="G8" s="119"/>
      <c r="H8" s="116"/>
      <c r="I8" s="116"/>
      <c r="J8" s="119"/>
      <c r="K8" s="116"/>
      <c r="L8" s="114"/>
      <c r="M8" s="39" t="s">
        <v>2</v>
      </c>
      <c r="N8" s="39"/>
      <c r="O8"/>
      <c r="P8"/>
      <c r="Q8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s="38" customFormat="1" ht="15" x14ac:dyDescent="0.25">
      <c r="A9" s="114"/>
      <c r="B9" s="120"/>
      <c r="C9" s="120"/>
      <c r="D9" s="120"/>
      <c r="E9" s="121"/>
      <c r="F9" s="116"/>
      <c r="G9" s="119"/>
      <c r="H9" s="116"/>
      <c r="I9" s="116"/>
      <c r="J9" s="119"/>
      <c r="K9" s="116"/>
      <c r="L9" s="114"/>
      <c r="M9" s="39"/>
      <c r="N9" s="39"/>
      <c r="O9"/>
      <c r="P9"/>
      <c r="Q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</row>
    <row r="10" spans="1:61" s="43" customFormat="1" ht="15" x14ac:dyDescent="0.25">
      <c r="A10" s="114"/>
      <c r="B10" s="120"/>
      <c r="C10" s="120"/>
      <c r="D10" s="120"/>
      <c r="E10" s="122"/>
      <c r="F10" s="122"/>
      <c r="G10" s="123"/>
      <c r="H10" s="122"/>
      <c r="I10" s="122"/>
      <c r="J10" s="124"/>
      <c r="K10" s="124"/>
      <c r="L10" s="125"/>
      <c r="M10" s="41"/>
      <c r="N10" s="41"/>
      <c r="O10"/>
      <c r="P10"/>
      <c r="Q10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2"/>
    </row>
    <row r="11" spans="1:61" s="38" customFormat="1" ht="15" x14ac:dyDescent="0.25">
      <c r="A11" s="114"/>
      <c r="B11" s="120"/>
      <c r="C11" s="120"/>
      <c r="D11" s="120"/>
      <c r="E11" s="122"/>
      <c r="F11" s="122"/>
      <c r="G11" s="123"/>
      <c r="H11" s="116"/>
      <c r="I11" s="122"/>
      <c r="J11" s="123"/>
      <c r="K11" s="116"/>
      <c r="L11" s="126"/>
      <c r="M11" s="45"/>
      <c r="N11" s="45"/>
      <c r="O11"/>
      <c r="P11"/>
      <c r="Q11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4"/>
      <c r="BG11" s="44"/>
      <c r="BH11" s="44"/>
      <c r="BI11" s="44"/>
    </row>
    <row r="12" spans="1:61" s="38" customFormat="1" ht="15" x14ac:dyDescent="0.25">
      <c r="A12" s="114"/>
      <c r="B12" s="120"/>
      <c r="C12" s="120"/>
      <c r="D12" s="120"/>
      <c r="E12" s="122"/>
      <c r="F12" s="122"/>
      <c r="G12" s="123"/>
      <c r="H12" s="116"/>
      <c r="I12" s="122"/>
      <c r="J12" s="123"/>
      <c r="K12" s="116"/>
      <c r="L12" s="126"/>
      <c r="M12" s="45"/>
      <c r="N12" s="45"/>
      <c r="O12"/>
      <c r="P12"/>
      <c r="Q12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4"/>
      <c r="BG12" s="44"/>
      <c r="BH12" s="44"/>
      <c r="BI12" s="44"/>
    </row>
    <row r="13" spans="1:61" s="38" customFormat="1" ht="15" x14ac:dyDescent="0.25">
      <c r="A13" s="114"/>
      <c r="B13" s="120"/>
      <c r="C13" s="120"/>
      <c r="D13" s="120"/>
      <c r="E13" s="122"/>
      <c r="F13" s="122"/>
      <c r="G13" s="123"/>
      <c r="H13" s="116"/>
      <c r="I13" s="122"/>
      <c r="J13" s="123"/>
      <c r="K13" s="116"/>
      <c r="L13" s="126"/>
      <c r="M13" s="45"/>
      <c r="N13" s="45"/>
      <c r="O13"/>
      <c r="P13"/>
      <c r="Q13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4"/>
      <c r="BG13" s="44"/>
      <c r="BH13" s="44"/>
      <c r="BI13" s="44"/>
    </row>
    <row r="14" spans="1:61" s="38" customFormat="1" ht="15" x14ac:dyDescent="0.25">
      <c r="A14" s="114"/>
      <c r="B14" s="120"/>
      <c r="C14" s="120"/>
      <c r="D14" s="120"/>
      <c r="E14" s="122"/>
      <c r="F14" s="116"/>
      <c r="G14" s="119"/>
      <c r="H14" s="116"/>
      <c r="I14" s="116"/>
      <c r="J14" s="119"/>
      <c r="K14" s="116"/>
      <c r="L14" s="126"/>
      <c r="M14" s="45"/>
      <c r="N14" s="45"/>
      <c r="O14"/>
      <c r="P14"/>
      <c r="Q14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4"/>
      <c r="BG14" s="44"/>
      <c r="BH14" s="44"/>
      <c r="BI14" s="44"/>
    </row>
    <row r="15" spans="1:61" s="43" customFormat="1" ht="15" x14ac:dyDescent="0.25">
      <c r="A15" s="114"/>
      <c r="B15" s="120"/>
      <c r="C15" s="120"/>
      <c r="D15" s="120"/>
      <c r="E15" s="127"/>
      <c r="F15" s="122"/>
      <c r="G15" s="119"/>
      <c r="H15" s="116"/>
      <c r="I15" s="122"/>
      <c r="J15" s="119"/>
      <c r="K15" s="116"/>
      <c r="L15" s="125"/>
      <c r="M15" s="46"/>
      <c r="N15" s="46"/>
      <c r="O15"/>
      <c r="P15"/>
      <c r="Q15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</row>
    <row r="16" spans="1:61" s="38" customFormat="1" ht="15" x14ac:dyDescent="0.25">
      <c r="A16" s="114"/>
      <c r="B16" s="120"/>
      <c r="C16" s="120"/>
      <c r="D16" s="120"/>
      <c r="E16" s="127"/>
      <c r="F16" s="122"/>
      <c r="G16" s="119"/>
      <c r="H16" s="116"/>
      <c r="I16" s="122"/>
      <c r="J16" s="119"/>
      <c r="K16" s="116"/>
      <c r="L16" s="125"/>
      <c r="M16" s="45"/>
      <c r="N16" s="45"/>
      <c r="O16"/>
      <c r="P16"/>
      <c r="Q16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</row>
    <row r="17" spans="1:57" s="38" customFormat="1" ht="15" x14ac:dyDescent="0.25">
      <c r="A17" s="114"/>
      <c r="B17" s="120"/>
      <c r="C17" s="120"/>
      <c r="D17" s="120"/>
      <c r="E17" s="127"/>
      <c r="F17" s="122"/>
      <c r="G17" s="119"/>
      <c r="H17" s="116"/>
      <c r="I17" s="122"/>
      <c r="J17" s="119"/>
      <c r="K17" s="116"/>
      <c r="L17" s="125"/>
      <c r="M17" s="45"/>
      <c r="N17" s="45"/>
      <c r="O17"/>
      <c r="P17"/>
      <c r="Q17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</row>
    <row r="18" spans="1:57" s="38" customFormat="1" ht="15" x14ac:dyDescent="0.25">
      <c r="A18" s="114"/>
      <c r="B18" s="120"/>
      <c r="C18" s="120"/>
      <c r="D18" s="120"/>
      <c r="E18" s="127"/>
      <c r="F18" s="122"/>
      <c r="G18" s="119"/>
      <c r="H18" s="116"/>
      <c r="I18" s="122"/>
      <c r="J18" s="119"/>
      <c r="K18" s="116"/>
      <c r="L18" s="125"/>
      <c r="M18" s="45"/>
      <c r="N18" s="45"/>
      <c r="O18"/>
      <c r="P18"/>
      <c r="Q18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</row>
    <row r="19" spans="1:57" s="38" customFormat="1" ht="15" x14ac:dyDescent="0.25">
      <c r="A19" s="114"/>
      <c r="B19" s="120"/>
      <c r="C19" s="120"/>
      <c r="D19" s="120"/>
      <c r="E19" s="127"/>
      <c r="F19" s="122"/>
      <c r="G19" s="119"/>
      <c r="H19" s="116"/>
      <c r="I19" s="122"/>
      <c r="J19" s="119"/>
      <c r="K19" s="116"/>
      <c r="L19" s="12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</row>
    <row r="20" spans="1:57" s="38" customFormat="1" ht="15" x14ac:dyDescent="0.25">
      <c r="A20" s="114"/>
      <c r="B20" s="120"/>
      <c r="C20" s="120"/>
      <c r="D20" s="120"/>
      <c r="E20" s="127"/>
      <c r="F20" s="122"/>
      <c r="G20" s="119"/>
      <c r="H20" s="116"/>
      <c r="I20" s="122"/>
      <c r="J20" s="119"/>
      <c r="K20" s="116"/>
      <c r="L20" s="12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</row>
    <row r="21" spans="1:57" s="38" customFormat="1" ht="15" x14ac:dyDescent="0.25">
      <c r="A21" s="114"/>
      <c r="B21" s="120"/>
      <c r="C21" s="120"/>
      <c r="D21" s="120"/>
      <c r="E21" s="127"/>
      <c r="F21" s="122"/>
      <c r="G21" s="119"/>
      <c r="H21" s="116"/>
      <c r="I21" s="122"/>
      <c r="J21" s="119"/>
      <c r="K21" s="116"/>
      <c r="L21" s="12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</row>
    <row r="22" spans="1:57" s="38" customFormat="1" ht="15" x14ac:dyDescent="0.25">
      <c r="A22" s="114"/>
      <c r="B22" s="120"/>
      <c r="C22" s="120"/>
      <c r="D22" s="120"/>
      <c r="E22" s="127"/>
      <c r="F22" s="122"/>
      <c r="G22" s="119"/>
      <c r="H22" s="116"/>
      <c r="I22" s="122"/>
      <c r="J22" s="119"/>
      <c r="K22" s="116"/>
      <c r="L22" s="12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</row>
    <row r="23" spans="1:57" s="38" customFormat="1" ht="15" x14ac:dyDescent="0.25">
      <c r="A23" s="114"/>
      <c r="B23" s="120"/>
      <c r="C23" s="120"/>
      <c r="D23" s="120"/>
      <c r="E23" s="127"/>
      <c r="F23" s="122"/>
      <c r="G23" s="119"/>
      <c r="H23" s="116"/>
      <c r="I23" s="122"/>
      <c r="J23" s="119"/>
      <c r="K23" s="116"/>
      <c r="L23" s="12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</row>
    <row r="24" spans="1:57" s="38" customFormat="1" ht="15" x14ac:dyDescent="0.25">
      <c r="A24" s="114"/>
      <c r="B24" s="120"/>
      <c r="C24" s="120"/>
      <c r="D24" s="120"/>
      <c r="E24" s="127"/>
      <c r="F24" s="122"/>
      <c r="G24" s="123"/>
      <c r="H24" s="123"/>
      <c r="I24" s="122"/>
      <c r="J24" s="123"/>
      <c r="K24" s="123"/>
      <c r="L24" s="128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</row>
    <row r="25" spans="1:57" s="38" customFormat="1" ht="15" x14ac:dyDescent="0.25">
      <c r="A25" s="114"/>
      <c r="B25" s="120"/>
      <c r="C25" s="120"/>
      <c r="D25" s="120"/>
      <c r="E25" s="127"/>
      <c r="F25" s="122"/>
      <c r="G25" s="123"/>
      <c r="H25" s="123"/>
      <c r="I25" s="122"/>
      <c r="J25" s="123"/>
      <c r="K25" s="123"/>
      <c r="L25" s="128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</row>
    <row r="26" spans="1:57" s="38" customFormat="1" ht="15" x14ac:dyDescent="0.25">
      <c r="A26" s="114"/>
      <c r="B26" s="120"/>
      <c r="C26" s="120"/>
      <c r="D26" s="120"/>
      <c r="E26" s="127"/>
      <c r="F26" s="122"/>
      <c r="G26" s="129"/>
      <c r="H26" s="116"/>
      <c r="I26" s="122"/>
      <c r="J26" s="124"/>
      <c r="K26" s="116"/>
      <c r="L26" s="120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</row>
    <row r="27" spans="1:57" s="38" customFormat="1" ht="15" x14ac:dyDescent="0.25">
      <c r="A27" s="114"/>
      <c r="B27" s="120"/>
      <c r="C27" s="120"/>
      <c r="D27" s="120"/>
      <c r="E27" s="127"/>
      <c r="F27" s="122"/>
      <c r="G27" s="129"/>
      <c r="H27" s="116"/>
      <c r="I27" s="122"/>
      <c r="J27" s="124"/>
      <c r="K27" s="116"/>
      <c r="L27" s="120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</row>
    <row r="28" spans="1:57" s="38" customFormat="1" ht="15" x14ac:dyDescent="0.25">
      <c r="A28" s="114"/>
      <c r="B28" s="120"/>
      <c r="C28" s="120"/>
      <c r="D28" s="120"/>
      <c r="E28" s="127"/>
      <c r="F28" s="122"/>
      <c r="G28" s="129"/>
      <c r="H28" s="116"/>
      <c r="I28" s="122"/>
      <c r="J28" s="124"/>
      <c r="K28" s="116"/>
      <c r="L28" s="120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</row>
    <row r="29" spans="1:57" s="38" customFormat="1" ht="15" x14ac:dyDescent="0.25">
      <c r="A29" s="114"/>
      <c r="B29" s="120"/>
      <c r="C29" s="120"/>
      <c r="D29" s="120"/>
      <c r="E29" s="127"/>
      <c r="F29" s="122"/>
      <c r="G29" s="129"/>
      <c r="H29" s="116"/>
      <c r="I29" s="122"/>
      <c r="J29" s="124"/>
      <c r="K29" s="116"/>
      <c r="L29" s="120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</row>
    <row r="30" spans="1:57" s="38" customFormat="1" ht="15" x14ac:dyDescent="0.25">
      <c r="A30" s="114"/>
      <c r="B30" s="120"/>
      <c r="C30" s="120"/>
      <c r="D30" s="120"/>
      <c r="E30" s="127"/>
      <c r="F30" s="122"/>
      <c r="G30" s="129"/>
      <c r="H30" s="116"/>
      <c r="I30" s="122"/>
      <c r="J30" s="124"/>
      <c r="K30" s="116"/>
      <c r="L30" s="120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</row>
    <row r="31" spans="1:57" s="38" customFormat="1" ht="15" x14ac:dyDescent="0.25">
      <c r="A31" s="114"/>
      <c r="B31" s="120"/>
      <c r="C31" s="120"/>
      <c r="D31" s="120"/>
      <c r="E31" s="127"/>
      <c r="F31" s="122"/>
      <c r="G31" s="123"/>
      <c r="H31" s="123"/>
      <c r="I31" s="122"/>
      <c r="J31" s="123"/>
      <c r="K31" s="123"/>
      <c r="L31" s="128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</row>
    <row r="32" spans="1:57" s="38" customFormat="1" ht="15" x14ac:dyDescent="0.25">
      <c r="A32" s="130"/>
      <c r="B32" s="131"/>
      <c r="C32" s="132"/>
      <c r="D32" s="120"/>
      <c r="E32" s="127"/>
      <c r="F32" s="130"/>
      <c r="G32" s="130"/>
      <c r="H32" s="130"/>
      <c r="I32" s="130"/>
      <c r="J32" s="130"/>
      <c r="K32" s="130"/>
      <c r="L32" s="132"/>
    </row>
    <row r="33" spans="1:12" s="38" customFormat="1" ht="15" x14ac:dyDescent="0.25">
      <c r="A33" s="130"/>
      <c r="B33" s="131"/>
      <c r="C33" s="133"/>
      <c r="D33" s="120"/>
      <c r="E33" s="127"/>
      <c r="F33" s="115"/>
      <c r="G33" s="134"/>
      <c r="H33" s="116"/>
      <c r="I33" s="115"/>
      <c r="J33" s="134"/>
      <c r="K33" s="116"/>
      <c r="L33" s="132"/>
    </row>
    <row r="34" spans="1:12" s="38" customFormat="1" ht="15" x14ac:dyDescent="0.25">
      <c r="A34" s="130"/>
      <c r="B34" s="132"/>
      <c r="C34" s="133"/>
      <c r="D34" s="120"/>
      <c r="E34" s="127"/>
      <c r="F34" s="122"/>
      <c r="G34" s="123"/>
      <c r="H34" s="123"/>
      <c r="I34" s="122"/>
      <c r="J34" s="123"/>
      <c r="K34" s="123"/>
      <c r="L34" s="128"/>
    </row>
    <row r="35" spans="1:12" x14ac:dyDescent="0.25">
      <c r="G35" s="50" t="s">
        <v>43</v>
      </c>
      <c r="H35" s="51">
        <f>SUM(H2:H34)</f>
        <v>173.08716383973515</v>
      </c>
      <c r="I35" s="52"/>
      <c r="J35" s="52"/>
      <c r="K35" s="51">
        <f>SUM(K2:K34)</f>
        <v>25.049807426486129</v>
      </c>
    </row>
    <row r="38" spans="1:12" x14ac:dyDescent="0.25">
      <c r="A38" s="63"/>
    </row>
    <row r="39" spans="1:12" x14ac:dyDescent="0.25">
      <c r="A39" s="6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Notes!$A$19:$A$32</xm:f>
          </x14:formula1>
          <xm:sqref>D2:D34</xm:sqref>
        </x14:dataValidation>
        <x14:dataValidation type="list" allowBlank="1" showInputMessage="1" showErrorMessage="1" xr:uid="{00000000-0002-0000-0200-000001000000}">
          <x14:formula1>
            <xm:f>Notes!$B$19:$B$105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D11" sqref="D11"/>
    </sheetView>
  </sheetViews>
  <sheetFormatPr defaultRowHeight="15" x14ac:dyDescent="0.25"/>
  <cols>
    <col min="1" max="1" width="27.5703125" bestFit="1" customWidth="1"/>
    <col min="2" max="2" width="13.28515625" customWidth="1"/>
    <col min="3" max="3" width="12.85546875" customWidth="1"/>
    <col min="4" max="4" width="13.85546875" customWidth="1"/>
    <col min="5" max="5" width="18.85546875" bestFit="1" customWidth="1"/>
    <col min="6" max="6" width="12.42578125" bestFit="1" customWidth="1"/>
  </cols>
  <sheetData>
    <row r="1" spans="1:6" x14ac:dyDescent="0.25">
      <c r="A1" s="107" t="s">
        <v>307</v>
      </c>
      <c r="B1" s="96" t="s">
        <v>312</v>
      </c>
      <c r="C1" s="96" t="s">
        <v>311</v>
      </c>
      <c r="D1" s="96" t="s">
        <v>310</v>
      </c>
      <c r="E1" s="96" t="s">
        <v>309</v>
      </c>
      <c r="F1" s="96" t="s">
        <v>313</v>
      </c>
    </row>
    <row r="2" spans="1:6" x14ac:dyDescent="0.25">
      <c r="A2" s="108" t="s">
        <v>245</v>
      </c>
      <c r="B2" s="112">
        <v>308.2116938554874</v>
      </c>
      <c r="C2" s="112">
        <v>47.41687001917586</v>
      </c>
      <c r="D2" s="112">
        <v>168793.6029203592</v>
      </c>
      <c r="E2" s="112">
        <v>136.89667714488198</v>
      </c>
      <c r="F2" s="112">
        <v>31.114426669551417</v>
      </c>
    </row>
    <row r="3" spans="1:6" x14ac:dyDescent="0.25">
      <c r="A3" s="109" t="s">
        <v>291</v>
      </c>
      <c r="B3" s="112">
        <v>308.2116938554874</v>
      </c>
      <c r="C3" s="112">
        <v>47.41687001917586</v>
      </c>
      <c r="D3" s="112">
        <v>168793.6029203592</v>
      </c>
      <c r="E3" s="112">
        <v>136.89667714488198</v>
      </c>
      <c r="F3" s="112">
        <v>31.114426669551417</v>
      </c>
    </row>
    <row r="4" spans="1:6" x14ac:dyDescent="0.25">
      <c r="A4" s="110" t="s">
        <v>243</v>
      </c>
      <c r="B4" s="112">
        <v>308.2116938554874</v>
      </c>
      <c r="C4" s="112">
        <v>47.41687001917586</v>
      </c>
      <c r="D4" s="112">
        <v>168793.6029203592</v>
      </c>
      <c r="E4" s="112">
        <v>136.89667714488198</v>
      </c>
      <c r="F4" s="112">
        <v>31.114426669551417</v>
      </c>
    </row>
    <row r="5" spans="1:6" x14ac:dyDescent="0.25">
      <c r="A5" s="111" t="s">
        <v>13</v>
      </c>
      <c r="B5" s="112">
        <v>308.2116938554874</v>
      </c>
      <c r="C5" s="112">
        <v>47.41687001917586</v>
      </c>
      <c r="D5" s="112">
        <v>168793.6029203592</v>
      </c>
      <c r="E5" s="112">
        <v>136.89667714488198</v>
      </c>
      <c r="F5" s="112">
        <v>31.114426669551417</v>
      </c>
    </row>
    <row r="6" spans="1:6" x14ac:dyDescent="0.25">
      <c r="A6" s="108" t="s">
        <v>308</v>
      </c>
      <c r="B6" s="112">
        <v>308.2116938554874</v>
      </c>
      <c r="C6" s="112">
        <v>47.41687001917586</v>
      </c>
      <c r="D6" s="112">
        <v>168793.6029203592</v>
      </c>
      <c r="E6" s="112">
        <v>136.89667714488198</v>
      </c>
      <c r="F6" s="112">
        <v>31.114426669551417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315"/>
  <sheetViews>
    <sheetView workbookViewId="0">
      <selection activeCell="H19" sqref="H19"/>
    </sheetView>
  </sheetViews>
  <sheetFormatPr defaultRowHeight="15" x14ac:dyDescent="0.25"/>
  <cols>
    <col min="1" max="16384" width="9.140625" style="96"/>
  </cols>
  <sheetData>
    <row r="1" spans="1:49" x14ac:dyDescent="0.25">
      <c r="A1" s="96" t="s">
        <v>246</v>
      </c>
      <c r="B1" s="96" t="s">
        <v>247</v>
      </c>
      <c r="C1" s="96" t="s">
        <v>248</v>
      </c>
      <c r="D1" s="96" t="s">
        <v>162</v>
      </c>
      <c r="E1" s="96" t="s">
        <v>249</v>
      </c>
      <c r="F1" s="96" t="s">
        <v>250</v>
      </c>
      <c r="G1" s="96" t="s">
        <v>251</v>
      </c>
      <c r="H1" s="96" t="s">
        <v>252</v>
      </c>
      <c r="I1" s="96" t="s">
        <v>253</v>
      </c>
      <c r="J1" s="96" t="s">
        <v>17</v>
      </c>
      <c r="K1" s="96" t="s">
        <v>14</v>
      </c>
      <c r="L1" s="96" t="s">
        <v>254</v>
      </c>
      <c r="M1" s="96" t="s">
        <v>255</v>
      </c>
      <c r="N1" s="96" t="s">
        <v>256</v>
      </c>
      <c r="O1" s="96" t="s">
        <v>257</v>
      </c>
      <c r="P1" s="96" t="s">
        <v>258</v>
      </c>
      <c r="Q1" s="96" t="s">
        <v>259</v>
      </c>
      <c r="R1" s="96" t="s">
        <v>260</v>
      </c>
      <c r="S1" s="96" t="s">
        <v>261</v>
      </c>
      <c r="T1" s="96" t="s">
        <v>262</v>
      </c>
      <c r="U1" s="96" t="s">
        <v>263</v>
      </c>
      <c r="V1" s="96" t="s">
        <v>264</v>
      </c>
      <c r="W1" s="96" t="s">
        <v>265</v>
      </c>
      <c r="X1" s="96" t="s">
        <v>266</v>
      </c>
      <c r="Y1" s="96" t="s">
        <v>267</v>
      </c>
      <c r="Z1" s="96" t="s">
        <v>268</v>
      </c>
      <c r="AA1" s="96" t="s">
        <v>269</v>
      </c>
      <c r="AB1" s="96" t="s">
        <v>270</v>
      </c>
      <c r="AC1" s="96" t="s">
        <v>271</v>
      </c>
      <c r="AD1" s="96" t="s">
        <v>272</v>
      </c>
      <c r="AE1" s="96" t="s">
        <v>273</v>
      </c>
      <c r="AF1" s="96" t="s">
        <v>274</v>
      </c>
      <c r="AG1" s="96" t="s">
        <v>275</v>
      </c>
      <c r="AH1" s="96" t="s">
        <v>276</v>
      </c>
      <c r="AI1" s="96" t="s">
        <v>277</v>
      </c>
      <c r="AJ1" s="96" t="s">
        <v>278</v>
      </c>
      <c r="AK1" s="96" t="s">
        <v>279</v>
      </c>
      <c r="AL1" s="96" t="s">
        <v>280</v>
      </c>
      <c r="AM1" s="96" t="s">
        <v>173</v>
      </c>
      <c r="AN1" s="96" t="s">
        <v>281</v>
      </c>
      <c r="AO1" s="96" t="s">
        <v>282</v>
      </c>
      <c r="AP1" s="96" t="s">
        <v>283</v>
      </c>
      <c r="AQ1" s="96" t="s">
        <v>284</v>
      </c>
      <c r="AR1" s="96" t="s">
        <v>285</v>
      </c>
      <c r="AS1" s="96" t="s">
        <v>286</v>
      </c>
      <c r="AT1" s="96" t="s">
        <v>287</v>
      </c>
      <c r="AU1" s="96" t="s">
        <v>288</v>
      </c>
      <c r="AV1" s="96" t="s">
        <v>289</v>
      </c>
      <c r="AW1" s="96" t="s">
        <v>290</v>
      </c>
    </row>
    <row r="2" spans="1:49" x14ac:dyDescent="0.25">
      <c r="A2" s="106">
        <v>50000</v>
      </c>
      <c r="B2" s="106">
        <v>17000</v>
      </c>
      <c r="C2" s="106">
        <v>17000</v>
      </c>
      <c r="D2" s="96" t="s">
        <v>291</v>
      </c>
      <c r="E2" s="96" t="s">
        <v>13</v>
      </c>
      <c r="F2" s="96" t="s">
        <v>292</v>
      </c>
      <c r="G2" s="96" t="s">
        <v>293</v>
      </c>
      <c r="H2" s="96">
        <v>0.56000000000000005</v>
      </c>
      <c r="I2" s="96">
        <v>0.48</v>
      </c>
      <c r="J2" s="96" t="s">
        <v>245</v>
      </c>
      <c r="K2" s="96">
        <v>6.8663364033999996E-4</v>
      </c>
      <c r="L2" s="96">
        <v>3973.71315582332</v>
      </c>
      <c r="M2" s="96">
        <v>9.8602091780774206</v>
      </c>
      <c r="N2" s="96">
        <v>1.44864037244406</v>
      </c>
      <c r="O2" s="96">
        <v>6.7703513224999998E-3</v>
      </c>
      <c r="P2" s="96">
        <v>9.946852124800001E-4</v>
      </c>
      <c r="Q2" s="96">
        <v>2.7284851298697901</v>
      </c>
      <c r="R2" s="96">
        <v>1200</v>
      </c>
      <c r="S2" s="96" t="s">
        <v>294</v>
      </c>
      <c r="T2" s="96">
        <v>1200</v>
      </c>
      <c r="U2" s="96" t="s">
        <v>295</v>
      </c>
      <c r="V2" s="96" t="s">
        <v>245</v>
      </c>
      <c r="Z2" s="96">
        <v>0</v>
      </c>
      <c r="AA2" s="96">
        <v>1</v>
      </c>
      <c r="AB2" s="96">
        <v>6.7703513224999998E-3</v>
      </c>
      <c r="AC2" s="96">
        <v>9.946852124800001E-4</v>
      </c>
      <c r="AD2" s="96">
        <v>2.7284851298696502</v>
      </c>
      <c r="AF2" s="96">
        <v>-1</v>
      </c>
      <c r="AG2" s="96">
        <v>-1</v>
      </c>
      <c r="AH2" s="96">
        <v>-1</v>
      </c>
      <c r="AI2" s="96">
        <v>-1</v>
      </c>
      <c r="AJ2" s="96">
        <v>0</v>
      </c>
      <c r="AM2" s="96" t="s">
        <v>296</v>
      </c>
      <c r="AN2" s="96">
        <v>-1</v>
      </c>
      <c r="AQ2" s="96">
        <v>636</v>
      </c>
      <c r="AR2" s="96" t="s">
        <v>243</v>
      </c>
      <c r="AS2" s="96" t="s">
        <v>297</v>
      </c>
      <c r="AT2" s="96" t="s">
        <v>245</v>
      </c>
      <c r="AV2" s="96">
        <v>8.1019441562143495</v>
      </c>
      <c r="AW2" s="96">
        <v>2.2128832999999998E-3</v>
      </c>
    </row>
    <row r="3" spans="1:49" x14ac:dyDescent="0.25">
      <c r="A3" s="106">
        <v>50000</v>
      </c>
      <c r="B3" s="106">
        <v>17000</v>
      </c>
      <c r="C3" s="106">
        <v>17000</v>
      </c>
      <c r="D3" s="96" t="s">
        <v>291</v>
      </c>
      <c r="E3" s="96" t="s">
        <v>13</v>
      </c>
      <c r="F3" s="96" t="s">
        <v>292</v>
      </c>
      <c r="G3" s="96" t="s">
        <v>293</v>
      </c>
      <c r="H3" s="96">
        <v>0.56000000000000005</v>
      </c>
      <c r="I3" s="96">
        <v>0.48</v>
      </c>
      <c r="J3" s="96" t="s">
        <v>245</v>
      </c>
      <c r="K3" s="96">
        <v>3.6581009052760002E-2</v>
      </c>
      <c r="L3" s="96">
        <v>3973.71315582332</v>
      </c>
      <c r="M3" s="96">
        <v>9.8602091780774206</v>
      </c>
      <c r="N3" s="96">
        <v>1.44864037244406</v>
      </c>
      <c r="O3" s="96">
        <v>0.36069640120536001</v>
      </c>
      <c r="P3" s="96">
        <v>5.2992726578570001E-2</v>
      </c>
      <c r="Q3" s="96">
        <v>145.36243692624799</v>
      </c>
      <c r="R3" s="96">
        <v>1210</v>
      </c>
      <c r="S3" s="96" t="s">
        <v>298</v>
      </c>
      <c r="T3" s="96">
        <v>1210</v>
      </c>
      <c r="U3" s="96" t="s">
        <v>295</v>
      </c>
      <c r="V3" s="96" t="s">
        <v>245</v>
      </c>
      <c r="Z3" s="96">
        <v>0</v>
      </c>
      <c r="AA3" s="96">
        <v>1</v>
      </c>
      <c r="AB3" s="96">
        <v>0.36069640120536001</v>
      </c>
      <c r="AC3" s="96">
        <v>5.2992726578570001E-2</v>
      </c>
      <c r="AD3" s="96">
        <v>1821.62866545731</v>
      </c>
      <c r="AF3" s="96">
        <v>-1</v>
      </c>
      <c r="AG3" s="96">
        <v>-1</v>
      </c>
      <c r="AH3" s="96">
        <v>-1</v>
      </c>
      <c r="AI3" s="96">
        <v>-1</v>
      </c>
      <c r="AJ3" s="96">
        <v>0</v>
      </c>
      <c r="AM3" s="96" t="s">
        <v>296</v>
      </c>
      <c r="AN3" s="96">
        <v>-1</v>
      </c>
      <c r="AQ3" s="96">
        <v>636</v>
      </c>
      <c r="AR3" s="96" t="s">
        <v>243</v>
      </c>
      <c r="AS3" s="96" t="s">
        <v>297</v>
      </c>
      <c r="AT3" s="96" t="s">
        <v>245</v>
      </c>
      <c r="AV3" s="96">
        <v>104.66291776041299</v>
      </c>
      <c r="AW3" s="96">
        <v>1.4773955112999999</v>
      </c>
    </row>
    <row r="4" spans="1:49" x14ac:dyDescent="0.25">
      <c r="A4" s="106">
        <v>50000</v>
      </c>
      <c r="B4" s="106">
        <v>28000</v>
      </c>
      <c r="C4" s="106">
        <v>28000</v>
      </c>
      <c r="D4" s="96" t="s">
        <v>291</v>
      </c>
      <c r="E4" s="96" t="s">
        <v>13</v>
      </c>
      <c r="F4" s="96" t="s">
        <v>292</v>
      </c>
      <c r="G4" s="96" t="s">
        <v>293</v>
      </c>
      <c r="H4" s="96">
        <v>0.56000000000000005</v>
      </c>
      <c r="I4" s="96">
        <v>0.48</v>
      </c>
      <c r="J4" s="96" t="s">
        <v>245</v>
      </c>
      <c r="K4" s="96">
        <v>1.5511363401890001E-2</v>
      </c>
      <c r="L4" s="96">
        <v>3979.0763768400302</v>
      </c>
      <c r="M4" s="96">
        <v>9.8727879740991202</v>
      </c>
      <c r="N4" s="96">
        <v>1.45046352900094</v>
      </c>
      <c r="O4" s="96">
        <v>0.15314040205613999</v>
      </c>
      <c r="P4" s="96">
        <v>2.249866689953E-2</v>
      </c>
      <c r="Q4" s="96">
        <v>61.720899685073299</v>
      </c>
      <c r="R4" s="96">
        <v>1200</v>
      </c>
      <c r="S4" s="96" t="s">
        <v>294</v>
      </c>
      <c r="T4" s="96">
        <v>1200</v>
      </c>
      <c r="U4" s="96" t="s">
        <v>295</v>
      </c>
      <c r="V4" s="96" t="s">
        <v>245</v>
      </c>
      <c r="Z4" s="96">
        <v>0</v>
      </c>
      <c r="AA4" s="96">
        <v>1</v>
      </c>
      <c r="AB4" s="96">
        <v>0.15314040205613999</v>
      </c>
      <c r="AC4" s="96">
        <v>2.249866689953E-2</v>
      </c>
      <c r="AD4" s="96">
        <v>1043.6569650400099</v>
      </c>
      <c r="AF4" s="96">
        <v>-1</v>
      </c>
      <c r="AG4" s="96">
        <v>-1</v>
      </c>
      <c r="AH4" s="96">
        <v>-1</v>
      </c>
      <c r="AI4" s="96">
        <v>-1</v>
      </c>
      <c r="AJ4" s="96">
        <v>0</v>
      </c>
      <c r="AM4" s="96" t="s">
        <v>296</v>
      </c>
      <c r="AN4" s="96">
        <v>-1</v>
      </c>
      <c r="AQ4" s="96">
        <v>636</v>
      </c>
      <c r="AR4" s="96" t="s">
        <v>243</v>
      </c>
      <c r="AS4" s="96" t="s">
        <v>297</v>
      </c>
      <c r="AT4" s="96" t="s">
        <v>245</v>
      </c>
      <c r="AV4" s="96">
        <v>39.924879943644299</v>
      </c>
      <c r="AW4" s="96">
        <v>0.8464371168</v>
      </c>
    </row>
    <row r="5" spans="1:49" x14ac:dyDescent="0.25">
      <c r="A5" s="106">
        <v>50000</v>
      </c>
      <c r="B5" s="106">
        <v>28000</v>
      </c>
      <c r="C5" s="106">
        <v>28000</v>
      </c>
      <c r="D5" s="96" t="s">
        <v>291</v>
      </c>
      <c r="E5" s="96" t="s">
        <v>13</v>
      </c>
      <c r="F5" s="96" t="s">
        <v>292</v>
      </c>
      <c r="G5" s="96" t="s">
        <v>293</v>
      </c>
      <c r="H5" s="96">
        <v>0.56000000000000005</v>
      </c>
      <c r="I5" s="96">
        <v>0.48</v>
      </c>
      <c r="J5" s="96" t="s">
        <v>299</v>
      </c>
      <c r="K5" s="96">
        <v>1.3237295773009999E-2</v>
      </c>
      <c r="L5" s="96">
        <v>3979.0763768400302</v>
      </c>
      <c r="M5" s="96">
        <v>9.8727879740991202</v>
      </c>
      <c r="N5" s="96">
        <v>1.45046352900094</v>
      </c>
      <c r="O5" s="96">
        <v>0.13068901451741</v>
      </c>
      <c r="P5" s="96">
        <v>1.9200214741349999E-2</v>
      </c>
      <c r="Q5" s="96">
        <v>52.672210903648299</v>
      </c>
      <c r="R5" s="96">
        <v>1200</v>
      </c>
      <c r="S5" s="96" t="s">
        <v>294</v>
      </c>
      <c r="T5" s="96">
        <v>3000</v>
      </c>
      <c r="U5" s="96" t="s">
        <v>295</v>
      </c>
      <c r="V5" s="96" t="s">
        <v>245</v>
      </c>
      <c r="Z5" s="96">
        <v>0</v>
      </c>
      <c r="AA5" s="96">
        <v>1</v>
      </c>
      <c r="AB5" s="96">
        <v>0.13068901451741</v>
      </c>
      <c r="AC5" s="96">
        <v>1.9200214741349999E-2</v>
      </c>
      <c r="AD5" s="96">
        <v>446.79048224288101</v>
      </c>
      <c r="AF5" s="96">
        <v>-1</v>
      </c>
      <c r="AG5" s="96">
        <v>-1</v>
      </c>
      <c r="AH5" s="96">
        <v>-1</v>
      </c>
      <c r="AI5" s="96">
        <v>-1</v>
      </c>
      <c r="AJ5" s="96">
        <v>0</v>
      </c>
      <c r="AM5" s="96" t="s">
        <v>296</v>
      </c>
      <c r="AN5" s="96">
        <v>-1</v>
      </c>
      <c r="AQ5" s="96">
        <v>636</v>
      </c>
      <c r="AR5" s="96" t="s">
        <v>243</v>
      </c>
      <c r="AS5" s="96" t="s">
        <v>297</v>
      </c>
      <c r="AT5" s="96" t="s">
        <v>245</v>
      </c>
      <c r="AV5" s="96">
        <v>35.949672900413901</v>
      </c>
      <c r="AW5" s="96">
        <v>0.36236048840000001</v>
      </c>
    </row>
    <row r="6" spans="1:49" x14ac:dyDescent="0.25">
      <c r="A6" s="106">
        <v>50000</v>
      </c>
      <c r="B6" s="106">
        <v>28000</v>
      </c>
      <c r="C6" s="106">
        <v>29000</v>
      </c>
      <c r="D6" s="96" t="s">
        <v>291</v>
      </c>
      <c r="E6" s="96" t="s">
        <v>13</v>
      </c>
      <c r="F6" s="96" t="s">
        <v>292</v>
      </c>
      <c r="G6" s="96" t="s">
        <v>293</v>
      </c>
      <c r="H6" s="96">
        <v>0.56000000000000005</v>
      </c>
      <c r="I6" s="96">
        <v>0.48</v>
      </c>
      <c r="J6" s="96" t="s">
        <v>245</v>
      </c>
      <c r="K6" s="96">
        <v>1.9888799661039999E-2</v>
      </c>
      <c r="L6" s="96">
        <v>3979.0763768400302</v>
      </c>
      <c r="M6" s="96">
        <v>9.8727879740991202</v>
      </c>
      <c r="N6" s="96">
        <v>1.45046352900094</v>
      </c>
      <c r="O6" s="96">
        <v>0.19635790211285001</v>
      </c>
      <c r="P6" s="96">
        <v>2.8847978543949999E-2</v>
      </c>
      <c r="Q6" s="96">
        <v>79.139052894976103</v>
      </c>
      <c r="R6" s="96">
        <v>1210</v>
      </c>
      <c r="S6" s="96" t="s">
        <v>298</v>
      </c>
      <c r="T6" s="96">
        <v>1210</v>
      </c>
      <c r="U6" s="96" t="s">
        <v>295</v>
      </c>
      <c r="V6" s="96" t="s">
        <v>245</v>
      </c>
      <c r="Z6" s="96">
        <v>0</v>
      </c>
      <c r="AA6" s="96">
        <v>1</v>
      </c>
      <c r="AB6" s="96">
        <v>0.19635790211285001</v>
      </c>
      <c r="AC6" s="96">
        <v>2.8847978543949999E-2</v>
      </c>
      <c r="AD6" s="96">
        <v>642.64436660871195</v>
      </c>
      <c r="AF6" s="96">
        <v>-1</v>
      </c>
      <c r="AG6" s="96">
        <v>-1</v>
      </c>
      <c r="AH6" s="96">
        <v>-1</v>
      </c>
      <c r="AI6" s="96">
        <v>-1</v>
      </c>
      <c r="AJ6" s="96">
        <v>0</v>
      </c>
      <c r="AM6" s="96" t="s">
        <v>296</v>
      </c>
      <c r="AN6" s="96">
        <v>-1</v>
      </c>
      <c r="AQ6" s="96">
        <v>636</v>
      </c>
      <c r="AR6" s="96" t="s">
        <v>243</v>
      </c>
      <c r="AS6" s="96" t="s">
        <v>297</v>
      </c>
      <c r="AT6" s="96" t="s">
        <v>245</v>
      </c>
      <c r="AV6" s="96">
        <v>47.649406609210899</v>
      </c>
      <c r="AW6" s="96">
        <v>0.52120386590000001</v>
      </c>
    </row>
    <row r="7" spans="1:49" x14ac:dyDescent="0.25">
      <c r="A7" s="106">
        <v>50000</v>
      </c>
      <c r="B7" s="106">
        <v>31000</v>
      </c>
      <c r="C7" s="106">
        <v>31000</v>
      </c>
      <c r="D7" s="96" t="s">
        <v>291</v>
      </c>
      <c r="E7" s="96" t="s">
        <v>13</v>
      </c>
      <c r="F7" s="96" t="s">
        <v>292</v>
      </c>
      <c r="G7" s="96" t="s">
        <v>293</v>
      </c>
      <c r="H7" s="96">
        <v>0.56000000000000005</v>
      </c>
      <c r="I7" s="96">
        <v>0.48</v>
      </c>
      <c r="J7" s="96" t="s">
        <v>245</v>
      </c>
      <c r="K7" s="96">
        <v>1.440870492543E-2</v>
      </c>
      <c r="L7" s="96">
        <v>3971.6751824780099</v>
      </c>
      <c r="M7" s="96">
        <v>9.8553643494066794</v>
      </c>
      <c r="N7" s="96">
        <v>1.4479358209584099</v>
      </c>
      <c r="O7" s="96">
        <v>0.14200303684325999</v>
      </c>
      <c r="P7" s="96">
        <v>2.0862879995150001E-2</v>
      </c>
      <c r="Q7" s="96">
        <v>57.226695764002798</v>
      </c>
      <c r="R7" s="96">
        <v>1200</v>
      </c>
      <c r="S7" s="96" t="s">
        <v>294</v>
      </c>
      <c r="T7" s="96">
        <v>1200</v>
      </c>
      <c r="U7" s="96" t="s">
        <v>295</v>
      </c>
      <c r="V7" s="96" t="s">
        <v>245</v>
      </c>
      <c r="Z7" s="96">
        <v>0</v>
      </c>
      <c r="AA7" s="96">
        <v>1</v>
      </c>
      <c r="AB7" s="96">
        <v>0.14200303684325999</v>
      </c>
      <c r="AC7" s="96">
        <v>2.0862879995150001E-2</v>
      </c>
      <c r="AD7" s="96">
        <v>57.226695764003999</v>
      </c>
      <c r="AF7" s="96">
        <v>-1</v>
      </c>
      <c r="AG7" s="96">
        <v>-1</v>
      </c>
      <c r="AH7" s="96">
        <v>-1</v>
      </c>
      <c r="AI7" s="96">
        <v>-1</v>
      </c>
      <c r="AJ7" s="96">
        <v>0</v>
      </c>
      <c r="AM7" s="96" t="s">
        <v>296</v>
      </c>
      <c r="AN7" s="96">
        <v>-1</v>
      </c>
      <c r="AQ7" s="96">
        <v>636</v>
      </c>
      <c r="AR7" s="96" t="s">
        <v>243</v>
      </c>
      <c r="AS7" s="96" t="s">
        <v>297</v>
      </c>
      <c r="AT7" s="96" t="s">
        <v>245</v>
      </c>
      <c r="AV7" s="96">
        <v>30.754877750294899</v>
      </c>
      <c r="AW7" s="96">
        <v>4.6412567500000002E-2</v>
      </c>
    </row>
    <row r="8" spans="1:49" x14ac:dyDescent="0.25">
      <c r="A8" s="106">
        <v>50000</v>
      </c>
      <c r="B8" s="106">
        <v>31000</v>
      </c>
      <c r="C8" s="106">
        <v>31000</v>
      </c>
      <c r="D8" s="96" t="s">
        <v>291</v>
      </c>
      <c r="E8" s="96" t="s">
        <v>13</v>
      </c>
      <c r="F8" s="96" t="s">
        <v>292</v>
      </c>
      <c r="G8" s="96" t="s">
        <v>293</v>
      </c>
      <c r="H8" s="96">
        <v>0.56000000000000005</v>
      </c>
      <c r="I8" s="96">
        <v>0.48</v>
      </c>
      <c r="J8" s="96" t="s">
        <v>245</v>
      </c>
      <c r="K8" s="96">
        <v>6.3399033975000002E-4</v>
      </c>
      <c r="L8" s="96">
        <v>3971.6751824780099</v>
      </c>
      <c r="M8" s="96">
        <v>9.8553643494066794</v>
      </c>
      <c r="N8" s="96">
        <v>1.4479358209584099</v>
      </c>
      <c r="O8" s="96">
        <v>6.2482057922999996E-3</v>
      </c>
      <c r="P8" s="96">
        <v>9.1797732306999995E-4</v>
      </c>
      <c r="Q8" s="96">
        <v>2.5180036983397001</v>
      </c>
      <c r="R8" s="96">
        <v>1200</v>
      </c>
      <c r="S8" s="96" t="s">
        <v>294</v>
      </c>
      <c r="T8" s="96">
        <v>1200</v>
      </c>
      <c r="U8" s="96" t="s">
        <v>300</v>
      </c>
      <c r="V8" s="96" t="s">
        <v>245</v>
      </c>
      <c r="Z8" s="96">
        <v>0</v>
      </c>
      <c r="AA8" s="96">
        <v>1</v>
      </c>
      <c r="AB8" s="96">
        <v>6.2482057922999996E-3</v>
      </c>
      <c r="AC8" s="96">
        <v>9.1797732306999995E-4</v>
      </c>
      <c r="AD8" s="96">
        <v>2.51800369833945</v>
      </c>
      <c r="AF8" s="96">
        <v>-1</v>
      </c>
      <c r="AG8" s="96">
        <v>-1</v>
      </c>
      <c r="AH8" s="96">
        <v>-1</v>
      </c>
      <c r="AI8" s="96">
        <v>-1</v>
      </c>
      <c r="AJ8" s="96">
        <v>0</v>
      </c>
      <c r="AM8" s="96" t="s">
        <v>296</v>
      </c>
      <c r="AN8" s="96">
        <v>-1</v>
      </c>
      <c r="AQ8" s="96">
        <v>636</v>
      </c>
      <c r="AR8" s="96" t="s">
        <v>243</v>
      </c>
      <c r="AS8" s="96" t="s">
        <v>297</v>
      </c>
      <c r="AT8" s="96" t="s">
        <v>245</v>
      </c>
      <c r="AV8" s="96">
        <v>17.4729375667292</v>
      </c>
      <c r="AW8" s="96">
        <v>2.0421765999999999E-3</v>
      </c>
    </row>
    <row r="9" spans="1:49" x14ac:dyDescent="0.25">
      <c r="A9" s="106">
        <v>50000</v>
      </c>
      <c r="B9" s="106">
        <v>31000</v>
      </c>
      <c r="C9" s="106">
        <v>31000</v>
      </c>
      <c r="D9" s="96" t="s">
        <v>291</v>
      </c>
      <c r="E9" s="96" t="s">
        <v>13</v>
      </c>
      <c r="F9" s="96" t="s">
        <v>292</v>
      </c>
      <c r="G9" s="96" t="s">
        <v>293</v>
      </c>
      <c r="H9" s="96">
        <v>0.56000000000000005</v>
      </c>
      <c r="I9" s="96">
        <v>0.48</v>
      </c>
      <c r="J9" s="96" t="s">
        <v>245</v>
      </c>
      <c r="K9" s="96">
        <v>7.4203084755679993E-2</v>
      </c>
      <c r="L9" s="96">
        <v>3971.6751824780099</v>
      </c>
      <c r="M9" s="96">
        <v>9.8553643494066794</v>
      </c>
      <c r="N9" s="96">
        <v>1.4479358209584099</v>
      </c>
      <c r="O9" s="96">
        <v>0.73129843611715994</v>
      </c>
      <c r="P9" s="96">
        <v>0.10744130444336</v>
      </c>
      <c r="Q9" s="96">
        <v>294.71055018745801</v>
      </c>
      <c r="R9" s="96">
        <v>1210</v>
      </c>
      <c r="S9" s="96" t="s">
        <v>298</v>
      </c>
      <c r="T9" s="96">
        <v>1210</v>
      </c>
      <c r="U9" s="96" t="s">
        <v>295</v>
      </c>
      <c r="V9" s="96" t="s">
        <v>245</v>
      </c>
      <c r="Z9" s="96">
        <v>0</v>
      </c>
      <c r="AA9" s="96">
        <v>1</v>
      </c>
      <c r="AB9" s="96">
        <v>0.73129843611715994</v>
      </c>
      <c r="AC9" s="96">
        <v>0.10744130444336</v>
      </c>
      <c r="AD9" s="96">
        <v>294.71055018745699</v>
      </c>
      <c r="AF9" s="96">
        <v>-1</v>
      </c>
      <c r="AG9" s="96">
        <v>-1</v>
      </c>
      <c r="AH9" s="96">
        <v>-1</v>
      </c>
      <c r="AI9" s="96">
        <v>-1</v>
      </c>
      <c r="AJ9" s="96">
        <v>0</v>
      </c>
      <c r="AM9" s="96" t="s">
        <v>296</v>
      </c>
      <c r="AN9" s="96">
        <v>-1</v>
      </c>
      <c r="AQ9" s="96">
        <v>636</v>
      </c>
      <c r="AR9" s="96" t="s">
        <v>243</v>
      </c>
      <c r="AS9" s="96" t="s">
        <v>297</v>
      </c>
      <c r="AT9" s="96" t="s">
        <v>245</v>
      </c>
      <c r="AV9" s="96">
        <v>97.356371723217507</v>
      </c>
      <c r="AW9" s="96">
        <v>0.2390190999</v>
      </c>
    </row>
    <row r="10" spans="1:49" x14ac:dyDescent="0.25">
      <c r="A10" s="106">
        <v>50000</v>
      </c>
      <c r="B10" s="106">
        <v>31000</v>
      </c>
      <c r="C10" s="106">
        <v>31000</v>
      </c>
      <c r="D10" s="96" t="s">
        <v>291</v>
      </c>
      <c r="E10" s="96" t="s">
        <v>13</v>
      </c>
      <c r="F10" s="96" t="s">
        <v>292</v>
      </c>
      <c r="G10" s="96" t="s">
        <v>293</v>
      </c>
      <c r="H10" s="96">
        <v>0.56000000000000005</v>
      </c>
      <c r="I10" s="96">
        <v>0.48</v>
      </c>
      <c r="J10" s="96" t="s">
        <v>245</v>
      </c>
      <c r="K10" s="96">
        <v>2.2027950159000001E-3</v>
      </c>
      <c r="L10" s="96">
        <v>3971.6751824780099</v>
      </c>
      <c r="M10" s="96">
        <v>9.8553643494066794</v>
      </c>
      <c r="N10" s="96">
        <v>1.4479358209584099</v>
      </c>
      <c r="O10" s="96">
        <v>2.1709347468780001E-2</v>
      </c>
      <c r="P10" s="96">
        <v>3.1895058097500002E-3</v>
      </c>
      <c r="Q10" s="96">
        <v>8.7487862967482002</v>
      </c>
      <c r="R10" s="96">
        <v>1210</v>
      </c>
      <c r="S10" s="96" t="s">
        <v>298</v>
      </c>
      <c r="T10" s="96">
        <v>1210</v>
      </c>
      <c r="U10" s="96" t="s">
        <v>300</v>
      </c>
      <c r="V10" s="96" t="s">
        <v>245</v>
      </c>
      <c r="Z10" s="96">
        <v>0</v>
      </c>
      <c r="AA10" s="96">
        <v>1</v>
      </c>
      <c r="AB10" s="96">
        <v>2.1709347468780001E-2</v>
      </c>
      <c r="AC10" s="96">
        <v>3.1895058097500002E-3</v>
      </c>
      <c r="AD10" s="96">
        <v>8.74878629674701</v>
      </c>
      <c r="AF10" s="96">
        <v>-1</v>
      </c>
      <c r="AG10" s="96">
        <v>-1</v>
      </c>
      <c r="AH10" s="96">
        <v>-1</v>
      </c>
      <c r="AI10" s="96">
        <v>-1</v>
      </c>
      <c r="AJ10" s="96">
        <v>0</v>
      </c>
      <c r="AM10" s="96" t="s">
        <v>296</v>
      </c>
      <c r="AN10" s="96">
        <v>-1</v>
      </c>
      <c r="AQ10" s="96">
        <v>636</v>
      </c>
      <c r="AR10" s="96" t="s">
        <v>243</v>
      </c>
      <c r="AS10" s="96" t="s">
        <v>297</v>
      </c>
      <c r="AT10" s="96" t="s">
        <v>245</v>
      </c>
      <c r="AV10" s="96">
        <v>83.577982348690995</v>
      </c>
      <c r="AW10" s="96">
        <v>7.0955282000000003E-3</v>
      </c>
    </row>
    <row r="11" spans="1:49" x14ac:dyDescent="0.25">
      <c r="A11" s="106">
        <v>50000</v>
      </c>
      <c r="B11" s="106">
        <v>31000</v>
      </c>
      <c r="C11" s="106">
        <v>31000</v>
      </c>
      <c r="D11" s="96" t="s">
        <v>291</v>
      </c>
      <c r="E11" s="96" t="s">
        <v>13</v>
      </c>
      <c r="F11" s="96" t="s">
        <v>292</v>
      </c>
      <c r="G11" s="96" t="s">
        <v>293</v>
      </c>
      <c r="H11" s="96">
        <v>0.56000000000000005</v>
      </c>
      <c r="I11" s="96">
        <v>0.48</v>
      </c>
      <c r="J11" s="96" t="s">
        <v>301</v>
      </c>
      <c r="K11" s="96">
        <v>2.0533482335170002E-2</v>
      </c>
      <c r="L11" s="96">
        <v>3971.6751824780099</v>
      </c>
      <c r="M11" s="96">
        <v>9.8553643494066794</v>
      </c>
      <c r="N11" s="96">
        <v>1.4479358209584099</v>
      </c>
      <c r="O11" s="96">
        <v>0.2023649497752</v>
      </c>
      <c r="P11" s="96">
        <v>2.9731164602110002E-2</v>
      </c>
      <c r="Q11" s="96">
        <v>81.552322200445303</v>
      </c>
      <c r="R11" s="96">
        <v>1210</v>
      </c>
      <c r="S11" s="96" t="s">
        <v>298</v>
      </c>
      <c r="T11" s="96">
        <v>1210</v>
      </c>
      <c r="U11" s="96" t="s">
        <v>302</v>
      </c>
      <c r="V11" s="96" t="s">
        <v>301</v>
      </c>
      <c r="Z11" s="96">
        <v>0</v>
      </c>
      <c r="AA11" s="96">
        <v>1</v>
      </c>
      <c r="AB11" s="96">
        <v>0.2023649497752</v>
      </c>
      <c r="AC11" s="96">
        <v>2.9731164602110002E-2</v>
      </c>
      <c r="AD11" s="96">
        <v>2032.7049485069499</v>
      </c>
      <c r="AF11" s="96">
        <v>-1</v>
      </c>
      <c r="AG11" s="96">
        <v>-1</v>
      </c>
      <c r="AH11" s="96">
        <v>-1</v>
      </c>
      <c r="AI11" s="96">
        <v>-1</v>
      </c>
      <c r="AJ11" s="96">
        <v>0</v>
      </c>
      <c r="AM11" s="96" t="s">
        <v>296</v>
      </c>
      <c r="AN11" s="96">
        <v>-1</v>
      </c>
      <c r="AQ11" s="96">
        <v>636</v>
      </c>
      <c r="AR11" s="96" t="s">
        <v>243</v>
      </c>
      <c r="AS11" s="96" t="s">
        <v>297</v>
      </c>
      <c r="AT11" s="96" t="s">
        <v>245</v>
      </c>
      <c r="AV11" s="96">
        <v>101.759637082407</v>
      </c>
      <c r="AW11" s="96">
        <v>1.6485847109</v>
      </c>
    </row>
    <row r="12" spans="1:49" x14ac:dyDescent="0.25">
      <c r="A12" s="106">
        <v>50000</v>
      </c>
      <c r="B12" s="106">
        <v>31000</v>
      </c>
      <c r="C12" s="106">
        <v>31000</v>
      </c>
      <c r="D12" s="96" t="s">
        <v>291</v>
      </c>
      <c r="E12" s="96" t="s">
        <v>13</v>
      </c>
      <c r="F12" s="96" t="s">
        <v>292</v>
      </c>
      <c r="G12" s="96" t="s">
        <v>293</v>
      </c>
      <c r="H12" s="96">
        <v>0.56000000000000005</v>
      </c>
      <c r="I12" s="96">
        <v>0.48</v>
      </c>
      <c r="J12" s="96" t="s">
        <v>245</v>
      </c>
      <c r="K12" s="96">
        <v>1.064344326075E-2</v>
      </c>
      <c r="L12" s="96">
        <v>3971.6751824780099</v>
      </c>
      <c r="M12" s="96">
        <v>9.8553643494066794</v>
      </c>
      <c r="N12" s="96">
        <v>1.4479358209584099</v>
      </c>
      <c r="O12" s="96">
        <v>0.10489501126693</v>
      </c>
      <c r="P12" s="96">
        <v>1.541102275558E-2</v>
      </c>
      <c r="Q12" s="96">
        <v>42.272299454837501</v>
      </c>
      <c r="R12" s="96">
        <v>1210</v>
      </c>
      <c r="S12" s="96" t="s">
        <v>298</v>
      </c>
      <c r="T12" s="96">
        <v>1210</v>
      </c>
      <c r="U12" s="96" t="s">
        <v>300</v>
      </c>
      <c r="V12" s="96" t="s">
        <v>245</v>
      </c>
      <c r="Z12" s="96">
        <v>0</v>
      </c>
      <c r="AA12" s="96">
        <v>1</v>
      </c>
      <c r="AB12" s="96">
        <v>0.10489501126693</v>
      </c>
      <c r="AC12" s="96">
        <v>1.541102275558E-2</v>
      </c>
      <c r="AD12" s="96">
        <v>42.272299454838297</v>
      </c>
      <c r="AF12" s="96">
        <v>-1</v>
      </c>
      <c r="AG12" s="96">
        <v>-1</v>
      </c>
      <c r="AH12" s="96">
        <v>-1</v>
      </c>
      <c r="AI12" s="96">
        <v>-1</v>
      </c>
      <c r="AJ12" s="96">
        <v>0</v>
      </c>
      <c r="AM12" s="96" t="s">
        <v>296</v>
      </c>
      <c r="AN12" s="96">
        <v>-1</v>
      </c>
      <c r="AQ12" s="96">
        <v>636</v>
      </c>
      <c r="AR12" s="96" t="s">
        <v>243</v>
      </c>
      <c r="AS12" s="96" t="s">
        <v>297</v>
      </c>
      <c r="AT12" s="96" t="s">
        <v>245</v>
      </c>
      <c r="AV12" s="96">
        <v>100.321089838438</v>
      </c>
      <c r="AW12" s="96">
        <v>3.4284103400000002E-2</v>
      </c>
    </row>
    <row r="13" spans="1:49" x14ac:dyDescent="0.25">
      <c r="A13" s="106">
        <v>50000</v>
      </c>
      <c r="B13" s="106">
        <v>31000</v>
      </c>
      <c r="C13" s="106">
        <v>31000</v>
      </c>
      <c r="D13" s="96" t="s">
        <v>291</v>
      </c>
      <c r="E13" s="96" t="s">
        <v>13</v>
      </c>
      <c r="F13" s="96" t="s">
        <v>292</v>
      </c>
      <c r="G13" s="96" t="s">
        <v>293</v>
      </c>
      <c r="H13" s="96">
        <v>0.56000000000000005</v>
      </c>
      <c r="I13" s="96">
        <v>0.48</v>
      </c>
      <c r="J13" s="96" t="s">
        <v>301</v>
      </c>
      <c r="K13" s="96">
        <v>2.6952779965000001E-4</v>
      </c>
      <c r="L13" s="96">
        <v>3971.6751824780099</v>
      </c>
      <c r="M13" s="96">
        <v>9.8553643494066794</v>
      </c>
      <c r="N13" s="96">
        <v>1.4479358209584099</v>
      </c>
      <c r="O13" s="96">
        <v>2.65629466788E-3</v>
      </c>
      <c r="P13" s="96">
        <v>3.9025895585999997E-4</v>
      </c>
      <c r="Q13" s="96">
        <v>1.07047687287369</v>
      </c>
      <c r="R13" s="96">
        <v>1210</v>
      </c>
      <c r="S13" s="96" t="s">
        <v>298</v>
      </c>
      <c r="T13" s="96">
        <v>1210</v>
      </c>
      <c r="U13" s="96" t="s">
        <v>302</v>
      </c>
      <c r="V13" s="96" t="s">
        <v>301</v>
      </c>
      <c r="Z13" s="96">
        <v>0</v>
      </c>
      <c r="AA13" s="96">
        <v>1</v>
      </c>
      <c r="AB13" s="96">
        <v>2.65629466788E-3</v>
      </c>
      <c r="AC13" s="96">
        <v>3.9025895585999997E-4</v>
      </c>
      <c r="AD13" s="96">
        <v>14.524240587899101</v>
      </c>
      <c r="AF13" s="96">
        <v>-1</v>
      </c>
      <c r="AG13" s="96">
        <v>-1</v>
      </c>
      <c r="AH13" s="96">
        <v>-1</v>
      </c>
      <c r="AI13" s="96">
        <v>-1</v>
      </c>
      <c r="AJ13" s="96">
        <v>0</v>
      </c>
      <c r="AM13" s="96" t="s">
        <v>296</v>
      </c>
      <c r="AN13" s="96">
        <v>-1</v>
      </c>
      <c r="AQ13" s="96">
        <v>636</v>
      </c>
      <c r="AR13" s="96" t="s">
        <v>243</v>
      </c>
      <c r="AS13" s="96" t="s">
        <v>297</v>
      </c>
      <c r="AT13" s="96" t="s">
        <v>245</v>
      </c>
      <c r="AV13" s="96">
        <v>4.39837705744202</v>
      </c>
      <c r="AW13" s="96">
        <v>1.1779595E-2</v>
      </c>
    </row>
    <row r="14" spans="1:49" x14ac:dyDescent="0.25">
      <c r="A14" s="106">
        <v>50000</v>
      </c>
      <c r="B14" s="106">
        <v>31000</v>
      </c>
      <c r="C14" s="106">
        <v>31000</v>
      </c>
      <c r="D14" s="96" t="s">
        <v>291</v>
      </c>
      <c r="E14" s="96" t="s">
        <v>13</v>
      </c>
      <c r="F14" s="96" t="s">
        <v>292</v>
      </c>
      <c r="G14" s="96" t="s">
        <v>293</v>
      </c>
      <c r="H14" s="96">
        <v>0.56000000000000005</v>
      </c>
      <c r="I14" s="96">
        <v>0.48</v>
      </c>
      <c r="J14" s="96" t="s">
        <v>245</v>
      </c>
      <c r="K14" s="96">
        <v>1.85495736E-4</v>
      </c>
      <c r="L14" s="96">
        <v>3971.6751824780099</v>
      </c>
      <c r="M14" s="96">
        <v>9.8553643494066794</v>
      </c>
      <c r="N14" s="96">
        <v>1.4479358209584099</v>
      </c>
      <c r="O14" s="96">
        <v>1.82812806363E-3</v>
      </c>
      <c r="P14" s="96">
        <v>2.685859208E-4</v>
      </c>
      <c r="Q14" s="96">
        <v>0.73672881116243005</v>
      </c>
      <c r="R14" s="96">
        <v>1210</v>
      </c>
      <c r="S14" s="96" t="s">
        <v>298</v>
      </c>
      <c r="T14" s="96">
        <v>1210</v>
      </c>
      <c r="U14" s="96" t="s">
        <v>300</v>
      </c>
      <c r="V14" s="96" t="s">
        <v>245</v>
      </c>
      <c r="Z14" s="96">
        <v>0</v>
      </c>
      <c r="AA14" s="96">
        <v>1</v>
      </c>
      <c r="AB14" s="96">
        <v>1.82812806363E-3</v>
      </c>
      <c r="AC14" s="96">
        <v>2.685859208E-4</v>
      </c>
      <c r="AD14" s="96">
        <v>0.73672881116314004</v>
      </c>
      <c r="AF14" s="96">
        <v>-1</v>
      </c>
      <c r="AG14" s="96">
        <v>-1</v>
      </c>
      <c r="AH14" s="96">
        <v>-1</v>
      </c>
      <c r="AI14" s="96">
        <v>-1</v>
      </c>
      <c r="AJ14" s="96">
        <v>0</v>
      </c>
      <c r="AM14" s="96" t="s">
        <v>296</v>
      </c>
      <c r="AN14" s="96">
        <v>-1</v>
      </c>
      <c r="AQ14" s="96">
        <v>636</v>
      </c>
      <c r="AR14" s="96" t="s">
        <v>243</v>
      </c>
      <c r="AS14" s="96" t="s">
        <v>297</v>
      </c>
      <c r="AT14" s="96" t="s">
        <v>245</v>
      </c>
      <c r="AV14" s="96">
        <v>3.48505224873657</v>
      </c>
      <c r="AW14" s="96">
        <v>5.9750920000000004E-4</v>
      </c>
    </row>
    <row r="15" spans="1:49" x14ac:dyDescent="0.25">
      <c r="A15" s="106">
        <v>50000</v>
      </c>
      <c r="B15" s="106">
        <v>32000</v>
      </c>
      <c r="C15" s="106">
        <v>32000</v>
      </c>
      <c r="D15" s="96" t="s">
        <v>291</v>
      </c>
      <c r="E15" s="96" t="s">
        <v>13</v>
      </c>
      <c r="F15" s="96" t="s">
        <v>292</v>
      </c>
      <c r="G15" s="96" t="s">
        <v>293</v>
      </c>
      <c r="H15" s="96">
        <v>0.56000000000000005</v>
      </c>
      <c r="I15" s="96">
        <v>0.48</v>
      </c>
      <c r="J15" s="96" t="s">
        <v>245</v>
      </c>
      <c r="K15" s="96">
        <v>2.2227914893140001E-2</v>
      </c>
      <c r="L15" s="96">
        <v>3957.2885407669</v>
      </c>
      <c r="M15" s="96">
        <v>8.5363538332855509</v>
      </c>
      <c r="N15" s="96">
        <v>1.1534947328624101</v>
      </c>
      <c r="O15" s="96">
        <v>0.18974534650406</v>
      </c>
      <c r="P15" s="96">
        <v>2.5639782751760001E-2</v>
      </c>
      <c r="Q15" s="96">
        <v>87.962272891796601</v>
      </c>
      <c r="R15" s="96">
        <v>1210</v>
      </c>
      <c r="S15" s="96" t="s">
        <v>298</v>
      </c>
      <c r="T15" s="96">
        <v>1210</v>
      </c>
      <c r="U15" s="96" t="s">
        <v>295</v>
      </c>
      <c r="V15" s="96" t="s">
        <v>245</v>
      </c>
      <c r="Z15" s="96">
        <v>0</v>
      </c>
      <c r="AA15" s="96">
        <v>1</v>
      </c>
      <c r="AB15" s="96">
        <v>0.18974534650406</v>
      </c>
      <c r="AC15" s="96">
        <v>2.5639782751760001E-2</v>
      </c>
      <c r="AD15" s="96">
        <v>87.962272891795806</v>
      </c>
      <c r="AF15" s="96">
        <v>-1</v>
      </c>
      <c r="AG15" s="96">
        <v>-1</v>
      </c>
      <c r="AH15" s="96">
        <v>-1</v>
      </c>
      <c r="AI15" s="96">
        <v>-1</v>
      </c>
      <c r="AJ15" s="96">
        <v>0</v>
      </c>
      <c r="AM15" s="96" t="s">
        <v>296</v>
      </c>
      <c r="AN15" s="96">
        <v>-1</v>
      </c>
      <c r="AQ15" s="96">
        <v>636</v>
      </c>
      <c r="AR15" s="96" t="s">
        <v>243</v>
      </c>
      <c r="AS15" s="96" t="s">
        <v>297</v>
      </c>
      <c r="AT15" s="96" t="s">
        <v>245</v>
      </c>
      <c r="AV15" s="96">
        <v>54.8331070861326</v>
      </c>
      <c r="AW15" s="96">
        <v>7.1340042899999997E-2</v>
      </c>
    </row>
    <row r="16" spans="1:49" x14ac:dyDescent="0.25">
      <c r="A16" s="106">
        <v>50000</v>
      </c>
      <c r="B16" s="106">
        <v>32000</v>
      </c>
      <c r="C16" s="106">
        <v>32000</v>
      </c>
      <c r="D16" s="96" t="s">
        <v>291</v>
      </c>
      <c r="E16" s="96" t="s">
        <v>13</v>
      </c>
      <c r="F16" s="96" t="s">
        <v>292</v>
      </c>
      <c r="G16" s="96" t="s">
        <v>293</v>
      </c>
      <c r="H16" s="96">
        <v>0.56000000000000005</v>
      </c>
      <c r="I16" s="96">
        <v>0.48</v>
      </c>
      <c r="J16" s="96" t="s">
        <v>245</v>
      </c>
      <c r="K16" s="96">
        <v>4.5017100995500001E-3</v>
      </c>
      <c r="L16" s="96">
        <v>3957.2885407669</v>
      </c>
      <c r="M16" s="96">
        <v>8.5363538332855509</v>
      </c>
      <c r="N16" s="96">
        <v>1.1534947328624101</v>
      </c>
      <c r="O16" s="96">
        <v>3.8428190264709998E-2</v>
      </c>
      <c r="P16" s="96">
        <v>5.1926988887099996E-3</v>
      </c>
      <c r="Q16" s="96">
        <v>17.814565790839399</v>
      </c>
      <c r="R16" s="96">
        <v>1210</v>
      </c>
      <c r="S16" s="96" t="s">
        <v>298</v>
      </c>
      <c r="T16" s="96">
        <v>1210</v>
      </c>
      <c r="U16" s="96" t="s">
        <v>300</v>
      </c>
      <c r="V16" s="96" t="s">
        <v>245</v>
      </c>
      <c r="Z16" s="96">
        <v>0</v>
      </c>
      <c r="AA16" s="96">
        <v>1</v>
      </c>
      <c r="AB16" s="96">
        <v>3.8428190264709998E-2</v>
      </c>
      <c r="AC16" s="96">
        <v>5.1926988887099996E-3</v>
      </c>
      <c r="AD16" s="96">
        <v>17.814565790838198</v>
      </c>
      <c r="AF16" s="96">
        <v>-1</v>
      </c>
      <c r="AG16" s="96">
        <v>-1</v>
      </c>
      <c r="AH16" s="96">
        <v>-1</v>
      </c>
      <c r="AI16" s="96">
        <v>-1</v>
      </c>
      <c r="AJ16" s="96">
        <v>0</v>
      </c>
      <c r="AM16" s="96" t="s">
        <v>296</v>
      </c>
      <c r="AN16" s="96">
        <v>-1</v>
      </c>
      <c r="AQ16" s="96">
        <v>636</v>
      </c>
      <c r="AR16" s="96" t="s">
        <v>243</v>
      </c>
      <c r="AS16" s="96" t="s">
        <v>297</v>
      </c>
      <c r="AT16" s="96" t="s">
        <v>245</v>
      </c>
      <c r="AV16" s="96">
        <v>48.777500820540602</v>
      </c>
      <c r="AW16" s="96">
        <v>1.44481474E-2</v>
      </c>
    </row>
    <row r="17" spans="1:49" x14ac:dyDescent="0.25">
      <c r="A17" s="106">
        <v>50000</v>
      </c>
      <c r="B17" s="106">
        <v>32000</v>
      </c>
      <c r="C17" s="106">
        <v>32000</v>
      </c>
      <c r="D17" s="96" t="s">
        <v>291</v>
      </c>
      <c r="E17" s="96" t="s">
        <v>13</v>
      </c>
      <c r="F17" s="96" t="s">
        <v>292</v>
      </c>
      <c r="G17" s="96" t="s">
        <v>293</v>
      </c>
      <c r="H17" s="96">
        <v>0.56000000000000005</v>
      </c>
      <c r="I17" s="96">
        <v>0.48</v>
      </c>
      <c r="J17" s="96" t="s">
        <v>245</v>
      </c>
      <c r="K17" s="96">
        <v>2.1923737361469998E-2</v>
      </c>
      <c r="L17" s="96">
        <v>3957.2885407669</v>
      </c>
      <c r="M17" s="96">
        <v>8.5363538332855509</v>
      </c>
      <c r="N17" s="96">
        <v>1.1534947328624101</v>
      </c>
      <c r="O17" s="96">
        <v>0.18714877946558001</v>
      </c>
      <c r="P17" s="96">
        <v>2.5288915571120001E-2</v>
      </c>
      <c r="Q17" s="96">
        <v>86.758554631352197</v>
      </c>
      <c r="R17" s="96">
        <v>1210</v>
      </c>
      <c r="S17" s="96" t="s">
        <v>298</v>
      </c>
      <c r="T17" s="96">
        <v>1210</v>
      </c>
      <c r="U17" s="96" t="s">
        <v>295</v>
      </c>
      <c r="V17" s="96" t="s">
        <v>245</v>
      </c>
      <c r="Z17" s="96">
        <v>0</v>
      </c>
      <c r="AA17" s="96">
        <v>1</v>
      </c>
      <c r="AB17" s="96">
        <v>0.18714877946558001</v>
      </c>
      <c r="AC17" s="96">
        <v>2.5288915571120001E-2</v>
      </c>
      <c r="AD17" s="96">
        <v>86.758554631352595</v>
      </c>
      <c r="AF17" s="96">
        <v>-1</v>
      </c>
      <c r="AG17" s="96">
        <v>-1</v>
      </c>
      <c r="AH17" s="96">
        <v>-1</v>
      </c>
      <c r="AI17" s="96">
        <v>-1</v>
      </c>
      <c r="AJ17" s="96">
        <v>0</v>
      </c>
      <c r="AM17" s="96" t="s">
        <v>296</v>
      </c>
      <c r="AN17" s="96">
        <v>-1</v>
      </c>
      <c r="AQ17" s="96">
        <v>636</v>
      </c>
      <c r="AR17" s="96" t="s">
        <v>243</v>
      </c>
      <c r="AS17" s="96" t="s">
        <v>297</v>
      </c>
      <c r="AT17" s="96" t="s">
        <v>245</v>
      </c>
      <c r="AV17" s="96">
        <v>59.519036413906797</v>
      </c>
      <c r="AW17" s="96">
        <v>7.0363791300000006E-2</v>
      </c>
    </row>
    <row r="18" spans="1:49" x14ac:dyDescent="0.25">
      <c r="A18" s="106">
        <v>50000</v>
      </c>
      <c r="B18" s="106">
        <v>32000</v>
      </c>
      <c r="C18" s="106">
        <v>32000</v>
      </c>
      <c r="D18" s="96" t="s">
        <v>291</v>
      </c>
      <c r="E18" s="96" t="s">
        <v>13</v>
      </c>
      <c r="F18" s="96" t="s">
        <v>292</v>
      </c>
      <c r="G18" s="96" t="s">
        <v>293</v>
      </c>
      <c r="H18" s="96">
        <v>0.56000000000000005</v>
      </c>
      <c r="I18" s="96">
        <v>0.48</v>
      </c>
      <c r="J18" s="96" t="s">
        <v>245</v>
      </c>
      <c r="K18" s="96">
        <v>5.5040644993299996E-3</v>
      </c>
      <c r="L18" s="96">
        <v>3957.2885407669</v>
      </c>
      <c r="M18" s="96">
        <v>8.5363538332855509</v>
      </c>
      <c r="N18" s="96">
        <v>1.1534947328624101</v>
      </c>
      <c r="O18" s="96">
        <v>4.6984642087519998E-2</v>
      </c>
      <c r="P18" s="96">
        <v>6.3489094093099998E-3</v>
      </c>
      <c r="Q18" s="96">
        <v>21.781171370848401</v>
      </c>
      <c r="R18" s="96">
        <v>1210</v>
      </c>
      <c r="S18" s="96" t="s">
        <v>298</v>
      </c>
      <c r="T18" s="96">
        <v>1210</v>
      </c>
      <c r="U18" s="96" t="s">
        <v>300</v>
      </c>
      <c r="V18" s="96" t="s">
        <v>245</v>
      </c>
      <c r="Z18" s="96">
        <v>0</v>
      </c>
      <c r="AA18" s="96">
        <v>1</v>
      </c>
      <c r="AB18" s="96">
        <v>4.6984642087519998E-2</v>
      </c>
      <c r="AC18" s="96">
        <v>6.3489094093099998E-3</v>
      </c>
      <c r="AD18" s="96">
        <v>21.7811713708473</v>
      </c>
      <c r="AF18" s="96">
        <v>-1</v>
      </c>
      <c r="AG18" s="96">
        <v>-1</v>
      </c>
      <c r="AH18" s="96">
        <v>-1</v>
      </c>
      <c r="AI18" s="96">
        <v>-1</v>
      </c>
      <c r="AJ18" s="96">
        <v>0</v>
      </c>
      <c r="AM18" s="96" t="s">
        <v>296</v>
      </c>
      <c r="AN18" s="96">
        <v>-1</v>
      </c>
      <c r="AQ18" s="96">
        <v>636</v>
      </c>
      <c r="AR18" s="96" t="s">
        <v>243</v>
      </c>
      <c r="AS18" s="96" t="s">
        <v>297</v>
      </c>
      <c r="AT18" s="96" t="s">
        <v>245</v>
      </c>
      <c r="AV18" s="96">
        <v>54.4674702270081</v>
      </c>
      <c r="AW18" s="96">
        <v>1.7665183599999999E-2</v>
      </c>
    </row>
    <row r="19" spans="1:49" x14ac:dyDescent="0.25">
      <c r="A19" s="106">
        <v>50000</v>
      </c>
      <c r="B19" s="106">
        <v>32000</v>
      </c>
      <c r="C19" s="106">
        <v>32000</v>
      </c>
      <c r="D19" s="96" t="s">
        <v>291</v>
      </c>
      <c r="E19" s="96" t="s">
        <v>13</v>
      </c>
      <c r="F19" s="96" t="s">
        <v>292</v>
      </c>
      <c r="G19" s="96" t="s">
        <v>293</v>
      </c>
      <c r="H19" s="96">
        <v>0.56000000000000005</v>
      </c>
      <c r="I19" s="96">
        <v>0.48</v>
      </c>
      <c r="J19" s="96" t="s">
        <v>301</v>
      </c>
      <c r="K19" s="96">
        <v>5.8080220094500002E-3</v>
      </c>
      <c r="L19" s="96">
        <v>3957.2885407669</v>
      </c>
      <c r="M19" s="96">
        <v>8.5363538332855509</v>
      </c>
      <c r="N19" s="96">
        <v>1.1534947328624101</v>
      </c>
      <c r="O19" s="96">
        <v>4.9579330944180003E-2</v>
      </c>
      <c r="P19" s="96">
        <v>6.6995227962500003E-3</v>
      </c>
      <c r="Q19" s="96">
        <v>22.9840189425224</v>
      </c>
      <c r="R19" s="96">
        <v>1750</v>
      </c>
      <c r="S19" s="96" t="s">
        <v>303</v>
      </c>
      <c r="T19" s="96">
        <v>1750</v>
      </c>
      <c r="U19" s="96" t="s">
        <v>302</v>
      </c>
      <c r="V19" s="96" t="s">
        <v>301</v>
      </c>
      <c r="Z19" s="96">
        <v>0</v>
      </c>
      <c r="AA19" s="96">
        <v>1</v>
      </c>
      <c r="AB19" s="96">
        <v>4.9579330944180003E-2</v>
      </c>
      <c r="AC19" s="96">
        <v>6.6995227962500003E-3</v>
      </c>
      <c r="AD19" s="96">
        <v>2182.5054689005801</v>
      </c>
      <c r="AF19" s="96">
        <v>-1</v>
      </c>
      <c r="AG19" s="96">
        <v>-1</v>
      </c>
      <c r="AH19" s="96">
        <v>-1</v>
      </c>
      <c r="AI19" s="96">
        <v>-1</v>
      </c>
      <c r="AJ19" s="96">
        <v>0</v>
      </c>
      <c r="AM19" s="96" t="s">
        <v>296</v>
      </c>
      <c r="AN19" s="96">
        <v>-1</v>
      </c>
      <c r="AQ19" s="96">
        <v>636</v>
      </c>
      <c r="AR19" s="96" t="s">
        <v>243</v>
      </c>
      <c r="AS19" s="96" t="s">
        <v>297</v>
      </c>
      <c r="AT19" s="96" t="s">
        <v>245</v>
      </c>
      <c r="AV19" s="96">
        <v>100.969232002135</v>
      </c>
      <c r="AW19" s="96">
        <v>1.7700774281</v>
      </c>
    </row>
    <row r="20" spans="1:49" x14ac:dyDescent="0.25">
      <c r="A20" s="106">
        <v>50000</v>
      </c>
      <c r="B20" s="106">
        <v>32000</v>
      </c>
      <c r="C20" s="106">
        <v>32000</v>
      </c>
      <c r="D20" s="96" t="s">
        <v>291</v>
      </c>
      <c r="E20" s="96" t="s">
        <v>13</v>
      </c>
      <c r="F20" s="96" t="s">
        <v>292</v>
      </c>
      <c r="G20" s="96" t="s">
        <v>293</v>
      </c>
      <c r="H20" s="96">
        <v>0.56000000000000005</v>
      </c>
      <c r="I20" s="96">
        <v>0.48</v>
      </c>
      <c r="J20" s="96" t="s">
        <v>245</v>
      </c>
      <c r="K20" s="96">
        <v>1.209065118339E-2</v>
      </c>
      <c r="L20" s="96">
        <v>3957.2885407669</v>
      </c>
      <c r="M20" s="96">
        <v>8.5363538332855509</v>
      </c>
      <c r="N20" s="96">
        <v>1.1534947328624101</v>
      </c>
      <c r="O20" s="96">
        <v>0.10321007657631</v>
      </c>
      <c r="P20" s="96">
        <v>1.394650245692E-2</v>
      </c>
      <c r="Q20" s="96">
        <v>47.846195378470703</v>
      </c>
      <c r="R20" s="96">
        <v>1750</v>
      </c>
      <c r="S20" s="96" t="s">
        <v>303</v>
      </c>
      <c r="T20" s="96">
        <v>1750</v>
      </c>
      <c r="U20" s="96" t="s">
        <v>300</v>
      </c>
      <c r="V20" s="96" t="s">
        <v>245</v>
      </c>
      <c r="Z20" s="96">
        <v>0</v>
      </c>
      <c r="AA20" s="96">
        <v>1</v>
      </c>
      <c r="AB20" s="96">
        <v>0.10321007657631</v>
      </c>
      <c r="AC20" s="96">
        <v>1.394650245692E-2</v>
      </c>
      <c r="AD20" s="96">
        <v>47.846195378470298</v>
      </c>
      <c r="AF20" s="96">
        <v>-1</v>
      </c>
      <c r="AG20" s="96">
        <v>-1</v>
      </c>
      <c r="AH20" s="96">
        <v>-1</v>
      </c>
      <c r="AI20" s="96">
        <v>-1</v>
      </c>
      <c r="AJ20" s="96">
        <v>0</v>
      </c>
      <c r="AM20" s="96" t="s">
        <v>296</v>
      </c>
      <c r="AN20" s="96">
        <v>-1</v>
      </c>
      <c r="AQ20" s="96">
        <v>636</v>
      </c>
      <c r="AR20" s="96" t="s">
        <v>243</v>
      </c>
      <c r="AS20" s="96" t="s">
        <v>297</v>
      </c>
      <c r="AT20" s="96" t="s">
        <v>245</v>
      </c>
      <c r="AV20" s="96">
        <v>101.968686384523</v>
      </c>
      <c r="AW20" s="96">
        <v>3.88047002E-2</v>
      </c>
    </row>
    <row r="21" spans="1:49" x14ac:dyDescent="0.25">
      <c r="A21" s="106">
        <v>50000</v>
      </c>
      <c r="B21" s="106">
        <v>42000</v>
      </c>
      <c r="C21" s="106">
        <v>42000</v>
      </c>
      <c r="D21" s="96" t="s">
        <v>291</v>
      </c>
      <c r="E21" s="96" t="s">
        <v>13</v>
      </c>
      <c r="F21" s="96" t="s">
        <v>292</v>
      </c>
      <c r="G21" s="96" t="s">
        <v>293</v>
      </c>
      <c r="H21" s="96">
        <v>0.56000000000000005</v>
      </c>
      <c r="I21" s="96">
        <v>0.48</v>
      </c>
      <c r="J21" s="96" t="s">
        <v>245</v>
      </c>
      <c r="K21" s="96">
        <v>0.1448417353683</v>
      </c>
      <c r="L21" s="96">
        <v>3982.9556146649602</v>
      </c>
      <c r="M21" s="96">
        <v>9.8818197876496292</v>
      </c>
      <c r="N21" s="96">
        <v>1.45177018929492</v>
      </c>
      <c r="O21" s="96">
        <v>1.43129992663997</v>
      </c>
      <c r="P21" s="96">
        <v>0.21027691357344</v>
      </c>
      <c r="Q21" s="96">
        <v>576.89820312298798</v>
      </c>
      <c r="R21" s="96">
        <v>1200</v>
      </c>
      <c r="S21" s="96" t="s">
        <v>294</v>
      </c>
      <c r="T21" s="96">
        <v>1200</v>
      </c>
      <c r="U21" s="96" t="s">
        <v>295</v>
      </c>
      <c r="V21" s="96" t="s">
        <v>245</v>
      </c>
      <c r="Z21" s="96">
        <v>0</v>
      </c>
      <c r="AA21" s="96">
        <v>1</v>
      </c>
      <c r="AB21" s="96">
        <v>1.43129992663997</v>
      </c>
      <c r="AC21" s="96">
        <v>0.21027691357344</v>
      </c>
      <c r="AD21" s="96">
        <v>1558.17669177829</v>
      </c>
      <c r="AF21" s="96">
        <v>-1</v>
      </c>
      <c r="AG21" s="96">
        <v>-1</v>
      </c>
      <c r="AH21" s="96">
        <v>-1</v>
      </c>
      <c r="AI21" s="96">
        <v>-1</v>
      </c>
      <c r="AJ21" s="96">
        <v>0</v>
      </c>
      <c r="AM21" s="96" t="s">
        <v>296</v>
      </c>
      <c r="AN21" s="96">
        <v>-1</v>
      </c>
      <c r="AQ21" s="96">
        <v>636</v>
      </c>
      <c r="AR21" s="96" t="s">
        <v>243</v>
      </c>
      <c r="AS21" s="96" t="s">
        <v>297</v>
      </c>
      <c r="AT21" s="96" t="s">
        <v>245</v>
      </c>
      <c r="AV21" s="96">
        <v>101.8817458634</v>
      </c>
      <c r="AW21" s="96">
        <v>1.2637280550000001</v>
      </c>
    </row>
    <row r="22" spans="1:49" x14ac:dyDescent="0.25">
      <c r="A22" s="106">
        <v>50000</v>
      </c>
      <c r="B22" s="106">
        <v>47000</v>
      </c>
      <c r="C22" s="106">
        <v>47000</v>
      </c>
      <c r="D22" s="96" t="s">
        <v>291</v>
      </c>
      <c r="E22" s="96" t="s">
        <v>13</v>
      </c>
      <c r="F22" s="96" t="s">
        <v>292</v>
      </c>
      <c r="G22" s="96" t="s">
        <v>293</v>
      </c>
      <c r="H22" s="96">
        <v>0.56000000000000005</v>
      </c>
      <c r="I22" s="96">
        <v>0.48</v>
      </c>
      <c r="J22" s="96" t="s">
        <v>245</v>
      </c>
      <c r="K22" s="96">
        <v>0.18042810733364001</v>
      </c>
      <c r="L22" s="96">
        <v>3979.83439525827</v>
      </c>
      <c r="M22" s="96">
        <v>9.8745016238777108</v>
      </c>
      <c r="N22" s="96">
        <v>1.4507095853630001</v>
      </c>
      <c r="O22" s="96">
        <v>1.7816376388592901</v>
      </c>
      <c r="P22" s="96">
        <v>0.26174878477781999</v>
      </c>
      <c r="Q22" s="96">
        <v>718.073987437803</v>
      </c>
      <c r="R22" s="96">
        <v>1200</v>
      </c>
      <c r="S22" s="96" t="s">
        <v>294</v>
      </c>
      <c r="T22" s="96">
        <v>1200</v>
      </c>
      <c r="U22" s="96" t="s">
        <v>295</v>
      </c>
      <c r="V22" s="96" t="s">
        <v>245</v>
      </c>
      <c r="Z22" s="96">
        <v>0</v>
      </c>
      <c r="AA22" s="96">
        <v>1</v>
      </c>
      <c r="AB22" s="96">
        <v>1.7816376388592901</v>
      </c>
      <c r="AC22" s="96">
        <v>0.26174878477781999</v>
      </c>
      <c r="AD22" s="96">
        <v>1448.78534329629</v>
      </c>
      <c r="AF22" s="96">
        <v>-1</v>
      </c>
      <c r="AG22" s="96">
        <v>-1</v>
      </c>
      <c r="AH22" s="96">
        <v>-1</v>
      </c>
      <c r="AI22" s="96">
        <v>-1</v>
      </c>
      <c r="AJ22" s="96">
        <v>0</v>
      </c>
      <c r="AM22" s="96" t="s">
        <v>296</v>
      </c>
      <c r="AN22" s="96">
        <v>-1</v>
      </c>
      <c r="AQ22" s="96">
        <v>636</v>
      </c>
      <c r="AR22" s="96" t="s">
        <v>243</v>
      </c>
      <c r="AS22" s="96" t="s">
        <v>297</v>
      </c>
      <c r="AT22" s="96" t="s">
        <v>245</v>
      </c>
      <c r="AV22" s="96">
        <v>129.232814018997</v>
      </c>
      <c r="AW22" s="96">
        <v>1.1750083887</v>
      </c>
    </row>
    <row r="23" spans="1:49" x14ac:dyDescent="0.25">
      <c r="A23" s="106">
        <v>50000</v>
      </c>
      <c r="B23" s="106">
        <v>51000</v>
      </c>
      <c r="C23" s="106">
        <v>51000</v>
      </c>
      <c r="D23" s="96" t="s">
        <v>291</v>
      </c>
      <c r="E23" s="96" t="s">
        <v>13</v>
      </c>
      <c r="F23" s="96" t="s">
        <v>292</v>
      </c>
      <c r="G23" s="96" t="s">
        <v>293</v>
      </c>
      <c r="H23" s="96">
        <v>0.56000000000000005</v>
      </c>
      <c r="I23" s="96">
        <v>0.48</v>
      </c>
      <c r="J23" s="96" t="s">
        <v>245</v>
      </c>
      <c r="K23" s="96">
        <v>0.21236908993428999</v>
      </c>
      <c r="L23" s="96">
        <v>3975.1522818692902</v>
      </c>
      <c r="M23" s="96">
        <v>9.8635238237045595</v>
      </c>
      <c r="N23" s="96">
        <v>1.44911860314704</v>
      </c>
      <c r="O23" s="96">
        <v>2.0947075779853299</v>
      </c>
      <c r="P23" s="96">
        <v>0.30774799895718002</v>
      </c>
      <c r="Q23" s="96">
        <v>844.199472450803</v>
      </c>
      <c r="R23" s="96">
        <v>1200</v>
      </c>
      <c r="S23" s="96" t="s">
        <v>294</v>
      </c>
      <c r="T23" s="96">
        <v>1200</v>
      </c>
      <c r="U23" s="96" t="s">
        <v>295</v>
      </c>
      <c r="V23" s="96" t="s">
        <v>245</v>
      </c>
      <c r="Z23" s="96">
        <v>0</v>
      </c>
      <c r="AA23" s="96">
        <v>1</v>
      </c>
      <c r="AB23" s="96">
        <v>2.0947075779853299</v>
      </c>
      <c r="AC23" s="96">
        <v>0.30774799895718002</v>
      </c>
      <c r="AD23" s="96">
        <v>844.199472450803</v>
      </c>
      <c r="AF23" s="96">
        <v>-1</v>
      </c>
      <c r="AG23" s="96">
        <v>-1</v>
      </c>
      <c r="AH23" s="96">
        <v>-1</v>
      </c>
      <c r="AI23" s="96">
        <v>-1</v>
      </c>
      <c r="AJ23" s="96">
        <v>0</v>
      </c>
      <c r="AM23" s="96" t="s">
        <v>296</v>
      </c>
      <c r="AN23" s="96">
        <v>-1</v>
      </c>
      <c r="AQ23" s="96">
        <v>636</v>
      </c>
      <c r="AR23" s="96" t="s">
        <v>243</v>
      </c>
      <c r="AS23" s="96" t="s">
        <v>297</v>
      </c>
      <c r="AT23" s="96" t="s">
        <v>245</v>
      </c>
      <c r="AV23" s="96">
        <v>200.69075411651701</v>
      </c>
      <c r="AW23" s="96">
        <v>0.68467110499999995</v>
      </c>
    </row>
    <row r="24" spans="1:49" x14ac:dyDescent="0.25">
      <c r="A24" s="106">
        <v>50000</v>
      </c>
      <c r="B24" s="106">
        <v>51000</v>
      </c>
      <c r="C24" s="106">
        <v>51000</v>
      </c>
      <c r="D24" s="96" t="s">
        <v>291</v>
      </c>
      <c r="E24" s="96" t="s">
        <v>13</v>
      </c>
      <c r="F24" s="96" t="s">
        <v>292</v>
      </c>
      <c r="G24" s="96" t="s">
        <v>293</v>
      </c>
      <c r="H24" s="96">
        <v>0.56000000000000005</v>
      </c>
      <c r="I24" s="96">
        <v>0.48</v>
      </c>
      <c r="J24" s="96" t="s">
        <v>245</v>
      </c>
      <c r="K24" s="96">
        <v>0.34100833568587002</v>
      </c>
      <c r="L24" s="96">
        <v>3975.1522818692902</v>
      </c>
      <c r="M24" s="96">
        <v>9.8635238237045595</v>
      </c>
      <c r="N24" s="96">
        <v>1.44911860314704</v>
      </c>
      <c r="O24" s="96">
        <v>3.36354384311948</v>
      </c>
      <c r="P24" s="96">
        <v>0.49416152307061001</v>
      </c>
      <c r="Q24" s="96">
        <v>1355.5600637381599</v>
      </c>
      <c r="R24" s="96">
        <v>1210</v>
      </c>
      <c r="S24" s="96" t="s">
        <v>298</v>
      </c>
      <c r="T24" s="96">
        <v>1210</v>
      </c>
      <c r="U24" s="96" t="s">
        <v>295</v>
      </c>
      <c r="V24" s="96" t="s">
        <v>245</v>
      </c>
      <c r="Z24" s="96">
        <v>0</v>
      </c>
      <c r="AA24" s="96">
        <v>1</v>
      </c>
      <c r="AB24" s="96">
        <v>3.36354384311948</v>
      </c>
      <c r="AC24" s="96">
        <v>0.49416152307061001</v>
      </c>
      <c r="AD24" s="96">
        <v>1355.5600637381599</v>
      </c>
      <c r="AF24" s="96">
        <v>-1</v>
      </c>
      <c r="AG24" s="96">
        <v>-1</v>
      </c>
      <c r="AH24" s="96">
        <v>-1</v>
      </c>
      <c r="AI24" s="96">
        <v>-1</v>
      </c>
      <c r="AJ24" s="96">
        <v>0</v>
      </c>
      <c r="AM24" s="96" t="s">
        <v>296</v>
      </c>
      <c r="AN24" s="96">
        <v>-1</v>
      </c>
      <c r="AQ24" s="96">
        <v>636</v>
      </c>
      <c r="AR24" s="96" t="s">
        <v>243</v>
      </c>
      <c r="AS24" s="96" t="s">
        <v>297</v>
      </c>
      <c r="AT24" s="96" t="s">
        <v>245</v>
      </c>
      <c r="AV24" s="96">
        <v>148.60490590911601</v>
      </c>
      <c r="AW24" s="96">
        <v>1.0993998894999999</v>
      </c>
    </row>
    <row r="25" spans="1:49" x14ac:dyDescent="0.25">
      <c r="A25" s="106">
        <v>50000</v>
      </c>
      <c r="B25" s="106">
        <v>51000</v>
      </c>
      <c r="C25" s="106">
        <v>51000</v>
      </c>
      <c r="D25" s="96" t="s">
        <v>291</v>
      </c>
      <c r="E25" s="96" t="s">
        <v>13</v>
      </c>
      <c r="F25" s="96" t="s">
        <v>292</v>
      </c>
      <c r="G25" s="96" t="s">
        <v>293</v>
      </c>
      <c r="H25" s="96">
        <v>0.56000000000000005</v>
      </c>
      <c r="I25" s="96">
        <v>0.48</v>
      </c>
      <c r="J25" s="96" t="s">
        <v>245</v>
      </c>
      <c r="K25" s="96">
        <v>6.4386027978699995E-2</v>
      </c>
      <c r="L25" s="96">
        <v>3975.1522818692902</v>
      </c>
      <c r="M25" s="96">
        <v>9.8635238237045595</v>
      </c>
      <c r="N25" s="96">
        <v>1.44911860314704</v>
      </c>
      <c r="O25" s="96">
        <v>0.63507312088168</v>
      </c>
      <c r="P25" s="96">
        <v>9.3302990926690005E-2</v>
      </c>
      <c r="Q25" s="96">
        <v>255.94426604005699</v>
      </c>
      <c r="R25" s="96">
        <v>1210</v>
      </c>
      <c r="S25" s="96" t="s">
        <v>298</v>
      </c>
      <c r="T25" s="96">
        <v>1210</v>
      </c>
      <c r="U25" s="96" t="s">
        <v>295</v>
      </c>
      <c r="V25" s="96" t="s">
        <v>245</v>
      </c>
      <c r="Z25" s="96">
        <v>0</v>
      </c>
      <c r="AA25" s="96">
        <v>1</v>
      </c>
      <c r="AB25" s="96">
        <v>0.63507312088168</v>
      </c>
      <c r="AC25" s="96">
        <v>9.3302990926690005E-2</v>
      </c>
      <c r="AD25" s="96">
        <v>255.94426604005599</v>
      </c>
      <c r="AF25" s="96">
        <v>-1</v>
      </c>
      <c r="AG25" s="96">
        <v>-1</v>
      </c>
      <c r="AH25" s="96">
        <v>-1</v>
      </c>
      <c r="AI25" s="96">
        <v>-1</v>
      </c>
      <c r="AJ25" s="96">
        <v>0</v>
      </c>
      <c r="AM25" s="96" t="s">
        <v>296</v>
      </c>
      <c r="AN25" s="96">
        <v>-1</v>
      </c>
      <c r="AQ25" s="96">
        <v>636</v>
      </c>
      <c r="AR25" s="96" t="s">
        <v>243</v>
      </c>
      <c r="AS25" s="96" t="s">
        <v>297</v>
      </c>
      <c r="AT25" s="96" t="s">
        <v>245</v>
      </c>
      <c r="AV25" s="96">
        <v>89.219182438033002</v>
      </c>
      <c r="AW25" s="96">
        <v>0.2075784802</v>
      </c>
    </row>
    <row r="26" spans="1:49" x14ac:dyDescent="0.25">
      <c r="A26" s="106">
        <v>50000</v>
      </c>
      <c r="B26" s="106">
        <v>52000</v>
      </c>
      <c r="C26" s="106">
        <v>52000</v>
      </c>
      <c r="D26" s="96" t="s">
        <v>291</v>
      </c>
      <c r="E26" s="96" t="s">
        <v>13</v>
      </c>
      <c r="F26" s="96" t="s">
        <v>292</v>
      </c>
      <c r="G26" s="96" t="s">
        <v>293</v>
      </c>
      <c r="H26" s="96">
        <v>0.56000000000000005</v>
      </c>
      <c r="I26" s="96">
        <v>0.48</v>
      </c>
      <c r="J26" s="96" t="s">
        <v>245</v>
      </c>
      <c r="K26" s="96">
        <v>0.14046493417607001</v>
      </c>
      <c r="L26" s="96">
        <v>3975.15228157312</v>
      </c>
      <c r="M26" s="96">
        <v>9.86352382296967</v>
      </c>
      <c r="N26" s="96">
        <v>1.4491186030390699</v>
      </c>
      <c r="O26" s="96">
        <v>1.38547922453757</v>
      </c>
      <c r="P26" s="96">
        <v>0.20355034918920001</v>
      </c>
      <c r="Q26" s="96">
        <v>558.36950357103899</v>
      </c>
      <c r="R26" s="96">
        <v>1200</v>
      </c>
      <c r="S26" s="96" t="s">
        <v>294</v>
      </c>
      <c r="T26" s="96">
        <v>1200</v>
      </c>
      <c r="U26" s="96" t="s">
        <v>295</v>
      </c>
      <c r="V26" s="96" t="s">
        <v>245</v>
      </c>
      <c r="Z26" s="96">
        <v>0</v>
      </c>
      <c r="AA26" s="96">
        <v>1</v>
      </c>
      <c r="AB26" s="96">
        <v>1.38547922453757</v>
      </c>
      <c r="AC26" s="96">
        <v>0.20355034918920001</v>
      </c>
      <c r="AD26" s="96">
        <v>1339.0378705273999</v>
      </c>
      <c r="AF26" s="96">
        <v>-1</v>
      </c>
      <c r="AG26" s="96">
        <v>-1</v>
      </c>
      <c r="AH26" s="96">
        <v>-1</v>
      </c>
      <c r="AI26" s="96">
        <v>-1</v>
      </c>
      <c r="AJ26" s="96">
        <v>0</v>
      </c>
      <c r="AM26" s="96" t="s">
        <v>296</v>
      </c>
      <c r="AN26" s="96">
        <v>-1</v>
      </c>
      <c r="AQ26" s="96">
        <v>636</v>
      </c>
      <c r="AR26" s="96" t="s">
        <v>243</v>
      </c>
      <c r="AS26" s="96" t="s">
        <v>297</v>
      </c>
      <c r="AT26" s="96" t="s">
        <v>245</v>
      </c>
      <c r="AV26" s="96">
        <v>122.7638050331</v>
      </c>
      <c r="AW26" s="96">
        <v>1.085999895</v>
      </c>
    </row>
    <row r="27" spans="1:49" x14ac:dyDescent="0.25">
      <c r="A27" s="106">
        <v>50000</v>
      </c>
      <c r="B27" s="106">
        <v>55000</v>
      </c>
      <c r="C27" s="106">
        <v>55000</v>
      </c>
      <c r="D27" s="96" t="s">
        <v>291</v>
      </c>
      <c r="E27" s="96" t="s">
        <v>13</v>
      </c>
      <c r="F27" s="96" t="s">
        <v>292</v>
      </c>
      <c r="G27" s="96" t="s">
        <v>293</v>
      </c>
      <c r="H27" s="96">
        <v>0.56000000000000005</v>
      </c>
      <c r="I27" s="96">
        <v>0.48</v>
      </c>
      <c r="J27" s="96" t="s">
        <v>299</v>
      </c>
      <c r="K27" s="96">
        <v>8.6451304446440003E-2</v>
      </c>
      <c r="L27" s="96">
        <v>3982.6516084293298</v>
      </c>
      <c r="M27" s="96">
        <v>9.8811733508608093</v>
      </c>
      <c r="N27" s="96">
        <v>1.4516788995848899</v>
      </c>
      <c r="O27" s="96">
        <v>0.85424032564337005</v>
      </c>
      <c r="P27" s="96">
        <v>0.12549953450649001</v>
      </c>
      <c r="Q27" s="96">
        <v>344.30542670445197</v>
      </c>
      <c r="R27" s="96">
        <v>1200</v>
      </c>
      <c r="S27" s="96" t="s">
        <v>294</v>
      </c>
      <c r="T27" s="96">
        <v>3000</v>
      </c>
      <c r="U27" s="96" t="s">
        <v>295</v>
      </c>
      <c r="V27" s="96" t="s">
        <v>245</v>
      </c>
      <c r="Z27" s="96">
        <v>0</v>
      </c>
      <c r="AA27" s="96">
        <v>1</v>
      </c>
      <c r="AB27" s="96">
        <v>0.85424032564337005</v>
      </c>
      <c r="AC27" s="96">
        <v>0.12549953450649001</v>
      </c>
      <c r="AD27" s="96">
        <v>344.30542670445197</v>
      </c>
      <c r="AF27" s="96">
        <v>-1</v>
      </c>
      <c r="AG27" s="96">
        <v>-1</v>
      </c>
      <c r="AH27" s="96">
        <v>-1</v>
      </c>
      <c r="AI27" s="96">
        <v>-1</v>
      </c>
      <c r="AJ27" s="96">
        <v>0</v>
      </c>
      <c r="AM27" s="96" t="s">
        <v>296</v>
      </c>
      <c r="AN27" s="96">
        <v>-1</v>
      </c>
      <c r="AQ27" s="96">
        <v>636</v>
      </c>
      <c r="AR27" s="96" t="s">
        <v>243</v>
      </c>
      <c r="AS27" s="96" t="s">
        <v>297</v>
      </c>
      <c r="AT27" s="96" t="s">
        <v>245</v>
      </c>
      <c r="AV27" s="96">
        <v>114.015873980271</v>
      </c>
      <c r="AW27" s="96">
        <v>0.279242033</v>
      </c>
    </row>
    <row r="28" spans="1:49" x14ac:dyDescent="0.25">
      <c r="A28" s="106">
        <v>50000</v>
      </c>
      <c r="B28" s="106">
        <v>55000</v>
      </c>
      <c r="C28" s="106">
        <v>55000</v>
      </c>
      <c r="D28" s="96" t="s">
        <v>291</v>
      </c>
      <c r="E28" s="96" t="s">
        <v>13</v>
      </c>
      <c r="F28" s="96" t="s">
        <v>292</v>
      </c>
      <c r="G28" s="96" t="s">
        <v>293</v>
      </c>
      <c r="H28" s="96">
        <v>0.56000000000000005</v>
      </c>
      <c r="I28" s="96">
        <v>0.48</v>
      </c>
      <c r="J28" s="96" t="s">
        <v>245</v>
      </c>
      <c r="K28" s="96">
        <v>4.1413589357989999E-2</v>
      </c>
      <c r="L28" s="96">
        <v>3982.6516084293298</v>
      </c>
      <c r="M28" s="96">
        <v>9.8811733508608093</v>
      </c>
      <c r="N28" s="96">
        <v>1.4516788995848899</v>
      </c>
      <c r="O28" s="96">
        <v>0.40921485552775</v>
      </c>
      <c r="P28" s="96">
        <v>6.0119233827080003E-2</v>
      </c>
      <c r="Q28" s="96">
        <v>164.935898267466</v>
      </c>
      <c r="R28" s="96">
        <v>1210</v>
      </c>
      <c r="S28" s="96" t="s">
        <v>298</v>
      </c>
      <c r="T28" s="96">
        <v>1210</v>
      </c>
      <c r="U28" s="96" t="s">
        <v>295</v>
      </c>
      <c r="V28" s="96" t="s">
        <v>245</v>
      </c>
      <c r="Z28" s="96">
        <v>0</v>
      </c>
      <c r="AA28" s="96">
        <v>1</v>
      </c>
      <c r="AB28" s="96">
        <v>0.40921485552775</v>
      </c>
      <c r="AC28" s="96">
        <v>6.0119233827080003E-2</v>
      </c>
      <c r="AD28" s="96">
        <v>164.935898267467</v>
      </c>
      <c r="AF28" s="96">
        <v>-1</v>
      </c>
      <c r="AG28" s="96">
        <v>-1</v>
      </c>
      <c r="AH28" s="96">
        <v>-1</v>
      </c>
      <c r="AI28" s="96">
        <v>-1</v>
      </c>
      <c r="AJ28" s="96">
        <v>0</v>
      </c>
      <c r="AM28" s="96" t="s">
        <v>296</v>
      </c>
      <c r="AN28" s="96">
        <v>-1</v>
      </c>
      <c r="AQ28" s="96">
        <v>636</v>
      </c>
      <c r="AR28" s="96" t="s">
        <v>243</v>
      </c>
      <c r="AS28" s="96" t="s">
        <v>297</v>
      </c>
      <c r="AT28" s="96" t="s">
        <v>245</v>
      </c>
      <c r="AV28" s="96">
        <v>63.022096618871402</v>
      </c>
      <c r="AW28" s="96">
        <v>0.13376796290000001</v>
      </c>
    </row>
    <row r="29" spans="1:49" x14ac:dyDescent="0.25">
      <c r="A29" s="106">
        <v>50000</v>
      </c>
      <c r="B29" s="106">
        <v>55000</v>
      </c>
      <c r="C29" s="106">
        <v>55000</v>
      </c>
      <c r="D29" s="96" t="s">
        <v>291</v>
      </c>
      <c r="E29" s="96" t="s">
        <v>13</v>
      </c>
      <c r="F29" s="96" t="s">
        <v>292</v>
      </c>
      <c r="G29" s="96" t="s">
        <v>293</v>
      </c>
      <c r="H29" s="96">
        <v>0.56000000000000005</v>
      </c>
      <c r="I29" s="96">
        <v>0.48</v>
      </c>
      <c r="J29" s="96" t="s">
        <v>245</v>
      </c>
      <c r="K29" s="96">
        <v>3.0352145279219998E-2</v>
      </c>
      <c r="L29" s="96">
        <v>3982.6516084293298</v>
      </c>
      <c r="M29" s="96">
        <v>9.8811733508608093</v>
      </c>
      <c r="N29" s="96">
        <v>1.4516788995848899</v>
      </c>
      <c r="O29" s="96">
        <v>0.29991480907453</v>
      </c>
      <c r="P29" s="96">
        <v>4.4061568858980001E-2</v>
      </c>
      <c r="Q29" s="96">
        <v>120.882020215586</v>
      </c>
      <c r="R29" s="96">
        <v>1210</v>
      </c>
      <c r="S29" s="96" t="s">
        <v>298</v>
      </c>
      <c r="T29" s="96">
        <v>1210</v>
      </c>
      <c r="U29" s="96" t="s">
        <v>295</v>
      </c>
      <c r="V29" s="96" t="s">
        <v>245</v>
      </c>
      <c r="Z29" s="96">
        <v>0</v>
      </c>
      <c r="AA29" s="96">
        <v>1</v>
      </c>
      <c r="AB29" s="96">
        <v>0.29991480907453</v>
      </c>
      <c r="AC29" s="96">
        <v>4.4061568858980001E-2</v>
      </c>
      <c r="AD29" s="96">
        <v>120.882020215585</v>
      </c>
      <c r="AF29" s="96">
        <v>-1</v>
      </c>
      <c r="AG29" s="96">
        <v>-1</v>
      </c>
      <c r="AH29" s="96">
        <v>-1</v>
      </c>
      <c r="AI29" s="96">
        <v>-1</v>
      </c>
      <c r="AJ29" s="96">
        <v>0</v>
      </c>
      <c r="AM29" s="96" t="s">
        <v>296</v>
      </c>
      <c r="AN29" s="96">
        <v>-1</v>
      </c>
      <c r="AQ29" s="96">
        <v>636</v>
      </c>
      <c r="AR29" s="96" t="s">
        <v>243</v>
      </c>
      <c r="AS29" s="96" t="s">
        <v>297</v>
      </c>
      <c r="AT29" s="96" t="s">
        <v>245</v>
      </c>
      <c r="AV29" s="96">
        <v>50.019372763874799</v>
      </c>
      <c r="AW29" s="96">
        <v>9.8038945799999999E-2</v>
      </c>
    </row>
    <row r="30" spans="1:49" x14ac:dyDescent="0.25">
      <c r="A30" s="106">
        <v>50000</v>
      </c>
      <c r="B30" s="106">
        <v>55000</v>
      </c>
      <c r="C30" s="106">
        <v>55000</v>
      </c>
      <c r="D30" s="96" t="s">
        <v>291</v>
      </c>
      <c r="E30" s="96" t="s">
        <v>13</v>
      </c>
      <c r="F30" s="96" t="s">
        <v>292</v>
      </c>
      <c r="G30" s="96" t="s">
        <v>293</v>
      </c>
      <c r="H30" s="96">
        <v>0.56000000000000005</v>
      </c>
      <c r="I30" s="96">
        <v>0.48</v>
      </c>
      <c r="J30" s="96" t="s">
        <v>245</v>
      </c>
      <c r="K30" s="96">
        <v>0.13282925555069999</v>
      </c>
      <c r="L30" s="96">
        <v>3982.6516084293298</v>
      </c>
      <c r="M30" s="96">
        <v>9.8811733508608093</v>
      </c>
      <c r="N30" s="96">
        <v>1.4516788995848899</v>
      </c>
      <c r="O30" s="96">
        <v>1.31250890016231</v>
      </c>
      <c r="P30" s="96">
        <v>0.19282542753052001</v>
      </c>
      <c r="Q30" s="96">
        <v>529.01264826549004</v>
      </c>
      <c r="R30" s="96">
        <v>1210</v>
      </c>
      <c r="S30" s="96" t="s">
        <v>298</v>
      </c>
      <c r="T30" s="96">
        <v>1210</v>
      </c>
      <c r="U30" s="96" t="s">
        <v>295</v>
      </c>
      <c r="V30" s="96" t="s">
        <v>245</v>
      </c>
      <c r="Z30" s="96">
        <v>0</v>
      </c>
      <c r="AA30" s="96">
        <v>1</v>
      </c>
      <c r="AB30" s="96">
        <v>1.31250890016231</v>
      </c>
      <c r="AC30" s="96">
        <v>0.19282542753052001</v>
      </c>
      <c r="AD30" s="96">
        <v>529.01264826549004</v>
      </c>
      <c r="AF30" s="96">
        <v>-1</v>
      </c>
      <c r="AG30" s="96">
        <v>-1</v>
      </c>
      <c r="AH30" s="96">
        <v>-1</v>
      </c>
      <c r="AI30" s="96">
        <v>-1</v>
      </c>
      <c r="AJ30" s="96">
        <v>0</v>
      </c>
      <c r="AM30" s="96" t="s">
        <v>296</v>
      </c>
      <c r="AN30" s="96">
        <v>-1</v>
      </c>
      <c r="AQ30" s="96">
        <v>636</v>
      </c>
      <c r="AR30" s="96" t="s">
        <v>243</v>
      </c>
      <c r="AS30" s="96" t="s">
        <v>297</v>
      </c>
      <c r="AT30" s="96" t="s">
        <v>245</v>
      </c>
      <c r="AV30" s="96">
        <v>95.953933101720807</v>
      </c>
      <c r="AW30" s="96">
        <v>0.42904513239999997</v>
      </c>
    </row>
    <row r="31" spans="1:49" x14ac:dyDescent="0.25">
      <c r="A31" s="106">
        <v>50000</v>
      </c>
      <c r="B31" s="106">
        <v>55000</v>
      </c>
      <c r="C31" s="106">
        <v>55000</v>
      </c>
      <c r="D31" s="96" t="s">
        <v>291</v>
      </c>
      <c r="E31" s="96" t="s">
        <v>13</v>
      </c>
      <c r="F31" s="96" t="s">
        <v>292</v>
      </c>
      <c r="G31" s="96" t="s">
        <v>293</v>
      </c>
      <c r="H31" s="96">
        <v>0.56000000000000005</v>
      </c>
      <c r="I31" s="96">
        <v>0.48</v>
      </c>
      <c r="J31" s="96" t="s">
        <v>245</v>
      </c>
      <c r="K31" s="96">
        <v>0.23742633979696001</v>
      </c>
      <c r="L31" s="96">
        <v>3982.6516084293298</v>
      </c>
      <c r="M31" s="96">
        <v>9.8811733508608093</v>
      </c>
      <c r="N31" s="96">
        <v>1.4516788995848899</v>
      </c>
      <c r="O31" s="96">
        <v>2.3460508215942002</v>
      </c>
      <c r="P31" s="96">
        <v>0.34466680768892</v>
      </c>
      <c r="Q31" s="96">
        <v>945.586394075876</v>
      </c>
      <c r="R31" s="96">
        <v>1210</v>
      </c>
      <c r="S31" s="96" t="s">
        <v>298</v>
      </c>
      <c r="T31" s="96">
        <v>1210</v>
      </c>
      <c r="U31" s="96" t="s">
        <v>295</v>
      </c>
      <c r="V31" s="96" t="s">
        <v>245</v>
      </c>
      <c r="Z31" s="96">
        <v>0</v>
      </c>
      <c r="AA31" s="96">
        <v>1</v>
      </c>
      <c r="AB31" s="96">
        <v>2.3460508215942002</v>
      </c>
      <c r="AC31" s="96">
        <v>0.34466680768892</v>
      </c>
      <c r="AD31" s="96">
        <v>945.586394075876</v>
      </c>
      <c r="AF31" s="96">
        <v>-1</v>
      </c>
      <c r="AG31" s="96">
        <v>-1</v>
      </c>
      <c r="AH31" s="96">
        <v>-1</v>
      </c>
      <c r="AI31" s="96">
        <v>-1</v>
      </c>
      <c r="AJ31" s="96">
        <v>0</v>
      </c>
      <c r="AM31" s="96" t="s">
        <v>296</v>
      </c>
      <c r="AN31" s="96">
        <v>-1</v>
      </c>
      <c r="AQ31" s="96">
        <v>636</v>
      </c>
      <c r="AR31" s="96" t="s">
        <v>243</v>
      </c>
      <c r="AS31" s="96" t="s">
        <v>297</v>
      </c>
      <c r="AT31" s="96" t="s">
        <v>245</v>
      </c>
      <c r="AV31" s="96">
        <v>126.61348878407701</v>
      </c>
      <c r="AW31" s="96">
        <v>0.76689894089999999</v>
      </c>
    </row>
    <row r="32" spans="1:49" x14ac:dyDescent="0.25">
      <c r="A32" s="106">
        <v>50000</v>
      </c>
      <c r="B32" s="106">
        <v>55000</v>
      </c>
      <c r="C32" s="106">
        <v>55000</v>
      </c>
      <c r="D32" s="96" t="s">
        <v>291</v>
      </c>
      <c r="E32" s="96" t="s">
        <v>13</v>
      </c>
      <c r="F32" s="96" t="s">
        <v>292</v>
      </c>
      <c r="G32" s="96" t="s">
        <v>293</v>
      </c>
      <c r="H32" s="96">
        <v>0.56000000000000005</v>
      </c>
      <c r="I32" s="96">
        <v>0.48</v>
      </c>
      <c r="J32" s="96" t="s">
        <v>245</v>
      </c>
      <c r="K32" s="96">
        <v>5.6335161876369999E-2</v>
      </c>
      <c r="L32" s="96">
        <v>3982.6516084293298</v>
      </c>
      <c r="M32" s="96">
        <v>9.8811733508608093</v>
      </c>
      <c r="N32" s="96">
        <v>1.4516788995848899</v>
      </c>
      <c r="O32" s="96">
        <v>0.55665750024927996</v>
      </c>
      <c r="P32" s="96">
        <v>8.1780565800630006E-2</v>
      </c>
      <c r="Q32" s="96">
        <v>224.363323058079</v>
      </c>
      <c r="R32" s="96">
        <v>1210</v>
      </c>
      <c r="S32" s="96" t="s">
        <v>298</v>
      </c>
      <c r="T32" s="96">
        <v>1210</v>
      </c>
      <c r="U32" s="96" t="s">
        <v>295</v>
      </c>
      <c r="V32" s="96" t="s">
        <v>245</v>
      </c>
      <c r="Z32" s="96">
        <v>0</v>
      </c>
      <c r="AA32" s="96">
        <v>1</v>
      </c>
      <c r="AB32" s="96">
        <v>0.55665750024927996</v>
      </c>
      <c r="AC32" s="96">
        <v>8.1780565800630006E-2</v>
      </c>
      <c r="AD32" s="96">
        <v>224.36332305808099</v>
      </c>
      <c r="AF32" s="96">
        <v>-1</v>
      </c>
      <c r="AG32" s="96">
        <v>-1</v>
      </c>
      <c r="AH32" s="96">
        <v>-1</v>
      </c>
      <c r="AI32" s="96">
        <v>-1</v>
      </c>
      <c r="AJ32" s="96">
        <v>0</v>
      </c>
      <c r="AM32" s="96" t="s">
        <v>296</v>
      </c>
      <c r="AN32" s="96">
        <v>-1</v>
      </c>
      <c r="AQ32" s="96">
        <v>636</v>
      </c>
      <c r="AR32" s="96" t="s">
        <v>243</v>
      </c>
      <c r="AS32" s="96" t="s">
        <v>297</v>
      </c>
      <c r="AT32" s="96" t="s">
        <v>245</v>
      </c>
      <c r="AV32" s="96">
        <v>60.977507374164297</v>
      </c>
      <c r="AW32" s="96">
        <v>0.18196538770000001</v>
      </c>
    </row>
    <row r="33" spans="1:49" x14ac:dyDescent="0.25">
      <c r="A33" s="106">
        <v>50000</v>
      </c>
      <c r="B33" s="106">
        <v>55000</v>
      </c>
      <c r="C33" s="106">
        <v>55000</v>
      </c>
      <c r="D33" s="96" t="s">
        <v>291</v>
      </c>
      <c r="E33" s="96" t="s">
        <v>13</v>
      </c>
      <c r="F33" s="96" t="s">
        <v>292</v>
      </c>
      <c r="G33" s="96" t="s">
        <v>293</v>
      </c>
      <c r="H33" s="96">
        <v>0.56000000000000005</v>
      </c>
      <c r="I33" s="96">
        <v>0.48</v>
      </c>
      <c r="J33" s="96" t="s">
        <v>245</v>
      </c>
      <c r="K33" s="96">
        <v>3.2955645901140002E-2</v>
      </c>
      <c r="L33" s="96">
        <v>3982.6516084293298</v>
      </c>
      <c r="M33" s="96">
        <v>9.8811733508608093</v>
      </c>
      <c r="N33" s="96">
        <v>1.4516788995848899</v>
      </c>
      <c r="O33" s="96">
        <v>0.32564045003876002</v>
      </c>
      <c r="P33" s="96">
        <v>4.784101577687E-2</v>
      </c>
      <c r="Q33" s="96">
        <v>131.25085615500601</v>
      </c>
      <c r="R33" s="96">
        <v>1210</v>
      </c>
      <c r="S33" s="96" t="s">
        <v>298</v>
      </c>
      <c r="T33" s="96">
        <v>1210</v>
      </c>
      <c r="U33" s="96" t="s">
        <v>295</v>
      </c>
      <c r="V33" s="96" t="s">
        <v>245</v>
      </c>
      <c r="Z33" s="96">
        <v>0</v>
      </c>
      <c r="AA33" s="96">
        <v>1</v>
      </c>
      <c r="AB33" s="96">
        <v>0.32564045003876002</v>
      </c>
      <c r="AC33" s="96">
        <v>4.784101577687E-2</v>
      </c>
      <c r="AD33" s="96">
        <v>131.25085615500501</v>
      </c>
      <c r="AF33" s="96">
        <v>-1</v>
      </c>
      <c r="AG33" s="96">
        <v>-1</v>
      </c>
      <c r="AH33" s="96">
        <v>-1</v>
      </c>
      <c r="AI33" s="96">
        <v>-1</v>
      </c>
      <c r="AJ33" s="96">
        <v>0</v>
      </c>
      <c r="AM33" s="96" t="s">
        <v>296</v>
      </c>
      <c r="AN33" s="96">
        <v>-1</v>
      </c>
      <c r="AQ33" s="96">
        <v>636</v>
      </c>
      <c r="AR33" s="96" t="s">
        <v>243</v>
      </c>
      <c r="AS33" s="96" t="s">
        <v>297</v>
      </c>
      <c r="AT33" s="96" t="s">
        <v>245</v>
      </c>
      <c r="AV33" s="96">
        <v>61.874442625633598</v>
      </c>
      <c r="AW33" s="96">
        <v>0.1064483829</v>
      </c>
    </row>
    <row r="34" spans="1:49" x14ac:dyDescent="0.25">
      <c r="A34" s="106">
        <v>50000</v>
      </c>
      <c r="B34" s="106">
        <v>55000</v>
      </c>
      <c r="C34" s="106">
        <v>55000</v>
      </c>
      <c r="D34" s="96" t="s">
        <v>291</v>
      </c>
      <c r="E34" s="96" t="s">
        <v>13</v>
      </c>
      <c r="F34" s="96" t="s">
        <v>292</v>
      </c>
      <c r="G34" s="96" t="s">
        <v>293</v>
      </c>
      <c r="H34" s="96">
        <v>0.56000000000000005</v>
      </c>
      <c r="I34" s="96">
        <v>0.48</v>
      </c>
      <c r="J34" s="96" t="s">
        <v>245</v>
      </c>
      <c r="K34" s="96">
        <v>1.8772796230540002E-2</v>
      </c>
      <c r="L34" s="96">
        <v>3979.83439525827</v>
      </c>
      <c r="M34" s="96">
        <v>9.8745016238777108</v>
      </c>
      <c r="N34" s="96">
        <v>1.4507095853630001</v>
      </c>
      <c r="O34" s="96">
        <v>0.18537200686326</v>
      </c>
      <c r="P34" s="96">
        <v>2.7233875435719999E-2</v>
      </c>
      <c r="Q34" s="96">
        <v>74.712620133505695</v>
      </c>
      <c r="R34" s="96">
        <v>1200</v>
      </c>
      <c r="S34" s="96" t="s">
        <v>294</v>
      </c>
      <c r="T34" s="96">
        <v>1200</v>
      </c>
      <c r="U34" s="96" t="s">
        <v>295</v>
      </c>
      <c r="V34" s="96" t="s">
        <v>245</v>
      </c>
      <c r="Z34" s="96">
        <v>0</v>
      </c>
      <c r="AA34" s="96">
        <v>1</v>
      </c>
      <c r="AB34" s="96">
        <v>0.18537200686326</v>
      </c>
      <c r="AC34" s="96">
        <v>2.7233875435719999E-2</v>
      </c>
      <c r="AD34" s="96">
        <v>74.712620133507301</v>
      </c>
      <c r="AF34" s="96">
        <v>-1</v>
      </c>
      <c r="AG34" s="96">
        <v>-1</v>
      </c>
      <c r="AH34" s="96">
        <v>-1</v>
      </c>
      <c r="AI34" s="96">
        <v>-1</v>
      </c>
      <c r="AJ34" s="96">
        <v>0</v>
      </c>
      <c r="AM34" s="96" t="s">
        <v>296</v>
      </c>
      <c r="AN34" s="96">
        <v>-1</v>
      </c>
      <c r="AQ34" s="96">
        <v>636</v>
      </c>
      <c r="AR34" s="96" t="s">
        <v>243</v>
      </c>
      <c r="AS34" s="96" t="s">
        <v>297</v>
      </c>
      <c r="AT34" s="96" t="s">
        <v>245</v>
      </c>
      <c r="AV34" s="96">
        <v>103.05359070740199</v>
      </c>
      <c r="AW34" s="96">
        <v>6.0594176899999998E-2</v>
      </c>
    </row>
    <row r="35" spans="1:49" x14ac:dyDescent="0.25">
      <c r="A35" s="106">
        <v>50000</v>
      </c>
      <c r="B35" s="106">
        <v>55000</v>
      </c>
      <c r="C35" s="106">
        <v>55000</v>
      </c>
      <c r="D35" s="96" t="s">
        <v>291</v>
      </c>
      <c r="E35" s="96" t="s">
        <v>13</v>
      </c>
      <c r="F35" s="96" t="s">
        <v>292</v>
      </c>
      <c r="G35" s="96" t="s">
        <v>293</v>
      </c>
      <c r="H35" s="96">
        <v>0.56000000000000005</v>
      </c>
      <c r="I35" s="96">
        <v>0.48</v>
      </c>
      <c r="J35" s="96" t="s">
        <v>299</v>
      </c>
      <c r="K35" s="96">
        <v>2.0259465645E-4</v>
      </c>
      <c r="L35" s="96">
        <v>3979.83439525827</v>
      </c>
      <c r="M35" s="96">
        <v>9.8745016238777108</v>
      </c>
      <c r="N35" s="96">
        <v>1.4507095853630001</v>
      </c>
      <c r="O35" s="96">
        <v>2.0005212641E-3</v>
      </c>
      <c r="P35" s="96">
        <v>2.9390601004999998E-4</v>
      </c>
      <c r="Q35" s="96">
        <v>0.80629318203524003</v>
      </c>
      <c r="R35" s="96">
        <v>1200</v>
      </c>
      <c r="S35" s="96" t="s">
        <v>294</v>
      </c>
      <c r="T35" s="96">
        <v>3000</v>
      </c>
      <c r="U35" s="96" t="s">
        <v>295</v>
      </c>
      <c r="V35" s="96" t="s">
        <v>245</v>
      </c>
      <c r="Z35" s="96">
        <v>0</v>
      </c>
      <c r="AA35" s="96">
        <v>1</v>
      </c>
      <c r="AB35" s="96">
        <v>2.0005212641E-3</v>
      </c>
      <c r="AC35" s="96">
        <v>2.9390601004999998E-4</v>
      </c>
      <c r="AD35" s="96">
        <v>0.80629318203414002</v>
      </c>
      <c r="AF35" s="96">
        <v>-1</v>
      </c>
      <c r="AG35" s="96">
        <v>-1</v>
      </c>
      <c r="AH35" s="96">
        <v>-1</v>
      </c>
      <c r="AI35" s="96">
        <v>-1</v>
      </c>
      <c r="AJ35" s="96">
        <v>0</v>
      </c>
      <c r="AM35" s="96" t="s">
        <v>296</v>
      </c>
      <c r="AN35" s="96">
        <v>-1</v>
      </c>
      <c r="AQ35" s="96">
        <v>636</v>
      </c>
      <c r="AR35" s="96" t="s">
        <v>243</v>
      </c>
      <c r="AS35" s="96" t="s">
        <v>297</v>
      </c>
      <c r="AT35" s="96" t="s">
        <v>245</v>
      </c>
      <c r="AV35" s="96">
        <v>16.636234209608698</v>
      </c>
      <c r="AW35" s="96">
        <v>6.5392800000000002E-4</v>
      </c>
    </row>
    <row r="36" spans="1:49" x14ac:dyDescent="0.25">
      <c r="A36" s="106">
        <v>50000</v>
      </c>
      <c r="B36" s="106">
        <v>55000</v>
      </c>
      <c r="C36" s="106">
        <v>55000</v>
      </c>
      <c r="D36" s="96" t="s">
        <v>291</v>
      </c>
      <c r="E36" s="96" t="s">
        <v>13</v>
      </c>
      <c r="F36" s="96" t="s">
        <v>292</v>
      </c>
      <c r="G36" s="96" t="s">
        <v>293</v>
      </c>
      <c r="H36" s="96">
        <v>0.56000000000000005</v>
      </c>
      <c r="I36" s="96">
        <v>0.48</v>
      </c>
      <c r="J36" s="96" t="s">
        <v>245</v>
      </c>
      <c r="K36" s="96">
        <v>0.22565386329161999</v>
      </c>
      <c r="L36" s="96">
        <v>3979.83439525827</v>
      </c>
      <c r="M36" s="96">
        <v>9.8745016238777108</v>
      </c>
      <c r="N36" s="96">
        <v>1.4507095853630001</v>
      </c>
      <c r="O36" s="96">
        <v>2.2282194395074102</v>
      </c>
      <c r="P36" s="96">
        <v>0.32735822245134999</v>
      </c>
      <c r="Q36" s="96">
        <v>898.06500655090895</v>
      </c>
      <c r="R36" s="96">
        <v>1210</v>
      </c>
      <c r="S36" s="96" t="s">
        <v>298</v>
      </c>
      <c r="T36" s="96">
        <v>1210</v>
      </c>
      <c r="U36" s="96" t="s">
        <v>295</v>
      </c>
      <c r="V36" s="96" t="s">
        <v>245</v>
      </c>
      <c r="Z36" s="96">
        <v>0</v>
      </c>
      <c r="AA36" s="96">
        <v>1</v>
      </c>
      <c r="AB36" s="96">
        <v>2.2282194395074102</v>
      </c>
      <c r="AC36" s="96">
        <v>0.32735822245134999</v>
      </c>
      <c r="AD36" s="96">
        <v>898.06500655090895</v>
      </c>
      <c r="AF36" s="96">
        <v>-1</v>
      </c>
      <c r="AG36" s="96">
        <v>-1</v>
      </c>
      <c r="AH36" s="96">
        <v>-1</v>
      </c>
      <c r="AI36" s="96">
        <v>-1</v>
      </c>
      <c r="AJ36" s="96">
        <v>0</v>
      </c>
      <c r="AM36" s="96" t="s">
        <v>296</v>
      </c>
      <c r="AN36" s="96">
        <v>-1</v>
      </c>
      <c r="AQ36" s="96">
        <v>636</v>
      </c>
      <c r="AR36" s="96" t="s">
        <v>243</v>
      </c>
      <c r="AS36" s="96" t="s">
        <v>297</v>
      </c>
      <c r="AT36" s="96" t="s">
        <v>245</v>
      </c>
      <c r="AV36" s="96">
        <v>134.93974644726799</v>
      </c>
      <c r="AW36" s="96">
        <v>0.72835766950000003</v>
      </c>
    </row>
    <row r="37" spans="1:49" x14ac:dyDescent="0.25">
      <c r="A37" s="106">
        <v>50000</v>
      </c>
      <c r="B37" s="106">
        <v>55000</v>
      </c>
      <c r="C37" s="106">
        <v>55000</v>
      </c>
      <c r="D37" s="96" t="s">
        <v>291</v>
      </c>
      <c r="E37" s="96" t="s">
        <v>13</v>
      </c>
      <c r="F37" s="96" t="s">
        <v>292</v>
      </c>
      <c r="G37" s="96" t="s">
        <v>293</v>
      </c>
      <c r="H37" s="96">
        <v>0.56000000000000005</v>
      </c>
      <c r="I37" s="96">
        <v>0.48</v>
      </c>
      <c r="J37" s="96" t="s">
        <v>245</v>
      </c>
      <c r="K37" s="96">
        <v>0.37313406414886002</v>
      </c>
      <c r="L37" s="96">
        <v>3979.83439525827</v>
      </c>
      <c r="M37" s="96">
        <v>9.8745016238777108</v>
      </c>
      <c r="N37" s="96">
        <v>1.4507095853630001</v>
      </c>
      <c r="O37" s="96">
        <v>3.6845129223620101</v>
      </c>
      <c r="P37" s="96">
        <v>0.54130916348619995</v>
      </c>
      <c r="Q37" s="96">
        <v>1485.01178254213</v>
      </c>
      <c r="R37" s="96">
        <v>1210</v>
      </c>
      <c r="S37" s="96" t="s">
        <v>298</v>
      </c>
      <c r="T37" s="96">
        <v>1210</v>
      </c>
      <c r="U37" s="96" t="s">
        <v>295</v>
      </c>
      <c r="V37" s="96" t="s">
        <v>245</v>
      </c>
      <c r="Z37" s="96">
        <v>0</v>
      </c>
      <c r="AA37" s="96">
        <v>1</v>
      </c>
      <c r="AB37" s="96">
        <v>3.6845129223620101</v>
      </c>
      <c r="AC37" s="96">
        <v>0.54130916348619995</v>
      </c>
      <c r="AD37" s="96">
        <v>1485.01178254213</v>
      </c>
      <c r="AF37" s="96">
        <v>-1</v>
      </c>
      <c r="AG37" s="96">
        <v>-1</v>
      </c>
      <c r="AH37" s="96">
        <v>-1</v>
      </c>
      <c r="AI37" s="96">
        <v>-1</v>
      </c>
      <c r="AJ37" s="96">
        <v>0</v>
      </c>
      <c r="AM37" s="96" t="s">
        <v>296</v>
      </c>
      <c r="AN37" s="96">
        <v>-1</v>
      </c>
      <c r="AQ37" s="96">
        <v>636</v>
      </c>
      <c r="AR37" s="96" t="s">
        <v>243</v>
      </c>
      <c r="AS37" s="96" t="s">
        <v>297</v>
      </c>
      <c r="AT37" s="96" t="s">
        <v>245</v>
      </c>
      <c r="AV37" s="96">
        <v>159.100392878962</v>
      </c>
      <c r="AW37" s="96">
        <v>1.2043891179999999</v>
      </c>
    </row>
    <row r="38" spans="1:49" x14ac:dyDescent="0.25">
      <c r="A38" s="106">
        <v>51000</v>
      </c>
      <c r="B38" s="106">
        <v>57000</v>
      </c>
      <c r="C38" s="106">
        <v>57000</v>
      </c>
      <c r="D38" s="96" t="s">
        <v>291</v>
      </c>
      <c r="E38" s="96" t="s">
        <v>13</v>
      </c>
      <c r="F38" s="96" t="s">
        <v>292</v>
      </c>
      <c r="G38" s="96" t="s">
        <v>293</v>
      </c>
      <c r="H38" s="96">
        <v>0.56000000000000005</v>
      </c>
      <c r="I38" s="96">
        <v>0.48</v>
      </c>
      <c r="J38" s="96" t="s">
        <v>301</v>
      </c>
      <c r="K38" s="96">
        <v>4.8693206777000002E-3</v>
      </c>
      <c r="L38" s="96">
        <v>3971.6751829218802</v>
      </c>
      <c r="M38" s="96">
        <v>9.8553643505081006</v>
      </c>
      <c r="N38" s="96">
        <v>1.44793582112023</v>
      </c>
      <c r="O38" s="96">
        <v>4.7988929418190003E-2</v>
      </c>
      <c r="P38" s="96">
        <v>7.0504638337600001E-3</v>
      </c>
      <c r="Q38" s="96">
        <v>19.339360093309399</v>
      </c>
      <c r="R38" s="96">
        <v>1200</v>
      </c>
      <c r="S38" s="96" t="s">
        <v>294</v>
      </c>
      <c r="T38" s="96">
        <v>1200</v>
      </c>
      <c r="U38" s="96" t="s">
        <v>302</v>
      </c>
      <c r="V38" s="96" t="s">
        <v>301</v>
      </c>
      <c r="Z38" s="96">
        <v>0</v>
      </c>
      <c r="AA38" s="96">
        <v>1</v>
      </c>
      <c r="AB38" s="96">
        <v>4.7988929418190003E-2</v>
      </c>
      <c r="AC38" s="96">
        <v>7.0504638337600001E-3</v>
      </c>
      <c r="AD38" s="96">
        <v>409.44936429251902</v>
      </c>
      <c r="AF38" s="96">
        <v>-1</v>
      </c>
      <c r="AG38" s="96">
        <v>-1</v>
      </c>
      <c r="AH38" s="96">
        <v>-1</v>
      </c>
      <c r="AI38" s="96">
        <v>-1</v>
      </c>
      <c r="AJ38" s="96">
        <v>0</v>
      </c>
      <c r="AM38" s="96" t="s">
        <v>296</v>
      </c>
      <c r="AN38" s="96">
        <v>-1</v>
      </c>
      <c r="AQ38" s="96">
        <v>636</v>
      </c>
      <c r="AR38" s="96" t="s">
        <v>243</v>
      </c>
      <c r="AS38" s="96" t="s">
        <v>297</v>
      </c>
      <c r="AT38" s="96" t="s">
        <v>245</v>
      </c>
      <c r="AV38" s="96">
        <v>23.770070526721199</v>
      </c>
      <c r="AW38" s="96">
        <v>0.33207572120000001</v>
      </c>
    </row>
    <row r="39" spans="1:49" x14ac:dyDescent="0.25">
      <c r="A39" s="106">
        <v>51000</v>
      </c>
      <c r="B39" s="106">
        <v>57000</v>
      </c>
      <c r="C39" s="106">
        <v>57000</v>
      </c>
      <c r="D39" s="96" t="s">
        <v>291</v>
      </c>
      <c r="E39" s="96" t="s">
        <v>13</v>
      </c>
      <c r="F39" s="96" t="s">
        <v>292</v>
      </c>
      <c r="G39" s="96" t="s">
        <v>293</v>
      </c>
      <c r="H39" s="96">
        <v>0.56000000000000005</v>
      </c>
      <c r="I39" s="96">
        <v>0.48</v>
      </c>
      <c r="J39" s="96" t="s">
        <v>245</v>
      </c>
      <c r="K39" s="96">
        <v>2.8194821114759998E-2</v>
      </c>
      <c r="L39" s="96">
        <v>3971.6751829218802</v>
      </c>
      <c r="M39" s="96">
        <v>9.8553643505081006</v>
      </c>
      <c r="N39" s="96">
        <v>1.44793582112023</v>
      </c>
      <c r="O39" s="96">
        <v>0.27787023488335</v>
      </c>
      <c r="P39" s="96">
        <v>4.082429146213E-2</v>
      </c>
      <c r="Q39" s="96">
        <v>111.980671308414</v>
      </c>
      <c r="R39" s="96">
        <v>1200</v>
      </c>
      <c r="S39" s="96" t="s">
        <v>294</v>
      </c>
      <c r="T39" s="96">
        <v>1200</v>
      </c>
      <c r="U39" s="96" t="s">
        <v>295</v>
      </c>
      <c r="V39" s="96" t="s">
        <v>245</v>
      </c>
      <c r="Z39" s="96">
        <v>0</v>
      </c>
      <c r="AA39" s="96">
        <v>1</v>
      </c>
      <c r="AB39" s="96">
        <v>0.27787023488335</v>
      </c>
      <c r="AC39" s="96">
        <v>4.082429146213E-2</v>
      </c>
      <c r="AD39" s="96">
        <v>111.980671308414</v>
      </c>
      <c r="AF39" s="96">
        <v>-1</v>
      </c>
      <c r="AG39" s="96">
        <v>-1</v>
      </c>
      <c r="AH39" s="96">
        <v>-1</v>
      </c>
      <c r="AI39" s="96">
        <v>-1</v>
      </c>
      <c r="AJ39" s="96">
        <v>0</v>
      </c>
      <c r="AM39" s="96" t="s">
        <v>296</v>
      </c>
      <c r="AN39" s="96">
        <v>-1</v>
      </c>
      <c r="AQ39" s="96">
        <v>636</v>
      </c>
      <c r="AR39" s="96" t="s">
        <v>243</v>
      </c>
      <c r="AS39" s="96" t="s">
        <v>297</v>
      </c>
      <c r="AT39" s="96" t="s">
        <v>245</v>
      </c>
      <c r="AV39" s="96">
        <v>43.976191654769899</v>
      </c>
      <c r="AW39" s="96">
        <v>9.0819684799999995E-2</v>
      </c>
    </row>
    <row r="40" spans="1:49" x14ac:dyDescent="0.25">
      <c r="A40" s="106">
        <v>51000</v>
      </c>
      <c r="B40" s="106">
        <v>57000</v>
      </c>
      <c r="C40" s="106">
        <v>57000</v>
      </c>
      <c r="D40" s="96" t="s">
        <v>291</v>
      </c>
      <c r="E40" s="96" t="s">
        <v>13</v>
      </c>
      <c r="F40" s="96" t="s">
        <v>292</v>
      </c>
      <c r="G40" s="96" t="s">
        <v>293</v>
      </c>
      <c r="H40" s="96">
        <v>0.56000000000000005</v>
      </c>
      <c r="I40" s="96">
        <v>0.48</v>
      </c>
      <c r="J40" s="96" t="s">
        <v>245</v>
      </c>
      <c r="K40" s="96">
        <v>2.3998157570999999E-3</v>
      </c>
      <c r="L40" s="96">
        <v>3971.6751829218802</v>
      </c>
      <c r="M40" s="96">
        <v>9.8553643505081006</v>
      </c>
      <c r="N40" s="96">
        <v>1.44793582112023</v>
      </c>
      <c r="O40" s="96">
        <v>2.365105866038E-2</v>
      </c>
      <c r="P40" s="96">
        <v>3.4747791987999998E-3</v>
      </c>
      <c r="Q40" s="96">
        <v>9.5312886860867501</v>
      </c>
      <c r="R40" s="96">
        <v>1200</v>
      </c>
      <c r="S40" s="96" t="s">
        <v>294</v>
      </c>
      <c r="T40" s="96">
        <v>1200</v>
      </c>
      <c r="U40" s="96" t="s">
        <v>300</v>
      </c>
      <c r="V40" s="96" t="s">
        <v>245</v>
      </c>
      <c r="Z40" s="96">
        <v>0</v>
      </c>
      <c r="AA40" s="96">
        <v>1</v>
      </c>
      <c r="AB40" s="96">
        <v>2.365105866038E-2</v>
      </c>
      <c r="AC40" s="96">
        <v>3.4747791987999998E-3</v>
      </c>
      <c r="AD40" s="96">
        <v>9.5312886860860804</v>
      </c>
      <c r="AF40" s="96">
        <v>-1</v>
      </c>
      <c r="AG40" s="96">
        <v>-1</v>
      </c>
      <c r="AH40" s="96">
        <v>-1</v>
      </c>
      <c r="AI40" s="96">
        <v>-1</v>
      </c>
      <c r="AJ40" s="96">
        <v>0</v>
      </c>
      <c r="AM40" s="96" t="s">
        <v>296</v>
      </c>
      <c r="AN40" s="96">
        <v>-1</v>
      </c>
      <c r="AQ40" s="96">
        <v>636</v>
      </c>
      <c r="AR40" s="96" t="s">
        <v>243</v>
      </c>
      <c r="AS40" s="96" t="s">
        <v>297</v>
      </c>
      <c r="AT40" s="96" t="s">
        <v>245</v>
      </c>
      <c r="AV40" s="96">
        <v>26.6859543951247</v>
      </c>
      <c r="AW40" s="96">
        <v>7.7301610999999998E-3</v>
      </c>
    </row>
    <row r="41" spans="1:49" x14ac:dyDescent="0.25">
      <c r="A41" s="106">
        <v>51000</v>
      </c>
      <c r="B41" s="106">
        <v>57000</v>
      </c>
      <c r="C41" s="106">
        <v>57000</v>
      </c>
      <c r="D41" s="96" t="s">
        <v>291</v>
      </c>
      <c r="E41" s="96" t="s">
        <v>13</v>
      </c>
      <c r="F41" s="96" t="s">
        <v>292</v>
      </c>
      <c r="G41" s="96" t="s">
        <v>293</v>
      </c>
      <c r="H41" s="96">
        <v>0.56000000000000005</v>
      </c>
      <c r="I41" s="96">
        <v>0.48</v>
      </c>
      <c r="J41" s="96" t="s">
        <v>245</v>
      </c>
      <c r="K41" s="96">
        <v>7.1531202229229998E-2</v>
      </c>
      <c r="L41" s="96">
        <v>3971.6751829218802</v>
      </c>
      <c r="M41" s="96">
        <v>9.8553643505081006</v>
      </c>
      <c r="N41" s="96">
        <v>1.44793582112023</v>
      </c>
      <c r="O41" s="96">
        <v>0.70496606039901999</v>
      </c>
      <c r="P41" s="96">
        <v>0.10357259003551</v>
      </c>
      <c r="Q41" s="96">
        <v>284.09870069843402</v>
      </c>
      <c r="R41" s="96">
        <v>1210</v>
      </c>
      <c r="S41" s="96" t="s">
        <v>298</v>
      </c>
      <c r="T41" s="96">
        <v>1210</v>
      </c>
      <c r="U41" s="96" t="s">
        <v>295</v>
      </c>
      <c r="V41" s="96" t="s">
        <v>245</v>
      </c>
      <c r="Z41" s="96">
        <v>0</v>
      </c>
      <c r="AA41" s="96">
        <v>1</v>
      </c>
      <c r="AB41" s="96">
        <v>0.70496606039901999</v>
      </c>
      <c r="AC41" s="96">
        <v>0.10357259003551</v>
      </c>
      <c r="AD41" s="96">
        <v>284.09870069843402</v>
      </c>
      <c r="AF41" s="96">
        <v>-1</v>
      </c>
      <c r="AG41" s="96">
        <v>-1</v>
      </c>
      <c r="AH41" s="96">
        <v>-1</v>
      </c>
      <c r="AI41" s="96">
        <v>-1</v>
      </c>
      <c r="AJ41" s="96">
        <v>0</v>
      </c>
      <c r="AM41" s="96" t="s">
        <v>296</v>
      </c>
      <c r="AN41" s="96">
        <v>-1</v>
      </c>
      <c r="AQ41" s="96">
        <v>636</v>
      </c>
      <c r="AR41" s="96" t="s">
        <v>243</v>
      </c>
      <c r="AS41" s="96" t="s">
        <v>297</v>
      </c>
      <c r="AT41" s="96" t="s">
        <v>245</v>
      </c>
      <c r="AV41" s="96">
        <v>88.735185132923107</v>
      </c>
      <c r="AW41" s="96">
        <v>0.2304125715</v>
      </c>
    </row>
    <row r="42" spans="1:49" x14ac:dyDescent="0.25">
      <c r="A42" s="106">
        <v>51000</v>
      </c>
      <c r="B42" s="106">
        <v>57000</v>
      </c>
      <c r="C42" s="106">
        <v>57000</v>
      </c>
      <c r="D42" s="96" t="s">
        <v>291</v>
      </c>
      <c r="E42" s="96" t="s">
        <v>13</v>
      </c>
      <c r="F42" s="96" t="s">
        <v>292</v>
      </c>
      <c r="G42" s="96" t="s">
        <v>293</v>
      </c>
      <c r="H42" s="96">
        <v>0.56000000000000005</v>
      </c>
      <c r="I42" s="96">
        <v>0.48</v>
      </c>
      <c r="J42" s="96" t="s">
        <v>245</v>
      </c>
      <c r="K42" s="96">
        <v>6.6675913953000003E-4</v>
      </c>
      <c r="L42" s="96">
        <v>3971.6751829218802</v>
      </c>
      <c r="M42" s="96">
        <v>9.8553643505081006</v>
      </c>
      <c r="N42" s="96">
        <v>1.44793582112023</v>
      </c>
      <c r="O42" s="96">
        <v>6.5711542541399999E-3</v>
      </c>
      <c r="P42" s="96">
        <v>9.6542444218999999E-4</v>
      </c>
      <c r="Q42" s="96">
        <v>2.6481507274774998</v>
      </c>
      <c r="R42" s="96">
        <v>1210</v>
      </c>
      <c r="S42" s="96" t="s">
        <v>298</v>
      </c>
      <c r="T42" s="96">
        <v>1210</v>
      </c>
      <c r="U42" s="96" t="s">
        <v>300</v>
      </c>
      <c r="V42" s="96" t="s">
        <v>245</v>
      </c>
      <c r="Z42" s="96">
        <v>0</v>
      </c>
      <c r="AA42" s="96">
        <v>1</v>
      </c>
      <c r="AB42" s="96">
        <v>6.5711542541399999E-3</v>
      </c>
      <c r="AC42" s="96">
        <v>9.6542444218999999E-4</v>
      </c>
      <c r="AD42" s="96">
        <v>2.6481507274785301</v>
      </c>
      <c r="AF42" s="96">
        <v>-1</v>
      </c>
      <c r="AG42" s="96">
        <v>-1</v>
      </c>
      <c r="AH42" s="96">
        <v>-1</v>
      </c>
      <c r="AI42" s="96">
        <v>-1</v>
      </c>
      <c r="AJ42" s="96">
        <v>0</v>
      </c>
      <c r="AM42" s="96" t="s">
        <v>296</v>
      </c>
      <c r="AN42" s="96">
        <v>-1</v>
      </c>
      <c r="AQ42" s="96">
        <v>636</v>
      </c>
      <c r="AR42" s="96" t="s">
        <v>243</v>
      </c>
      <c r="AS42" s="96" t="s">
        <v>297</v>
      </c>
      <c r="AT42" s="96" t="s">
        <v>245</v>
      </c>
      <c r="AV42" s="96">
        <v>72.786964022562699</v>
      </c>
      <c r="AW42" s="96">
        <v>2.1477296999999999E-3</v>
      </c>
    </row>
    <row r="43" spans="1:49" x14ac:dyDescent="0.25">
      <c r="A43" s="106">
        <v>51000</v>
      </c>
      <c r="B43" s="106">
        <v>57000</v>
      </c>
      <c r="C43" s="106">
        <v>57000</v>
      </c>
      <c r="D43" s="96" t="s">
        <v>291</v>
      </c>
      <c r="E43" s="96" t="s">
        <v>13</v>
      </c>
      <c r="F43" s="96" t="s">
        <v>292</v>
      </c>
      <c r="G43" s="96" t="s">
        <v>293</v>
      </c>
      <c r="H43" s="96">
        <v>0.56000000000000005</v>
      </c>
      <c r="I43" s="96">
        <v>0.48</v>
      </c>
      <c r="J43" s="96" t="s">
        <v>301</v>
      </c>
      <c r="K43" s="96">
        <v>1.8707998959330001E-2</v>
      </c>
      <c r="L43" s="96">
        <v>3971.6751829218802</v>
      </c>
      <c r="M43" s="96">
        <v>9.8553643505081006</v>
      </c>
      <c r="N43" s="96">
        <v>1.44793582112023</v>
      </c>
      <c r="O43" s="96">
        <v>0.18437414601311999</v>
      </c>
      <c r="P43" s="96">
        <v>2.7087981834690002E-2</v>
      </c>
      <c r="Q43" s="96">
        <v>74.302095188899301</v>
      </c>
      <c r="R43" s="96">
        <v>1210</v>
      </c>
      <c r="S43" s="96" t="s">
        <v>298</v>
      </c>
      <c r="T43" s="96">
        <v>1210</v>
      </c>
      <c r="U43" s="96" t="s">
        <v>302</v>
      </c>
      <c r="V43" s="96" t="s">
        <v>301</v>
      </c>
      <c r="Z43" s="96">
        <v>0</v>
      </c>
      <c r="AA43" s="96">
        <v>1</v>
      </c>
      <c r="AB43" s="96">
        <v>0.18437414601311999</v>
      </c>
      <c r="AC43" s="96">
        <v>2.7087981834690002E-2</v>
      </c>
      <c r="AD43" s="96">
        <v>1598.2488884919601</v>
      </c>
      <c r="AF43" s="96">
        <v>-1</v>
      </c>
      <c r="AG43" s="96">
        <v>-1</v>
      </c>
      <c r="AH43" s="96">
        <v>-1</v>
      </c>
      <c r="AI43" s="96">
        <v>-1</v>
      </c>
      <c r="AJ43" s="96">
        <v>0</v>
      </c>
      <c r="AM43" s="96" t="s">
        <v>296</v>
      </c>
      <c r="AN43" s="96">
        <v>-1</v>
      </c>
      <c r="AQ43" s="96">
        <v>636</v>
      </c>
      <c r="AR43" s="96" t="s">
        <v>243</v>
      </c>
      <c r="AS43" s="96" t="s">
        <v>297</v>
      </c>
      <c r="AT43" s="96" t="s">
        <v>245</v>
      </c>
      <c r="AV43" s="96">
        <v>84.006270648835297</v>
      </c>
      <c r="AW43" s="96">
        <v>1.2962278089999999</v>
      </c>
    </row>
    <row r="44" spans="1:49" x14ac:dyDescent="0.25">
      <c r="A44" s="106">
        <v>51000</v>
      </c>
      <c r="B44" s="106">
        <v>57000</v>
      </c>
      <c r="C44" s="106">
        <v>57000</v>
      </c>
      <c r="D44" s="96" t="s">
        <v>291</v>
      </c>
      <c r="E44" s="96" t="s">
        <v>13</v>
      </c>
      <c r="F44" s="96" t="s">
        <v>292</v>
      </c>
      <c r="G44" s="96" t="s">
        <v>293</v>
      </c>
      <c r="H44" s="96">
        <v>0.56000000000000005</v>
      </c>
      <c r="I44" s="96">
        <v>0.48</v>
      </c>
      <c r="J44" s="96" t="s">
        <v>245</v>
      </c>
      <c r="K44" s="106">
        <v>8.0070275100000004E-7</v>
      </c>
      <c r="L44" s="96">
        <v>3971.6751829218802</v>
      </c>
      <c r="M44" s="96">
        <v>9.8553643505081006</v>
      </c>
      <c r="N44" s="96">
        <v>1.44793582112023</v>
      </c>
      <c r="O44" s="106">
        <v>7.8912173475590005E-6</v>
      </c>
      <c r="P44" s="106">
        <v>1.159366195242E-6</v>
      </c>
      <c r="Q44" s="96">
        <v>3.1801312450400001E-3</v>
      </c>
      <c r="R44" s="96">
        <v>1210</v>
      </c>
      <c r="S44" s="96" t="s">
        <v>298</v>
      </c>
      <c r="T44" s="96">
        <v>1210</v>
      </c>
      <c r="U44" s="96" t="s">
        <v>295</v>
      </c>
      <c r="V44" s="96" t="s">
        <v>245</v>
      </c>
      <c r="Z44" s="96">
        <v>0</v>
      </c>
      <c r="AA44" s="96">
        <v>1</v>
      </c>
      <c r="AB44" s="106">
        <v>7.8912173475590005E-6</v>
      </c>
      <c r="AC44" s="106">
        <v>1.159366195242E-6</v>
      </c>
      <c r="AD44" s="96">
        <v>3.1801312469399998E-3</v>
      </c>
      <c r="AF44" s="96">
        <v>-1</v>
      </c>
      <c r="AG44" s="96">
        <v>-1</v>
      </c>
      <c r="AH44" s="96">
        <v>-1</v>
      </c>
      <c r="AI44" s="96">
        <v>-1</v>
      </c>
      <c r="AJ44" s="96">
        <v>0</v>
      </c>
      <c r="AM44" s="96" t="s">
        <v>296</v>
      </c>
      <c r="AN44" s="96">
        <v>-1</v>
      </c>
      <c r="AQ44" s="96">
        <v>636</v>
      </c>
      <c r="AR44" s="96" t="s">
        <v>243</v>
      </c>
      <c r="AS44" s="96" t="s">
        <v>297</v>
      </c>
      <c r="AT44" s="96" t="s">
        <v>245</v>
      </c>
      <c r="AV44" s="96">
        <v>2.6902252661005801</v>
      </c>
      <c r="AW44" s="106">
        <v>2.5791818999999998E-6</v>
      </c>
    </row>
    <row r="45" spans="1:49" x14ac:dyDescent="0.25">
      <c r="A45" s="106">
        <v>51000</v>
      </c>
      <c r="B45" s="106">
        <v>57000</v>
      </c>
      <c r="C45" s="106">
        <v>57000</v>
      </c>
      <c r="D45" s="96" t="s">
        <v>291</v>
      </c>
      <c r="E45" s="96" t="s">
        <v>13</v>
      </c>
      <c r="F45" s="96" t="s">
        <v>292</v>
      </c>
      <c r="G45" s="96" t="s">
        <v>293</v>
      </c>
      <c r="H45" s="96">
        <v>0.56000000000000005</v>
      </c>
      <c r="I45" s="96">
        <v>0.48</v>
      </c>
      <c r="J45" s="96" t="s">
        <v>245</v>
      </c>
      <c r="K45" s="96">
        <v>9.4659134909299992E-3</v>
      </c>
      <c r="L45" s="96">
        <v>3971.6751829218802</v>
      </c>
      <c r="M45" s="96">
        <v>9.8553643505081006</v>
      </c>
      <c r="N45" s="96">
        <v>1.44793582112023</v>
      </c>
      <c r="O45" s="96">
        <v>9.3290026363520004E-2</v>
      </c>
      <c r="P45" s="96">
        <v>1.370603522314E-2</v>
      </c>
      <c r="Q45" s="96">
        <v>37.595533695619999</v>
      </c>
      <c r="R45" s="96">
        <v>1210</v>
      </c>
      <c r="S45" s="96" t="s">
        <v>298</v>
      </c>
      <c r="T45" s="96">
        <v>1210</v>
      </c>
      <c r="U45" s="96" t="s">
        <v>300</v>
      </c>
      <c r="V45" s="96" t="s">
        <v>245</v>
      </c>
      <c r="Z45" s="96">
        <v>0</v>
      </c>
      <c r="AA45" s="96">
        <v>1</v>
      </c>
      <c r="AB45" s="96">
        <v>9.3290026363520004E-2</v>
      </c>
      <c r="AC45" s="96">
        <v>1.370603522314E-2</v>
      </c>
      <c r="AD45" s="96">
        <v>37.595533695618698</v>
      </c>
      <c r="AF45" s="96">
        <v>-1</v>
      </c>
      <c r="AG45" s="96">
        <v>-1</v>
      </c>
      <c r="AH45" s="96">
        <v>-1</v>
      </c>
      <c r="AI45" s="96">
        <v>-1</v>
      </c>
      <c r="AJ45" s="96">
        <v>0</v>
      </c>
      <c r="AM45" s="96" t="s">
        <v>296</v>
      </c>
      <c r="AN45" s="96">
        <v>-1</v>
      </c>
      <c r="AQ45" s="96">
        <v>636</v>
      </c>
      <c r="AR45" s="96" t="s">
        <v>243</v>
      </c>
      <c r="AS45" s="96" t="s">
        <v>297</v>
      </c>
      <c r="AT45" s="96" t="s">
        <v>245</v>
      </c>
      <c r="AV45" s="96">
        <v>82.190478441541998</v>
      </c>
      <c r="AW45" s="96">
        <v>3.0491106E-2</v>
      </c>
    </row>
    <row r="46" spans="1:49" x14ac:dyDescent="0.25">
      <c r="A46" s="106">
        <v>51000</v>
      </c>
      <c r="B46" s="106">
        <v>59000</v>
      </c>
      <c r="C46" s="106">
        <v>59000</v>
      </c>
      <c r="D46" s="96" t="s">
        <v>291</v>
      </c>
      <c r="E46" s="96" t="s">
        <v>13</v>
      </c>
      <c r="F46" s="96" t="s">
        <v>292</v>
      </c>
      <c r="G46" s="96" t="s">
        <v>293</v>
      </c>
      <c r="H46" s="96">
        <v>0.56000000000000005</v>
      </c>
      <c r="I46" s="96">
        <v>0.48</v>
      </c>
      <c r="J46" s="96" t="s">
        <v>299</v>
      </c>
      <c r="K46" s="96">
        <v>0.33130654140875998</v>
      </c>
      <c r="L46" s="96">
        <v>3982.8340141157901</v>
      </c>
      <c r="M46" s="96">
        <v>9.8815612168279596</v>
      </c>
      <c r="N46" s="96">
        <v>1.4517336739511499</v>
      </c>
      <c r="O46" s="96">
        <v>3.2738258704662102</v>
      </c>
      <c r="P46" s="96">
        <v>0.48096886256339</v>
      </c>
      <c r="Q46" s="96">
        <v>1319.53896222187</v>
      </c>
      <c r="R46" s="96">
        <v>1200</v>
      </c>
      <c r="S46" s="96" t="s">
        <v>294</v>
      </c>
      <c r="T46" s="96">
        <v>3000</v>
      </c>
      <c r="U46" s="96" t="s">
        <v>295</v>
      </c>
      <c r="V46" s="96" t="s">
        <v>245</v>
      </c>
      <c r="Z46" s="96">
        <v>0</v>
      </c>
      <c r="AA46" s="96">
        <v>1</v>
      </c>
      <c r="AB46" s="96">
        <v>3.2738258704662102</v>
      </c>
      <c r="AC46" s="96">
        <v>0.48096886256339</v>
      </c>
      <c r="AD46" s="96">
        <v>1319.53896222187</v>
      </c>
      <c r="AF46" s="96">
        <v>-1</v>
      </c>
      <c r="AG46" s="96">
        <v>-1</v>
      </c>
      <c r="AH46" s="96">
        <v>-1</v>
      </c>
      <c r="AI46" s="96">
        <v>-1</v>
      </c>
      <c r="AJ46" s="96">
        <v>0</v>
      </c>
      <c r="AM46" s="96" t="s">
        <v>296</v>
      </c>
      <c r="AN46" s="96">
        <v>-1</v>
      </c>
      <c r="AQ46" s="96">
        <v>636</v>
      </c>
      <c r="AR46" s="96" t="s">
        <v>243</v>
      </c>
      <c r="AS46" s="96" t="s">
        <v>297</v>
      </c>
      <c r="AT46" s="96" t="s">
        <v>245</v>
      </c>
      <c r="AV46" s="96">
        <v>189.87276937316599</v>
      </c>
      <c r="AW46" s="96">
        <v>1.0701856952</v>
      </c>
    </row>
    <row r="47" spans="1:49" x14ac:dyDescent="0.25">
      <c r="A47" s="106">
        <v>51000</v>
      </c>
      <c r="B47" s="106">
        <v>59000</v>
      </c>
      <c r="C47" s="106">
        <v>59000</v>
      </c>
      <c r="D47" s="96" t="s">
        <v>291</v>
      </c>
      <c r="E47" s="96" t="s">
        <v>13</v>
      </c>
      <c r="F47" s="96" t="s">
        <v>292</v>
      </c>
      <c r="G47" s="96" t="s">
        <v>293</v>
      </c>
      <c r="H47" s="96">
        <v>0.56000000000000005</v>
      </c>
      <c r="I47" s="96">
        <v>0.48</v>
      </c>
      <c r="J47" s="96" t="s">
        <v>245</v>
      </c>
      <c r="K47" s="96">
        <v>0.14901951628123</v>
      </c>
      <c r="L47" s="96">
        <v>3982.8340141157901</v>
      </c>
      <c r="M47" s="96">
        <v>9.8815612168279596</v>
      </c>
      <c r="N47" s="96">
        <v>1.4517336739511499</v>
      </c>
      <c r="O47" s="96">
        <v>1.4725454726351099</v>
      </c>
      <c r="P47" s="96">
        <v>0.21633664986137999</v>
      </c>
      <c r="Q47" s="96">
        <v>593.51999821198399</v>
      </c>
      <c r="R47" s="96">
        <v>1210</v>
      </c>
      <c r="S47" s="96" t="s">
        <v>298</v>
      </c>
      <c r="T47" s="96">
        <v>1210</v>
      </c>
      <c r="U47" s="96" t="s">
        <v>295</v>
      </c>
      <c r="V47" s="96" t="s">
        <v>245</v>
      </c>
      <c r="Z47" s="96">
        <v>0</v>
      </c>
      <c r="AA47" s="96">
        <v>1</v>
      </c>
      <c r="AB47" s="96">
        <v>1.4725454726351099</v>
      </c>
      <c r="AC47" s="96">
        <v>0.21633664986137999</v>
      </c>
      <c r="AD47" s="96">
        <v>593.51999821198399</v>
      </c>
      <c r="AF47" s="96">
        <v>-1</v>
      </c>
      <c r="AG47" s="96">
        <v>-1</v>
      </c>
      <c r="AH47" s="96">
        <v>-1</v>
      </c>
      <c r="AI47" s="96">
        <v>-1</v>
      </c>
      <c r="AJ47" s="96">
        <v>0</v>
      </c>
      <c r="AM47" s="96" t="s">
        <v>296</v>
      </c>
      <c r="AN47" s="96">
        <v>-1</v>
      </c>
      <c r="AQ47" s="96">
        <v>636</v>
      </c>
      <c r="AR47" s="96" t="s">
        <v>243</v>
      </c>
      <c r="AS47" s="96" t="s">
        <v>297</v>
      </c>
      <c r="AT47" s="96" t="s">
        <v>245</v>
      </c>
      <c r="AV47" s="96">
        <v>99.281377767356801</v>
      </c>
      <c r="AW47" s="96">
        <v>0.48136252899999998</v>
      </c>
    </row>
    <row r="48" spans="1:49" x14ac:dyDescent="0.25">
      <c r="A48" s="106">
        <v>51000</v>
      </c>
      <c r="B48" s="106">
        <v>59000</v>
      </c>
      <c r="C48" s="106">
        <v>59000</v>
      </c>
      <c r="D48" s="96" t="s">
        <v>291</v>
      </c>
      <c r="E48" s="96" t="s">
        <v>13</v>
      </c>
      <c r="F48" s="96" t="s">
        <v>292</v>
      </c>
      <c r="G48" s="96" t="s">
        <v>293</v>
      </c>
      <c r="H48" s="96">
        <v>0.56000000000000005</v>
      </c>
      <c r="I48" s="96">
        <v>0.48</v>
      </c>
      <c r="J48" s="96" t="s">
        <v>245</v>
      </c>
      <c r="K48" s="96">
        <v>5.693155245539E-2</v>
      </c>
      <c r="L48" s="96">
        <v>3982.8340141157901</v>
      </c>
      <c r="M48" s="96">
        <v>9.8815612168279596</v>
      </c>
      <c r="N48" s="96">
        <v>1.4517336739511499</v>
      </c>
      <c r="O48" s="96">
        <v>0.56257262075698</v>
      </c>
      <c r="P48" s="96">
        <v>8.2649451809800004E-2</v>
      </c>
      <c r="Q48" s="96">
        <v>226.748923595744</v>
      </c>
      <c r="R48" s="96">
        <v>1210</v>
      </c>
      <c r="S48" s="96" t="s">
        <v>298</v>
      </c>
      <c r="T48" s="96">
        <v>1210</v>
      </c>
      <c r="U48" s="96" t="s">
        <v>295</v>
      </c>
      <c r="V48" s="96" t="s">
        <v>245</v>
      </c>
      <c r="Z48" s="96">
        <v>0</v>
      </c>
      <c r="AA48" s="96">
        <v>1</v>
      </c>
      <c r="AB48" s="96">
        <v>0.56257262075698</v>
      </c>
      <c r="AC48" s="96">
        <v>8.2649451809800004E-2</v>
      </c>
      <c r="AD48" s="96">
        <v>226.748923595745</v>
      </c>
      <c r="AF48" s="96">
        <v>-1</v>
      </c>
      <c r="AG48" s="96">
        <v>-1</v>
      </c>
      <c r="AH48" s="96">
        <v>-1</v>
      </c>
      <c r="AI48" s="96">
        <v>-1</v>
      </c>
      <c r="AJ48" s="96">
        <v>0</v>
      </c>
      <c r="AM48" s="96" t="s">
        <v>296</v>
      </c>
      <c r="AN48" s="96">
        <v>-1</v>
      </c>
      <c r="AQ48" s="96">
        <v>636</v>
      </c>
      <c r="AR48" s="96" t="s">
        <v>243</v>
      </c>
      <c r="AS48" s="96" t="s">
        <v>297</v>
      </c>
      <c r="AT48" s="96" t="s">
        <v>245</v>
      </c>
      <c r="AV48" s="96">
        <v>86.850462213874906</v>
      </c>
      <c r="AW48" s="96">
        <v>0.18390018129999999</v>
      </c>
    </row>
    <row r="49" spans="1:49" x14ac:dyDescent="0.25">
      <c r="A49" s="106">
        <v>51000</v>
      </c>
      <c r="B49" s="106">
        <v>59000</v>
      </c>
      <c r="C49" s="106">
        <v>59000</v>
      </c>
      <c r="D49" s="96" t="s">
        <v>291</v>
      </c>
      <c r="E49" s="96" t="s">
        <v>13</v>
      </c>
      <c r="F49" s="96" t="s">
        <v>292</v>
      </c>
      <c r="G49" s="96" t="s">
        <v>293</v>
      </c>
      <c r="H49" s="96">
        <v>0.56000000000000005</v>
      </c>
      <c r="I49" s="96">
        <v>0.48</v>
      </c>
      <c r="J49" s="96" t="s">
        <v>245</v>
      </c>
      <c r="K49" s="96">
        <v>8.0505730513570004E-2</v>
      </c>
      <c r="L49" s="96">
        <v>3982.8340141157901</v>
      </c>
      <c r="M49" s="96">
        <v>9.8815612168279596</v>
      </c>
      <c r="N49" s="96">
        <v>1.4517336739511499</v>
      </c>
      <c r="O49" s="96">
        <v>0.79552230437529003</v>
      </c>
      <c r="P49" s="96">
        <v>0.11687287993258</v>
      </c>
      <c r="Q49" s="96">
        <v>320.64096182068602</v>
      </c>
      <c r="R49" s="96">
        <v>1210</v>
      </c>
      <c r="S49" s="96" t="s">
        <v>298</v>
      </c>
      <c r="T49" s="96">
        <v>1210</v>
      </c>
      <c r="U49" s="96" t="s">
        <v>295</v>
      </c>
      <c r="V49" s="96" t="s">
        <v>245</v>
      </c>
      <c r="Z49" s="96">
        <v>0</v>
      </c>
      <c r="AA49" s="96">
        <v>1</v>
      </c>
      <c r="AB49" s="96">
        <v>0.79552230437529003</v>
      </c>
      <c r="AC49" s="96">
        <v>0.11687287993258</v>
      </c>
      <c r="AD49" s="96">
        <v>320.64096182068602</v>
      </c>
      <c r="AF49" s="96">
        <v>-1</v>
      </c>
      <c r="AG49" s="96">
        <v>-1</v>
      </c>
      <c r="AH49" s="96">
        <v>-1</v>
      </c>
      <c r="AI49" s="96">
        <v>-1</v>
      </c>
      <c r="AJ49" s="96">
        <v>0</v>
      </c>
      <c r="AM49" s="96" t="s">
        <v>296</v>
      </c>
      <c r="AN49" s="96">
        <v>-1</v>
      </c>
      <c r="AQ49" s="96">
        <v>636</v>
      </c>
      <c r="AR49" s="96" t="s">
        <v>243</v>
      </c>
      <c r="AS49" s="96" t="s">
        <v>297</v>
      </c>
      <c r="AT49" s="96" t="s">
        <v>245</v>
      </c>
      <c r="AV49" s="96">
        <v>72.896387146848994</v>
      </c>
      <c r="AW49" s="96">
        <v>0.26004944190000001</v>
      </c>
    </row>
    <row r="50" spans="1:49" x14ac:dyDescent="0.25">
      <c r="A50" s="106">
        <v>51000</v>
      </c>
      <c r="B50" s="106">
        <v>59000</v>
      </c>
      <c r="C50" s="106">
        <v>59000</v>
      </c>
      <c r="D50" s="96" t="s">
        <v>291</v>
      </c>
      <c r="E50" s="96" t="s">
        <v>13</v>
      </c>
      <c r="F50" s="96" t="s">
        <v>292</v>
      </c>
      <c r="G50" s="96" t="s">
        <v>293</v>
      </c>
      <c r="H50" s="96">
        <v>0.56000000000000005</v>
      </c>
      <c r="I50" s="96">
        <v>0.48</v>
      </c>
      <c r="J50" s="96" t="s">
        <v>245</v>
      </c>
      <c r="K50" s="96">
        <v>0.11794362586472</v>
      </c>
      <c r="L50" s="96">
        <v>3973.7131556752902</v>
      </c>
      <c r="M50" s="96">
        <v>9.8602091777101002</v>
      </c>
      <c r="N50" s="96">
        <v>1.4486403723901</v>
      </c>
      <c r="O50" s="96">
        <v>1.1629488222037201</v>
      </c>
      <c r="P50" s="96">
        <v>0.1708578980937</v>
      </c>
      <c r="Q50" s="96">
        <v>468.67413772668698</v>
      </c>
      <c r="R50" s="96">
        <v>1200</v>
      </c>
      <c r="S50" s="96" t="s">
        <v>294</v>
      </c>
      <c r="T50" s="96">
        <v>1200</v>
      </c>
      <c r="U50" s="96" t="s">
        <v>295</v>
      </c>
      <c r="V50" s="96" t="s">
        <v>245</v>
      </c>
      <c r="Z50" s="96">
        <v>0</v>
      </c>
      <c r="AA50" s="96">
        <v>1</v>
      </c>
      <c r="AB50" s="96">
        <v>1.1629488222037201</v>
      </c>
      <c r="AC50" s="96">
        <v>0.1708578980937</v>
      </c>
      <c r="AD50" s="96">
        <v>468.67413772668698</v>
      </c>
      <c r="AF50" s="96">
        <v>-1</v>
      </c>
      <c r="AG50" s="96">
        <v>-1</v>
      </c>
      <c r="AH50" s="96">
        <v>-1</v>
      </c>
      <c r="AI50" s="96">
        <v>-1</v>
      </c>
      <c r="AJ50" s="96">
        <v>0</v>
      </c>
      <c r="AM50" s="96" t="s">
        <v>296</v>
      </c>
      <c r="AN50" s="96">
        <v>-1</v>
      </c>
      <c r="AQ50" s="96">
        <v>636</v>
      </c>
      <c r="AR50" s="96" t="s">
        <v>243</v>
      </c>
      <c r="AS50" s="96" t="s">
        <v>297</v>
      </c>
      <c r="AT50" s="96" t="s">
        <v>245</v>
      </c>
      <c r="AV50" s="96">
        <v>199.59935601920299</v>
      </c>
      <c r="AW50" s="96">
        <v>0.3801087897</v>
      </c>
    </row>
    <row r="51" spans="1:49" x14ac:dyDescent="0.25">
      <c r="A51" s="106">
        <v>51000</v>
      </c>
      <c r="B51" s="106">
        <v>59000</v>
      </c>
      <c r="C51" s="106">
        <v>59000</v>
      </c>
      <c r="D51" s="96" t="s">
        <v>291</v>
      </c>
      <c r="E51" s="96" t="s">
        <v>13</v>
      </c>
      <c r="F51" s="96" t="s">
        <v>292</v>
      </c>
      <c r="G51" s="96" t="s">
        <v>293</v>
      </c>
      <c r="H51" s="96">
        <v>0.56000000000000005</v>
      </c>
      <c r="I51" s="96">
        <v>0.48</v>
      </c>
      <c r="J51" s="96" t="s">
        <v>245</v>
      </c>
      <c r="K51" s="96">
        <v>0.26026229096218001</v>
      </c>
      <c r="L51" s="96">
        <v>3973.7131556752902</v>
      </c>
      <c r="M51" s="96">
        <v>9.8602091777101002</v>
      </c>
      <c r="N51" s="96">
        <v>1.4486403723901</v>
      </c>
      <c r="O51" s="96">
        <v>2.5662406299572198</v>
      </c>
      <c r="P51" s="96">
        <v>0.37702646209856</v>
      </c>
      <c r="Q51" s="96">
        <v>1034.2076895226301</v>
      </c>
      <c r="R51" s="96">
        <v>1210</v>
      </c>
      <c r="S51" s="96" t="s">
        <v>298</v>
      </c>
      <c r="T51" s="96">
        <v>1210</v>
      </c>
      <c r="U51" s="96" t="s">
        <v>295</v>
      </c>
      <c r="V51" s="96" t="s">
        <v>245</v>
      </c>
      <c r="Z51" s="96">
        <v>0</v>
      </c>
      <c r="AA51" s="96">
        <v>1</v>
      </c>
      <c r="AB51" s="96">
        <v>2.5662406299572198</v>
      </c>
      <c r="AC51" s="96">
        <v>0.37702646209856</v>
      </c>
      <c r="AD51" s="96">
        <v>1034.2076895226301</v>
      </c>
      <c r="AF51" s="96">
        <v>-1</v>
      </c>
      <c r="AG51" s="96">
        <v>-1</v>
      </c>
      <c r="AH51" s="96">
        <v>-1</v>
      </c>
      <c r="AI51" s="96">
        <v>-1</v>
      </c>
      <c r="AJ51" s="96">
        <v>0</v>
      </c>
      <c r="AM51" s="96" t="s">
        <v>296</v>
      </c>
      <c r="AN51" s="96">
        <v>-1</v>
      </c>
      <c r="AQ51" s="96">
        <v>636</v>
      </c>
      <c r="AR51" s="96" t="s">
        <v>243</v>
      </c>
      <c r="AS51" s="96" t="s">
        <v>297</v>
      </c>
      <c r="AT51" s="96" t="s">
        <v>245</v>
      </c>
      <c r="AV51" s="96">
        <v>135.38078738204101</v>
      </c>
      <c r="AW51" s="96">
        <v>0.83877347079999998</v>
      </c>
    </row>
    <row r="52" spans="1:49" x14ac:dyDescent="0.25">
      <c r="A52" s="106">
        <v>51000</v>
      </c>
      <c r="B52" s="106">
        <v>59000</v>
      </c>
      <c r="C52" s="106">
        <v>59000</v>
      </c>
      <c r="D52" s="96" t="s">
        <v>291</v>
      </c>
      <c r="E52" s="96" t="s">
        <v>13</v>
      </c>
      <c r="F52" s="96" t="s">
        <v>292</v>
      </c>
      <c r="G52" s="96" t="s">
        <v>293</v>
      </c>
      <c r="H52" s="96">
        <v>0.56000000000000005</v>
      </c>
      <c r="I52" s="96">
        <v>0.48</v>
      </c>
      <c r="J52" s="96" t="s">
        <v>245</v>
      </c>
      <c r="K52" s="96">
        <v>0.23807547006287</v>
      </c>
      <c r="L52" s="96">
        <v>3973.7131556752902</v>
      </c>
      <c r="M52" s="96">
        <v>9.8602091777101002</v>
      </c>
      <c r="N52" s="96">
        <v>1.4486403723901</v>
      </c>
      <c r="O52" s="96">
        <v>2.3474739349015898</v>
      </c>
      <c r="P52" s="96">
        <v>0.34488573760883001</v>
      </c>
      <c r="Q52" s="96">
        <v>946.043627432422</v>
      </c>
      <c r="R52" s="96">
        <v>1210</v>
      </c>
      <c r="S52" s="96" t="s">
        <v>298</v>
      </c>
      <c r="T52" s="96">
        <v>1210</v>
      </c>
      <c r="U52" s="96" t="s">
        <v>295</v>
      </c>
      <c r="V52" s="96" t="s">
        <v>245</v>
      </c>
      <c r="Z52" s="96">
        <v>0</v>
      </c>
      <c r="AA52" s="96">
        <v>1</v>
      </c>
      <c r="AB52" s="96">
        <v>2.3474739349015898</v>
      </c>
      <c r="AC52" s="96">
        <v>0.34488573760883001</v>
      </c>
      <c r="AD52" s="96">
        <v>946.043627432422</v>
      </c>
      <c r="AF52" s="96">
        <v>-1</v>
      </c>
      <c r="AG52" s="96">
        <v>-1</v>
      </c>
      <c r="AH52" s="96">
        <v>-1</v>
      </c>
      <c r="AI52" s="96">
        <v>-1</v>
      </c>
      <c r="AJ52" s="96">
        <v>0</v>
      </c>
      <c r="AM52" s="96" t="s">
        <v>296</v>
      </c>
      <c r="AN52" s="96">
        <v>-1</v>
      </c>
      <c r="AQ52" s="96">
        <v>636</v>
      </c>
      <c r="AR52" s="96" t="s">
        <v>243</v>
      </c>
      <c r="AS52" s="96" t="s">
        <v>297</v>
      </c>
      <c r="AT52" s="96" t="s">
        <v>245</v>
      </c>
      <c r="AV52" s="96">
        <v>129.10036430859</v>
      </c>
      <c r="AW52" s="96">
        <v>0.76726977080000003</v>
      </c>
    </row>
    <row r="53" spans="1:49" x14ac:dyDescent="0.25">
      <c r="A53" s="106">
        <v>51000</v>
      </c>
      <c r="B53" s="106">
        <v>59000</v>
      </c>
      <c r="C53" s="106">
        <v>59000</v>
      </c>
      <c r="D53" s="96" t="s">
        <v>291</v>
      </c>
      <c r="E53" s="96" t="s">
        <v>13</v>
      </c>
      <c r="F53" s="96" t="s">
        <v>292</v>
      </c>
      <c r="G53" s="96" t="s">
        <v>293</v>
      </c>
      <c r="H53" s="96">
        <v>0.56000000000000005</v>
      </c>
      <c r="I53" s="96">
        <v>0.48</v>
      </c>
      <c r="J53" s="96" t="s">
        <v>245</v>
      </c>
      <c r="K53" s="96">
        <v>1.4820667321E-3</v>
      </c>
      <c r="L53" s="96">
        <v>3973.7131556752902</v>
      </c>
      <c r="M53" s="96">
        <v>9.8602091777101002</v>
      </c>
      <c r="N53" s="96">
        <v>1.4486403723901</v>
      </c>
      <c r="O53" s="96">
        <v>1.461348799387E-2</v>
      </c>
      <c r="P53" s="96">
        <v>2.1469817026999998E-3</v>
      </c>
      <c r="Q53" s="96">
        <v>5.88930807095036</v>
      </c>
      <c r="R53" s="96">
        <v>1210</v>
      </c>
      <c r="S53" s="96" t="s">
        <v>298</v>
      </c>
      <c r="T53" s="96">
        <v>1210</v>
      </c>
      <c r="U53" s="96" t="s">
        <v>295</v>
      </c>
      <c r="V53" s="96" t="s">
        <v>245</v>
      </c>
      <c r="Z53" s="96">
        <v>0</v>
      </c>
      <c r="AA53" s="96">
        <v>1</v>
      </c>
      <c r="AB53" s="96">
        <v>1.461348799387E-2</v>
      </c>
      <c r="AC53" s="96">
        <v>2.1469817026999998E-3</v>
      </c>
      <c r="AD53" s="96">
        <v>5.8893080709502801</v>
      </c>
      <c r="AF53" s="96">
        <v>-1</v>
      </c>
      <c r="AG53" s="96">
        <v>-1</v>
      </c>
      <c r="AH53" s="96">
        <v>-1</v>
      </c>
      <c r="AI53" s="96">
        <v>-1</v>
      </c>
      <c r="AJ53" s="96">
        <v>0</v>
      </c>
      <c r="AM53" s="96" t="s">
        <v>296</v>
      </c>
      <c r="AN53" s="96">
        <v>-1</v>
      </c>
      <c r="AQ53" s="96">
        <v>636</v>
      </c>
      <c r="AR53" s="96" t="s">
        <v>243</v>
      </c>
      <c r="AS53" s="96" t="s">
        <v>297</v>
      </c>
      <c r="AT53" s="96" t="s">
        <v>245</v>
      </c>
      <c r="AV53" s="96">
        <v>11.9026452383353</v>
      </c>
      <c r="AW53" s="96">
        <v>4.7764056000000003E-3</v>
      </c>
    </row>
    <row r="54" spans="1:49" x14ac:dyDescent="0.25">
      <c r="A54" s="106">
        <v>51000</v>
      </c>
      <c r="B54" s="106">
        <v>60000</v>
      </c>
      <c r="C54" s="106">
        <v>60000</v>
      </c>
      <c r="D54" s="96" t="s">
        <v>291</v>
      </c>
      <c r="E54" s="96" t="s">
        <v>13</v>
      </c>
      <c r="F54" s="96" t="s">
        <v>292</v>
      </c>
      <c r="G54" s="96" t="s">
        <v>293</v>
      </c>
      <c r="H54" s="96">
        <v>0.56000000000000005</v>
      </c>
      <c r="I54" s="96">
        <v>0.48</v>
      </c>
      <c r="J54" s="96" t="s">
        <v>245</v>
      </c>
      <c r="K54" s="96">
        <v>0.20340135686117</v>
      </c>
      <c r="L54" s="96">
        <v>3991.8536154232702</v>
      </c>
      <c r="M54" s="96">
        <v>10.253590066211199</v>
      </c>
      <c r="N54" s="96">
        <v>1.6218209374191499</v>
      </c>
      <c r="O54" s="96">
        <v>2.0855941321656601</v>
      </c>
      <c r="P54" s="96">
        <v>0.32988057925691999</v>
      </c>
      <c r="Q54" s="96">
        <v>811.94844176829304</v>
      </c>
      <c r="R54" s="96">
        <v>1200</v>
      </c>
      <c r="S54" s="96" t="s">
        <v>294</v>
      </c>
      <c r="T54" s="96">
        <v>1200</v>
      </c>
      <c r="U54" s="96" t="s">
        <v>295</v>
      </c>
      <c r="V54" s="96" t="s">
        <v>245</v>
      </c>
      <c r="Z54" s="96">
        <v>0</v>
      </c>
      <c r="AA54" s="96">
        <v>1</v>
      </c>
      <c r="AB54" s="96">
        <v>2.0855941321656601</v>
      </c>
      <c r="AC54" s="96">
        <v>0.32988057925691999</v>
      </c>
      <c r="AD54" s="96">
        <v>811.94844176829304</v>
      </c>
      <c r="AF54" s="96">
        <v>-1</v>
      </c>
      <c r="AG54" s="96">
        <v>-1</v>
      </c>
      <c r="AH54" s="96">
        <v>-1</v>
      </c>
      <c r="AI54" s="96">
        <v>-1</v>
      </c>
      <c r="AJ54" s="96">
        <v>0</v>
      </c>
      <c r="AM54" s="96" t="s">
        <v>296</v>
      </c>
      <c r="AN54" s="96">
        <v>-1</v>
      </c>
      <c r="AQ54" s="96">
        <v>636</v>
      </c>
      <c r="AR54" s="96" t="s">
        <v>243</v>
      </c>
      <c r="AS54" s="96" t="s">
        <v>297</v>
      </c>
      <c r="AT54" s="96" t="s">
        <v>245</v>
      </c>
      <c r="AV54" s="96">
        <v>132.71700012968401</v>
      </c>
      <c r="AW54" s="96">
        <v>0.65851455130000003</v>
      </c>
    </row>
    <row r="55" spans="1:49" x14ac:dyDescent="0.25">
      <c r="A55" s="106">
        <v>51000</v>
      </c>
      <c r="B55" s="106">
        <v>60000</v>
      </c>
      <c r="C55" s="106">
        <v>60000</v>
      </c>
      <c r="D55" s="96" t="s">
        <v>291</v>
      </c>
      <c r="E55" s="96" t="s">
        <v>13</v>
      </c>
      <c r="F55" s="96" t="s">
        <v>292</v>
      </c>
      <c r="G55" s="96" t="s">
        <v>293</v>
      </c>
      <c r="H55" s="96">
        <v>0.56000000000000005</v>
      </c>
      <c r="I55" s="96">
        <v>0.48</v>
      </c>
      <c r="J55" s="96" t="s">
        <v>245</v>
      </c>
      <c r="K55" s="96">
        <v>0.2802329468036</v>
      </c>
      <c r="L55" s="96">
        <v>3991.8536154232702</v>
      </c>
      <c r="M55" s="96">
        <v>10.253590066211199</v>
      </c>
      <c r="N55" s="96">
        <v>1.6218209374191499</v>
      </c>
      <c r="O55" s="96">
        <v>2.8733937595705301</v>
      </c>
      <c r="P55" s="96">
        <v>0.45448766048075001</v>
      </c>
      <c r="Q55" s="96">
        <v>1118.6489018586799</v>
      </c>
      <c r="R55" s="96">
        <v>1210</v>
      </c>
      <c r="S55" s="96" t="s">
        <v>298</v>
      </c>
      <c r="T55" s="96">
        <v>1210</v>
      </c>
      <c r="U55" s="96" t="s">
        <v>295</v>
      </c>
      <c r="V55" s="96" t="s">
        <v>245</v>
      </c>
      <c r="Z55" s="96">
        <v>0</v>
      </c>
      <c r="AA55" s="96">
        <v>1</v>
      </c>
      <c r="AB55" s="96">
        <v>2.8733937595705301</v>
      </c>
      <c r="AC55" s="96">
        <v>0.45448766048075001</v>
      </c>
      <c r="AD55" s="96">
        <v>1118.6489018586799</v>
      </c>
      <c r="AF55" s="96">
        <v>-1</v>
      </c>
      <c r="AG55" s="96">
        <v>-1</v>
      </c>
      <c r="AH55" s="96">
        <v>-1</v>
      </c>
      <c r="AI55" s="96">
        <v>-1</v>
      </c>
      <c r="AJ55" s="96">
        <v>0</v>
      </c>
      <c r="AM55" s="96" t="s">
        <v>296</v>
      </c>
      <c r="AN55" s="96">
        <v>-1</v>
      </c>
      <c r="AQ55" s="96">
        <v>636</v>
      </c>
      <c r="AR55" s="96" t="s">
        <v>243</v>
      </c>
      <c r="AS55" s="96" t="s">
        <v>297</v>
      </c>
      <c r="AT55" s="96" t="s">
        <v>245</v>
      </c>
      <c r="AV55" s="96">
        <v>134.720157575104</v>
      </c>
      <c r="AW55" s="96">
        <v>0.90725782789999998</v>
      </c>
    </row>
    <row r="56" spans="1:49" x14ac:dyDescent="0.25">
      <c r="A56" s="106">
        <v>51000</v>
      </c>
      <c r="B56" s="106">
        <v>60000</v>
      </c>
      <c r="C56" s="106">
        <v>60000</v>
      </c>
      <c r="D56" s="96" t="s">
        <v>291</v>
      </c>
      <c r="E56" s="96" t="s">
        <v>13</v>
      </c>
      <c r="F56" s="96" t="s">
        <v>292</v>
      </c>
      <c r="G56" s="96" t="s">
        <v>293</v>
      </c>
      <c r="H56" s="96">
        <v>0.56000000000000005</v>
      </c>
      <c r="I56" s="96">
        <v>0.48</v>
      </c>
      <c r="J56" s="96" t="s">
        <v>245</v>
      </c>
      <c r="K56" s="96">
        <v>0.13366550891019999</v>
      </c>
      <c r="L56" s="96">
        <v>3991.8536154232702</v>
      </c>
      <c r="M56" s="96">
        <v>10.253590066211199</v>
      </c>
      <c r="N56" s="96">
        <v>1.6218209374191499</v>
      </c>
      <c r="O56" s="96">
        <v>1.3705513343567199</v>
      </c>
      <c r="P56" s="96">
        <v>0.21678152096135</v>
      </c>
      <c r="Q56" s="96">
        <v>533.57314500058601</v>
      </c>
      <c r="R56" s="96">
        <v>1330</v>
      </c>
      <c r="S56" s="96" t="s">
        <v>304</v>
      </c>
      <c r="T56" s="96">
        <v>1330</v>
      </c>
      <c r="U56" s="96" t="s">
        <v>295</v>
      </c>
      <c r="V56" s="96" t="s">
        <v>245</v>
      </c>
      <c r="Z56" s="96">
        <v>0</v>
      </c>
      <c r="AA56" s="96">
        <v>1</v>
      </c>
      <c r="AB56" s="96">
        <v>1.3705513343567199</v>
      </c>
      <c r="AC56" s="96">
        <v>0.21678152096135</v>
      </c>
      <c r="AD56" s="96">
        <v>533.57314500058601</v>
      </c>
      <c r="AF56" s="96">
        <v>-1</v>
      </c>
      <c r="AG56" s="96">
        <v>-1</v>
      </c>
      <c r="AH56" s="96">
        <v>-1</v>
      </c>
      <c r="AI56" s="96">
        <v>-1</v>
      </c>
      <c r="AJ56" s="96">
        <v>0</v>
      </c>
      <c r="AM56" s="96" t="s">
        <v>296</v>
      </c>
      <c r="AN56" s="96">
        <v>-1</v>
      </c>
      <c r="AQ56" s="96">
        <v>636</v>
      </c>
      <c r="AR56" s="96" t="s">
        <v>243</v>
      </c>
      <c r="AS56" s="96" t="s">
        <v>297</v>
      </c>
      <c r="AT56" s="96" t="s">
        <v>245</v>
      </c>
      <c r="AV56" s="96">
        <v>99.730236496667303</v>
      </c>
      <c r="AW56" s="96">
        <v>0.4327438321</v>
      </c>
    </row>
    <row r="57" spans="1:49" x14ac:dyDescent="0.25">
      <c r="A57" s="106">
        <v>51000</v>
      </c>
      <c r="B57" s="106">
        <v>60000</v>
      </c>
      <c r="C57" s="106">
        <v>60000</v>
      </c>
      <c r="D57" s="96" t="s">
        <v>291</v>
      </c>
      <c r="E57" s="96" t="s">
        <v>13</v>
      </c>
      <c r="F57" s="96" t="s">
        <v>292</v>
      </c>
      <c r="G57" s="96" t="s">
        <v>293</v>
      </c>
      <c r="H57" s="96">
        <v>0.56000000000000005</v>
      </c>
      <c r="I57" s="96">
        <v>0.48</v>
      </c>
      <c r="J57" s="96" t="s">
        <v>245</v>
      </c>
      <c r="K57" s="96">
        <v>4.6364120798999999E-4</v>
      </c>
      <c r="L57" s="96">
        <v>3991.8536154232702</v>
      </c>
      <c r="M57" s="96">
        <v>10.253590066211199</v>
      </c>
      <c r="N57" s="96">
        <v>1.6218209374191499</v>
      </c>
      <c r="O57" s="96">
        <v>4.7539868845900002E-3</v>
      </c>
      <c r="P57" s="96">
        <v>7.5194301856999996E-4</v>
      </c>
      <c r="Q57" s="96">
        <v>1.85078783239804</v>
      </c>
      <c r="R57" s="96">
        <v>1210</v>
      </c>
      <c r="S57" s="96" t="s">
        <v>298</v>
      </c>
      <c r="T57" s="96">
        <v>1210</v>
      </c>
      <c r="U57" s="96" t="s">
        <v>295</v>
      </c>
      <c r="V57" s="96" t="s">
        <v>245</v>
      </c>
      <c r="Z57" s="96">
        <v>0</v>
      </c>
      <c r="AA57" s="96">
        <v>1</v>
      </c>
      <c r="AB57" s="96">
        <v>4.7539868845900002E-3</v>
      </c>
      <c r="AC57" s="96">
        <v>7.5194301856999996E-4</v>
      </c>
      <c r="AD57" s="96">
        <v>1.8507878323979901</v>
      </c>
      <c r="AF57" s="96">
        <v>-1</v>
      </c>
      <c r="AG57" s="96">
        <v>-1</v>
      </c>
      <c r="AH57" s="96">
        <v>-1</v>
      </c>
      <c r="AI57" s="96">
        <v>-1</v>
      </c>
      <c r="AJ57" s="96">
        <v>0</v>
      </c>
      <c r="AM57" s="96" t="s">
        <v>296</v>
      </c>
      <c r="AN57" s="96">
        <v>-1</v>
      </c>
      <c r="AQ57" s="96">
        <v>636</v>
      </c>
      <c r="AR57" s="96" t="s">
        <v>243</v>
      </c>
      <c r="AS57" s="96" t="s">
        <v>297</v>
      </c>
      <c r="AT57" s="96" t="s">
        <v>245</v>
      </c>
      <c r="AV57" s="96">
        <v>25.166959262677601</v>
      </c>
      <c r="AW57" s="96">
        <v>1.5010444999999999E-3</v>
      </c>
    </row>
    <row r="58" spans="1:49" x14ac:dyDescent="0.25">
      <c r="A58" s="106">
        <v>51000</v>
      </c>
      <c r="B58" s="106">
        <v>60000</v>
      </c>
      <c r="C58" s="106">
        <v>60000</v>
      </c>
      <c r="D58" s="96" t="s">
        <v>291</v>
      </c>
      <c r="E58" s="96" t="s">
        <v>13</v>
      </c>
      <c r="F58" s="96" t="s">
        <v>292</v>
      </c>
      <c r="G58" s="96" t="s">
        <v>293</v>
      </c>
      <c r="H58" s="96">
        <v>0.56000000000000005</v>
      </c>
      <c r="I58" s="96">
        <v>0.48</v>
      </c>
      <c r="J58" s="96" t="s">
        <v>245</v>
      </c>
      <c r="K58" s="96">
        <v>0.18502608243275001</v>
      </c>
      <c r="L58" s="96">
        <v>3975.1522823135501</v>
      </c>
      <c r="M58" s="96">
        <v>9.8635238248068902</v>
      </c>
      <c r="N58" s="96">
        <v>1.44911860330899</v>
      </c>
      <c r="O58" s="96">
        <v>1.8250091722862001</v>
      </c>
      <c r="P58" s="96">
        <v>0.26812473815068999</v>
      </c>
      <c r="Q58" s="96">
        <v>735.50685387011799</v>
      </c>
      <c r="R58" s="96">
        <v>1200</v>
      </c>
      <c r="S58" s="96" t="s">
        <v>294</v>
      </c>
      <c r="T58" s="96">
        <v>1200</v>
      </c>
      <c r="U58" s="96" t="s">
        <v>295</v>
      </c>
      <c r="V58" s="96" t="s">
        <v>245</v>
      </c>
      <c r="Z58" s="96">
        <v>0</v>
      </c>
      <c r="AA58" s="96">
        <v>1</v>
      </c>
      <c r="AB58" s="96">
        <v>1.8250091722862001</v>
      </c>
      <c r="AC58" s="96">
        <v>0.26812473815068999</v>
      </c>
      <c r="AD58" s="96">
        <v>735.50685387011799</v>
      </c>
      <c r="AF58" s="96">
        <v>-1</v>
      </c>
      <c r="AG58" s="96">
        <v>-1</v>
      </c>
      <c r="AH58" s="96">
        <v>-1</v>
      </c>
      <c r="AI58" s="96">
        <v>-1</v>
      </c>
      <c r="AJ58" s="96">
        <v>0</v>
      </c>
      <c r="AM58" s="96" t="s">
        <v>296</v>
      </c>
      <c r="AN58" s="96">
        <v>-1</v>
      </c>
      <c r="AQ58" s="96">
        <v>636</v>
      </c>
      <c r="AR58" s="96" t="s">
        <v>243</v>
      </c>
      <c r="AS58" s="96" t="s">
        <v>297</v>
      </c>
      <c r="AT58" s="96" t="s">
        <v>245</v>
      </c>
      <c r="AV58" s="96">
        <v>199.23665994727801</v>
      </c>
      <c r="AW58" s="96">
        <v>0.59651812969999995</v>
      </c>
    </row>
    <row r="59" spans="1:49" x14ac:dyDescent="0.25">
      <c r="A59" s="106">
        <v>51000</v>
      </c>
      <c r="B59" s="106">
        <v>60000</v>
      </c>
      <c r="C59" s="106">
        <v>60000</v>
      </c>
      <c r="D59" s="96" t="s">
        <v>291</v>
      </c>
      <c r="E59" s="96" t="s">
        <v>13</v>
      </c>
      <c r="F59" s="96" t="s">
        <v>292</v>
      </c>
      <c r="G59" s="96" t="s">
        <v>293</v>
      </c>
      <c r="H59" s="96">
        <v>0.56000000000000005</v>
      </c>
      <c r="I59" s="96">
        <v>0.48</v>
      </c>
      <c r="J59" s="96" t="s">
        <v>245</v>
      </c>
      <c r="K59" s="96">
        <v>0.37361424084591</v>
      </c>
      <c r="L59" s="96">
        <v>3975.1522823135501</v>
      </c>
      <c r="M59" s="96">
        <v>9.8635238248068902</v>
      </c>
      <c r="N59" s="96">
        <v>1.44911860330899</v>
      </c>
      <c r="O59" s="96">
        <v>3.6851529658708602</v>
      </c>
      <c r="P59" s="96">
        <v>0.54141134687099002</v>
      </c>
      <c r="Q59" s="96">
        <v>1485.1735022035</v>
      </c>
      <c r="R59" s="96">
        <v>1210</v>
      </c>
      <c r="S59" s="96" t="s">
        <v>298</v>
      </c>
      <c r="T59" s="96">
        <v>1210</v>
      </c>
      <c r="U59" s="96" t="s">
        <v>295</v>
      </c>
      <c r="V59" s="96" t="s">
        <v>245</v>
      </c>
      <c r="Z59" s="96">
        <v>0</v>
      </c>
      <c r="AA59" s="96">
        <v>1</v>
      </c>
      <c r="AB59" s="96">
        <v>3.6851529658708602</v>
      </c>
      <c r="AC59" s="96">
        <v>0.54141134687099002</v>
      </c>
      <c r="AD59" s="96">
        <v>1485.1735022035</v>
      </c>
      <c r="AF59" s="96">
        <v>-1</v>
      </c>
      <c r="AG59" s="96">
        <v>-1</v>
      </c>
      <c r="AH59" s="96">
        <v>-1</v>
      </c>
      <c r="AI59" s="96">
        <v>-1</v>
      </c>
      <c r="AJ59" s="96">
        <v>0</v>
      </c>
      <c r="AM59" s="96" t="s">
        <v>296</v>
      </c>
      <c r="AN59" s="96">
        <v>-1</v>
      </c>
      <c r="AQ59" s="96">
        <v>636</v>
      </c>
      <c r="AR59" s="96" t="s">
        <v>243</v>
      </c>
      <c r="AS59" s="96" t="s">
        <v>297</v>
      </c>
      <c r="AT59" s="96" t="s">
        <v>245</v>
      </c>
      <c r="AV59" s="96">
        <v>155.578743527189</v>
      </c>
      <c r="AW59" s="96">
        <v>1.2045202774999999</v>
      </c>
    </row>
    <row r="60" spans="1:49" x14ac:dyDescent="0.25">
      <c r="A60" s="106">
        <v>51000</v>
      </c>
      <c r="B60" s="106">
        <v>60000</v>
      </c>
      <c r="C60" s="106">
        <v>60000</v>
      </c>
      <c r="D60" s="96" t="s">
        <v>291</v>
      </c>
      <c r="E60" s="96" t="s">
        <v>13</v>
      </c>
      <c r="F60" s="96" t="s">
        <v>292</v>
      </c>
      <c r="G60" s="96" t="s">
        <v>293</v>
      </c>
      <c r="H60" s="96">
        <v>0.56000000000000005</v>
      </c>
      <c r="I60" s="96">
        <v>0.48</v>
      </c>
      <c r="J60" s="96" t="s">
        <v>245</v>
      </c>
      <c r="K60" s="96">
        <v>5.912313020512E-2</v>
      </c>
      <c r="L60" s="96">
        <v>3975.1522823135501</v>
      </c>
      <c r="M60" s="96">
        <v>9.8635238248068902</v>
      </c>
      <c r="N60" s="96">
        <v>1.44911860330899</v>
      </c>
      <c r="O60" s="96">
        <v>0.58316240337544001</v>
      </c>
      <c r="P60" s="96">
        <v>8.5676427866110003E-2</v>
      </c>
      <c r="Q60" s="96">
        <v>235.02344597243601</v>
      </c>
      <c r="R60" s="96">
        <v>1210</v>
      </c>
      <c r="S60" s="96" t="s">
        <v>298</v>
      </c>
      <c r="T60" s="96">
        <v>1210</v>
      </c>
      <c r="U60" s="96" t="s">
        <v>295</v>
      </c>
      <c r="V60" s="96" t="s">
        <v>245</v>
      </c>
      <c r="Z60" s="96">
        <v>0</v>
      </c>
      <c r="AA60" s="96">
        <v>1</v>
      </c>
      <c r="AB60" s="96">
        <v>0.58316240337544001</v>
      </c>
      <c r="AC60" s="96">
        <v>8.5676427866110003E-2</v>
      </c>
      <c r="AD60" s="96">
        <v>235.02344597243601</v>
      </c>
      <c r="AF60" s="96">
        <v>-1</v>
      </c>
      <c r="AG60" s="96">
        <v>-1</v>
      </c>
      <c r="AH60" s="96">
        <v>-1</v>
      </c>
      <c r="AI60" s="96">
        <v>-1</v>
      </c>
      <c r="AJ60" s="96">
        <v>0</v>
      </c>
      <c r="AM60" s="96" t="s">
        <v>296</v>
      </c>
      <c r="AN60" s="96">
        <v>-1</v>
      </c>
      <c r="AQ60" s="96">
        <v>636</v>
      </c>
      <c r="AR60" s="96" t="s">
        <v>243</v>
      </c>
      <c r="AS60" s="96" t="s">
        <v>297</v>
      </c>
      <c r="AT60" s="96" t="s">
        <v>245</v>
      </c>
      <c r="AV60" s="96">
        <v>90.300866872953193</v>
      </c>
      <c r="AW60" s="96">
        <v>0.19061106729999999</v>
      </c>
    </row>
    <row r="61" spans="1:49" x14ac:dyDescent="0.25">
      <c r="A61" s="106">
        <v>51000</v>
      </c>
      <c r="B61" s="106">
        <v>62000</v>
      </c>
      <c r="C61" s="106">
        <v>62000</v>
      </c>
      <c r="D61" s="96" t="s">
        <v>291</v>
      </c>
      <c r="E61" s="96" t="s">
        <v>13</v>
      </c>
      <c r="F61" s="96" t="s">
        <v>292</v>
      </c>
      <c r="G61" s="96" t="s">
        <v>293</v>
      </c>
      <c r="H61" s="96">
        <v>0.56000000000000005</v>
      </c>
      <c r="I61" s="96">
        <v>0.48</v>
      </c>
      <c r="J61" s="96" t="s">
        <v>245</v>
      </c>
      <c r="K61" s="96">
        <v>0.11422162093508</v>
      </c>
      <c r="L61" s="96">
        <v>3975.1522823135501</v>
      </c>
      <c r="M61" s="96">
        <v>9.8635238248068902</v>
      </c>
      <c r="N61" s="96">
        <v>1.44911860330899</v>
      </c>
      <c r="O61" s="96">
        <v>1.12662767940124</v>
      </c>
      <c r="P61" s="96">
        <v>0.16552067579713001</v>
      </c>
      <c r="Q61" s="96">
        <v>454.04833714964502</v>
      </c>
      <c r="R61" s="96">
        <v>1200</v>
      </c>
      <c r="S61" s="96" t="s">
        <v>294</v>
      </c>
      <c r="T61" s="96">
        <v>1200</v>
      </c>
      <c r="U61" s="96" t="s">
        <v>295</v>
      </c>
      <c r="V61" s="96" t="s">
        <v>245</v>
      </c>
      <c r="Z61" s="96">
        <v>0</v>
      </c>
      <c r="AA61" s="96">
        <v>1</v>
      </c>
      <c r="AB61" s="96">
        <v>1.12662767940124</v>
      </c>
      <c r="AC61" s="96">
        <v>0.16552067579713001</v>
      </c>
      <c r="AD61" s="96">
        <v>454.04833714964502</v>
      </c>
      <c r="AF61" s="96">
        <v>-1</v>
      </c>
      <c r="AG61" s="96">
        <v>-1</v>
      </c>
      <c r="AH61" s="96">
        <v>-1</v>
      </c>
      <c r="AI61" s="96">
        <v>-1</v>
      </c>
      <c r="AJ61" s="96">
        <v>0</v>
      </c>
      <c r="AM61" s="96" t="s">
        <v>296</v>
      </c>
      <c r="AN61" s="96">
        <v>-1</v>
      </c>
      <c r="AQ61" s="96">
        <v>636</v>
      </c>
      <c r="AR61" s="96" t="s">
        <v>243</v>
      </c>
      <c r="AS61" s="96" t="s">
        <v>297</v>
      </c>
      <c r="AT61" s="96" t="s">
        <v>245</v>
      </c>
      <c r="AV61" s="96">
        <v>118.570938147276</v>
      </c>
      <c r="AW61" s="96">
        <v>0.36824682660000002</v>
      </c>
    </row>
    <row r="62" spans="1:49" x14ac:dyDescent="0.25">
      <c r="A62" s="106">
        <v>51000</v>
      </c>
      <c r="B62" s="106">
        <v>62000</v>
      </c>
      <c r="C62" s="106">
        <v>62000</v>
      </c>
      <c r="D62" s="96" t="s">
        <v>291</v>
      </c>
      <c r="E62" s="96" t="s">
        <v>13</v>
      </c>
      <c r="F62" s="96" t="s">
        <v>292</v>
      </c>
      <c r="G62" s="96" t="s">
        <v>293</v>
      </c>
      <c r="H62" s="96">
        <v>0.56000000000000005</v>
      </c>
      <c r="I62" s="96">
        <v>0.48</v>
      </c>
      <c r="J62" s="96" t="s">
        <v>245</v>
      </c>
      <c r="K62" s="96">
        <v>0.11111093242186</v>
      </c>
      <c r="L62" s="96">
        <v>3975.1522823135501</v>
      </c>
      <c r="M62" s="96">
        <v>9.8635238248068902</v>
      </c>
      <c r="N62" s="96">
        <v>1.44911860330899</v>
      </c>
      <c r="O62" s="96">
        <v>1.09594532913956</v>
      </c>
      <c r="P62" s="96">
        <v>0.16101291920353</v>
      </c>
      <c r="Q62" s="96">
        <v>441.68287660675901</v>
      </c>
      <c r="R62" s="96">
        <v>1210</v>
      </c>
      <c r="S62" s="96" t="s">
        <v>298</v>
      </c>
      <c r="T62" s="96">
        <v>1210</v>
      </c>
      <c r="U62" s="96" t="s">
        <v>295</v>
      </c>
      <c r="V62" s="96" t="s">
        <v>245</v>
      </c>
      <c r="Z62" s="96">
        <v>0</v>
      </c>
      <c r="AA62" s="96">
        <v>1</v>
      </c>
      <c r="AB62" s="96">
        <v>1.09594532913956</v>
      </c>
      <c r="AC62" s="96">
        <v>0.16101291920353</v>
      </c>
      <c r="AD62" s="96">
        <v>441.68287660675901</v>
      </c>
      <c r="AF62" s="96">
        <v>-1</v>
      </c>
      <c r="AG62" s="96">
        <v>-1</v>
      </c>
      <c r="AH62" s="96">
        <v>-1</v>
      </c>
      <c r="AI62" s="96">
        <v>-1</v>
      </c>
      <c r="AJ62" s="96">
        <v>0</v>
      </c>
      <c r="AM62" s="96" t="s">
        <v>296</v>
      </c>
      <c r="AN62" s="96">
        <v>-1</v>
      </c>
      <c r="AQ62" s="96">
        <v>636</v>
      </c>
      <c r="AR62" s="96" t="s">
        <v>243</v>
      </c>
      <c r="AS62" s="96" t="s">
        <v>297</v>
      </c>
      <c r="AT62" s="96" t="s">
        <v>245</v>
      </c>
      <c r="AV62" s="96">
        <v>104.22070621752999</v>
      </c>
      <c r="AW62" s="96">
        <v>0.35821806699999997</v>
      </c>
    </row>
    <row r="63" spans="1:49" x14ac:dyDescent="0.25">
      <c r="A63" s="106">
        <v>51000</v>
      </c>
      <c r="B63" s="106">
        <v>62000</v>
      </c>
      <c r="C63" s="106">
        <v>62000</v>
      </c>
      <c r="D63" s="96" t="s">
        <v>291</v>
      </c>
      <c r="E63" s="96" t="s">
        <v>13</v>
      </c>
      <c r="F63" s="96" t="s">
        <v>292</v>
      </c>
      <c r="G63" s="96" t="s">
        <v>293</v>
      </c>
      <c r="H63" s="96">
        <v>0.56000000000000005</v>
      </c>
      <c r="I63" s="96">
        <v>0.48</v>
      </c>
      <c r="J63" s="96" t="s">
        <v>245</v>
      </c>
      <c r="K63" s="96">
        <v>0.37802529697860998</v>
      </c>
      <c r="L63" s="96">
        <v>3975.1522823135501</v>
      </c>
      <c r="M63" s="96">
        <v>9.8635238248068902</v>
      </c>
      <c r="N63" s="96">
        <v>1.44911860330899</v>
      </c>
      <c r="O63" s="96">
        <v>3.7286615231282698</v>
      </c>
      <c r="P63" s="96">
        <v>0.54780349037312004</v>
      </c>
      <c r="Q63" s="96">
        <v>1502.7081220568</v>
      </c>
      <c r="R63" s="96">
        <v>1210</v>
      </c>
      <c r="S63" s="96" t="s">
        <v>298</v>
      </c>
      <c r="T63" s="96">
        <v>1210</v>
      </c>
      <c r="U63" s="96" t="s">
        <v>295</v>
      </c>
      <c r="V63" s="96" t="s">
        <v>245</v>
      </c>
      <c r="Z63" s="96">
        <v>0</v>
      </c>
      <c r="AA63" s="96">
        <v>1</v>
      </c>
      <c r="AB63" s="96">
        <v>3.7286615231282698</v>
      </c>
      <c r="AC63" s="96">
        <v>0.54780349037312004</v>
      </c>
      <c r="AD63" s="96">
        <v>1502.7081220568</v>
      </c>
      <c r="AF63" s="96">
        <v>-1</v>
      </c>
      <c r="AG63" s="96">
        <v>-1</v>
      </c>
      <c r="AH63" s="96">
        <v>-1</v>
      </c>
      <c r="AI63" s="96">
        <v>-1</v>
      </c>
      <c r="AJ63" s="96">
        <v>0</v>
      </c>
      <c r="AM63" s="96" t="s">
        <v>296</v>
      </c>
      <c r="AN63" s="96">
        <v>-1</v>
      </c>
      <c r="AQ63" s="96">
        <v>636</v>
      </c>
      <c r="AR63" s="96" t="s">
        <v>243</v>
      </c>
      <c r="AS63" s="96" t="s">
        <v>297</v>
      </c>
      <c r="AT63" s="96" t="s">
        <v>245</v>
      </c>
      <c r="AV63" s="96">
        <v>156.57445196267699</v>
      </c>
      <c r="AW63" s="96">
        <v>1.2187413804</v>
      </c>
    </row>
    <row r="64" spans="1:49" x14ac:dyDescent="0.25">
      <c r="A64" s="106">
        <v>51000</v>
      </c>
      <c r="B64" s="106">
        <v>62000</v>
      </c>
      <c r="C64" s="106">
        <v>62000</v>
      </c>
      <c r="D64" s="96" t="s">
        <v>291</v>
      </c>
      <c r="E64" s="96" t="s">
        <v>13</v>
      </c>
      <c r="F64" s="96" t="s">
        <v>292</v>
      </c>
      <c r="G64" s="96" t="s">
        <v>293</v>
      </c>
      <c r="H64" s="96">
        <v>0.56000000000000005</v>
      </c>
      <c r="I64" s="96">
        <v>0.48</v>
      </c>
      <c r="J64" s="96" t="s">
        <v>245</v>
      </c>
      <c r="K64" s="96">
        <v>1.4405603332349999E-2</v>
      </c>
      <c r="L64" s="96">
        <v>3975.1522823135501</v>
      </c>
      <c r="M64" s="96">
        <v>9.8635238248068902</v>
      </c>
      <c r="N64" s="96">
        <v>1.44911860330899</v>
      </c>
      <c r="O64" s="96">
        <v>0.14209001167936999</v>
      </c>
      <c r="P64" s="96">
        <v>2.08754277808E-2</v>
      </c>
      <c r="Q64" s="96">
        <v>57.264466964702798</v>
      </c>
      <c r="R64" s="96">
        <v>1210</v>
      </c>
      <c r="S64" s="96" t="s">
        <v>298</v>
      </c>
      <c r="T64" s="96">
        <v>1210</v>
      </c>
      <c r="U64" s="96" t="s">
        <v>295</v>
      </c>
      <c r="V64" s="96" t="s">
        <v>245</v>
      </c>
      <c r="Z64" s="96">
        <v>0</v>
      </c>
      <c r="AA64" s="96">
        <v>1</v>
      </c>
      <c r="AB64" s="96">
        <v>0.14209001167936999</v>
      </c>
      <c r="AC64" s="96">
        <v>2.08754277808E-2</v>
      </c>
      <c r="AD64" s="96">
        <v>57.264466964704397</v>
      </c>
      <c r="AF64" s="96">
        <v>-1</v>
      </c>
      <c r="AG64" s="96">
        <v>-1</v>
      </c>
      <c r="AH64" s="96">
        <v>-1</v>
      </c>
      <c r="AI64" s="96">
        <v>-1</v>
      </c>
      <c r="AJ64" s="96">
        <v>0</v>
      </c>
      <c r="AM64" s="96" t="s">
        <v>296</v>
      </c>
      <c r="AN64" s="96">
        <v>-1</v>
      </c>
      <c r="AQ64" s="96">
        <v>636</v>
      </c>
      <c r="AR64" s="96" t="s">
        <v>243</v>
      </c>
      <c r="AS64" s="96" t="s">
        <v>297</v>
      </c>
      <c r="AT64" s="96" t="s">
        <v>245</v>
      </c>
      <c r="AV64" s="96">
        <v>83.252230269711006</v>
      </c>
      <c r="AW64" s="96">
        <v>4.6443201099999998E-2</v>
      </c>
    </row>
    <row r="65" spans="1:49" x14ac:dyDescent="0.25">
      <c r="A65" s="106">
        <v>51000</v>
      </c>
      <c r="B65" s="106">
        <v>62000</v>
      </c>
      <c r="C65" s="106">
        <v>62000</v>
      </c>
      <c r="D65" s="96" t="s">
        <v>291</v>
      </c>
      <c r="E65" s="96" t="s">
        <v>13</v>
      </c>
      <c r="F65" s="96" t="s">
        <v>292</v>
      </c>
      <c r="G65" s="96" t="s">
        <v>293</v>
      </c>
      <c r="H65" s="96">
        <v>0.56000000000000005</v>
      </c>
      <c r="I65" s="96">
        <v>0.48</v>
      </c>
      <c r="J65" s="96" t="s">
        <v>245</v>
      </c>
      <c r="K65" s="96">
        <v>2.6303730236799999E-3</v>
      </c>
      <c r="L65" s="96">
        <v>3974.47060894273</v>
      </c>
      <c r="M65" s="96">
        <v>9.9282494382316493</v>
      </c>
      <c r="N65" s="96">
        <v>1.4890902103772901</v>
      </c>
      <c r="O65" s="96">
        <v>2.6114999494769999E-2</v>
      </c>
      <c r="P65" s="96">
        <v>3.9168627192099998E-3</v>
      </c>
      <c r="Q65" s="96">
        <v>10.4543402732037</v>
      </c>
      <c r="R65" s="96">
        <v>1200</v>
      </c>
      <c r="S65" s="96" t="s">
        <v>294</v>
      </c>
      <c r="T65" s="96">
        <v>1200</v>
      </c>
      <c r="U65" s="96" t="s">
        <v>295</v>
      </c>
      <c r="V65" s="96" t="s">
        <v>245</v>
      </c>
      <c r="Z65" s="96">
        <v>0</v>
      </c>
      <c r="AA65" s="96">
        <v>1</v>
      </c>
      <c r="AB65" s="96">
        <v>2.6114999494769999E-2</v>
      </c>
      <c r="AC65" s="96">
        <v>3.9168627192099998E-3</v>
      </c>
      <c r="AD65" s="96">
        <v>10.4543402732041</v>
      </c>
      <c r="AF65" s="96">
        <v>-1</v>
      </c>
      <c r="AG65" s="96">
        <v>-1</v>
      </c>
      <c r="AH65" s="96">
        <v>-1</v>
      </c>
      <c r="AI65" s="96">
        <v>-1</v>
      </c>
      <c r="AJ65" s="96">
        <v>0</v>
      </c>
      <c r="AM65" s="96" t="s">
        <v>296</v>
      </c>
      <c r="AN65" s="96">
        <v>-1</v>
      </c>
      <c r="AQ65" s="96">
        <v>636</v>
      </c>
      <c r="AR65" s="96" t="s">
        <v>243</v>
      </c>
      <c r="AS65" s="96" t="s">
        <v>297</v>
      </c>
      <c r="AT65" s="96" t="s">
        <v>245</v>
      </c>
      <c r="AV65" s="96">
        <v>13.5108924763245</v>
      </c>
      <c r="AW65" s="96">
        <v>8.4787837000000008E-3</v>
      </c>
    </row>
    <row r="66" spans="1:49" x14ac:dyDescent="0.25">
      <c r="A66" s="106">
        <v>51000</v>
      </c>
      <c r="B66" s="106">
        <v>62000</v>
      </c>
      <c r="C66" s="106">
        <v>62000</v>
      </c>
      <c r="D66" s="96" t="s">
        <v>291</v>
      </c>
      <c r="E66" s="96" t="s">
        <v>13</v>
      </c>
      <c r="F66" s="96" t="s">
        <v>292</v>
      </c>
      <c r="G66" s="96" t="s">
        <v>293</v>
      </c>
      <c r="H66" s="96">
        <v>0.56000000000000005</v>
      </c>
      <c r="I66" s="96">
        <v>0.48</v>
      </c>
      <c r="J66" s="96" t="s">
        <v>299</v>
      </c>
      <c r="K66" s="96">
        <v>0.55045246248236002</v>
      </c>
      <c r="L66" s="96">
        <v>3974.47060894273</v>
      </c>
      <c r="M66" s="96">
        <v>9.9282494382316493</v>
      </c>
      <c r="N66" s="96">
        <v>1.4890902103772901</v>
      </c>
      <c r="O66" s="96">
        <v>5.4650293514137296</v>
      </c>
      <c r="P66" s="96">
        <v>0.81967337316055999</v>
      </c>
      <c r="Q66" s="96">
        <v>2187.7571337562899</v>
      </c>
      <c r="R66" s="96">
        <v>1200</v>
      </c>
      <c r="S66" s="96" t="s">
        <v>294</v>
      </c>
      <c r="T66" s="96">
        <v>3000</v>
      </c>
      <c r="U66" s="96" t="s">
        <v>295</v>
      </c>
      <c r="V66" s="96" t="s">
        <v>245</v>
      </c>
      <c r="Z66" s="96">
        <v>0</v>
      </c>
      <c r="AA66" s="96">
        <v>1</v>
      </c>
      <c r="AB66" s="96">
        <v>5.4650293514137296</v>
      </c>
      <c r="AC66" s="96">
        <v>0.81967337316055999</v>
      </c>
      <c r="AD66" s="96">
        <v>2187.7571337562899</v>
      </c>
      <c r="AF66" s="96">
        <v>-1</v>
      </c>
      <c r="AG66" s="96">
        <v>-1</v>
      </c>
      <c r="AH66" s="96">
        <v>-1</v>
      </c>
      <c r="AI66" s="96">
        <v>-1</v>
      </c>
      <c r="AJ66" s="96">
        <v>0</v>
      </c>
      <c r="AM66" s="96" t="s">
        <v>296</v>
      </c>
      <c r="AN66" s="96">
        <v>-1</v>
      </c>
      <c r="AQ66" s="96">
        <v>636</v>
      </c>
      <c r="AR66" s="96" t="s">
        <v>243</v>
      </c>
      <c r="AS66" s="96" t="s">
        <v>297</v>
      </c>
      <c r="AT66" s="96" t="s">
        <v>245</v>
      </c>
      <c r="AV66" s="96">
        <v>191.99271005987501</v>
      </c>
      <c r="AW66" s="96">
        <v>1.7743366859</v>
      </c>
    </row>
    <row r="67" spans="1:49" x14ac:dyDescent="0.25">
      <c r="A67" s="106">
        <v>51000</v>
      </c>
      <c r="B67" s="106">
        <v>62000</v>
      </c>
      <c r="C67" s="106">
        <v>62000</v>
      </c>
      <c r="D67" s="96" t="s">
        <v>291</v>
      </c>
      <c r="E67" s="96" t="s">
        <v>13</v>
      </c>
      <c r="F67" s="96" t="s">
        <v>292</v>
      </c>
      <c r="G67" s="96" t="s">
        <v>293</v>
      </c>
      <c r="H67" s="96">
        <v>0.56000000000000005</v>
      </c>
      <c r="I67" s="96">
        <v>0.48</v>
      </c>
      <c r="J67" s="96" t="s">
        <v>299</v>
      </c>
      <c r="K67" s="96">
        <v>1.47677718636E-3</v>
      </c>
      <c r="L67" s="96">
        <v>3974.47060894273</v>
      </c>
      <c r="M67" s="96">
        <v>9.9282494382316493</v>
      </c>
      <c r="N67" s="96">
        <v>1.4890902103772901</v>
      </c>
      <c r="O67" s="96">
        <v>1.466181227095E-2</v>
      </c>
      <c r="P67" s="96">
        <v>2.1990544511200001E-3</v>
      </c>
      <c r="Q67" s="96">
        <v>5.8694075231767702</v>
      </c>
      <c r="R67" s="96">
        <v>4140</v>
      </c>
      <c r="S67" s="96" t="s">
        <v>305</v>
      </c>
      <c r="T67" s="96">
        <v>3000</v>
      </c>
      <c r="U67" s="96" t="s">
        <v>295</v>
      </c>
      <c r="V67" s="96" t="s">
        <v>245</v>
      </c>
      <c r="Y67" s="96" t="s">
        <v>299</v>
      </c>
      <c r="Z67" s="96">
        <v>0</v>
      </c>
      <c r="AA67" s="96">
        <v>1</v>
      </c>
      <c r="AB67" s="96">
        <v>1.466181227095E-2</v>
      </c>
      <c r="AC67" s="96">
        <v>2.1990544511200001E-3</v>
      </c>
      <c r="AD67" s="96">
        <v>5.8694075231763296</v>
      </c>
      <c r="AF67" s="96">
        <v>-1</v>
      </c>
      <c r="AG67" s="96">
        <v>-1</v>
      </c>
      <c r="AH67" s="96">
        <v>-1</v>
      </c>
      <c r="AI67" s="96">
        <v>-1</v>
      </c>
      <c r="AJ67" s="96">
        <v>0</v>
      </c>
      <c r="AM67" s="96" t="s">
        <v>296</v>
      </c>
      <c r="AN67" s="96">
        <v>-1</v>
      </c>
      <c r="AQ67" s="96">
        <v>636</v>
      </c>
      <c r="AR67" s="96" t="s">
        <v>243</v>
      </c>
      <c r="AS67" s="96" t="s">
        <v>297</v>
      </c>
      <c r="AT67" s="96" t="s">
        <v>245</v>
      </c>
      <c r="AV67" s="96">
        <v>13.662338358364901</v>
      </c>
      <c r="AW67" s="96">
        <v>4.7602655999999998E-3</v>
      </c>
    </row>
    <row r="68" spans="1:49" x14ac:dyDescent="0.25">
      <c r="A68" s="106">
        <v>51000</v>
      </c>
      <c r="B68" s="106">
        <v>62000</v>
      </c>
      <c r="C68" s="106">
        <v>62000</v>
      </c>
      <c r="D68" s="96" t="s">
        <v>291</v>
      </c>
      <c r="E68" s="96" t="s">
        <v>13</v>
      </c>
      <c r="F68" s="96" t="s">
        <v>292</v>
      </c>
      <c r="G68" s="96" t="s">
        <v>293</v>
      </c>
      <c r="H68" s="96">
        <v>0.56000000000000005</v>
      </c>
      <c r="I68" s="96">
        <v>0.48</v>
      </c>
      <c r="J68" s="96" t="s">
        <v>245</v>
      </c>
      <c r="K68" s="96">
        <v>5.32830513905E-3</v>
      </c>
      <c r="L68" s="96">
        <v>3974.47060894273</v>
      </c>
      <c r="M68" s="96">
        <v>9.9282494382316493</v>
      </c>
      <c r="N68" s="96">
        <v>1.4890902103772901</v>
      </c>
      <c r="O68" s="96">
        <v>5.2900742503509998E-2</v>
      </c>
      <c r="P68" s="96">
        <v>7.9343270204599997E-3</v>
      </c>
      <c r="Q68" s="96">
        <v>21.177192170636701</v>
      </c>
      <c r="R68" s="96">
        <v>1330</v>
      </c>
      <c r="S68" s="96" t="s">
        <v>304</v>
      </c>
      <c r="T68" s="96">
        <v>1330</v>
      </c>
      <c r="U68" s="96" t="s">
        <v>295</v>
      </c>
      <c r="V68" s="96" t="s">
        <v>245</v>
      </c>
      <c r="Z68" s="96">
        <v>0</v>
      </c>
      <c r="AA68" s="96">
        <v>1</v>
      </c>
      <c r="AB68" s="96">
        <v>5.2900742503509998E-2</v>
      </c>
      <c r="AC68" s="96">
        <v>7.9343270204599997E-3</v>
      </c>
      <c r="AD68" s="96">
        <v>21.177192170634999</v>
      </c>
      <c r="AF68" s="96">
        <v>-1</v>
      </c>
      <c r="AG68" s="96">
        <v>-1</v>
      </c>
      <c r="AH68" s="96">
        <v>-1</v>
      </c>
      <c r="AI68" s="96">
        <v>-1</v>
      </c>
      <c r="AJ68" s="96">
        <v>0</v>
      </c>
      <c r="AM68" s="96" t="s">
        <v>296</v>
      </c>
      <c r="AN68" s="96">
        <v>-1</v>
      </c>
      <c r="AQ68" s="96">
        <v>636</v>
      </c>
      <c r="AR68" s="96" t="s">
        <v>243</v>
      </c>
      <c r="AS68" s="96" t="s">
        <v>297</v>
      </c>
      <c r="AT68" s="96" t="s">
        <v>245</v>
      </c>
      <c r="AV68" s="96">
        <v>23.107776493117299</v>
      </c>
      <c r="AW68" s="96">
        <v>1.7175338299999999E-2</v>
      </c>
    </row>
    <row r="69" spans="1:49" x14ac:dyDescent="0.25">
      <c r="A69" s="106">
        <v>51000</v>
      </c>
      <c r="B69" s="106">
        <v>62000</v>
      </c>
      <c r="C69" s="106">
        <v>62000</v>
      </c>
      <c r="D69" s="96" t="s">
        <v>291</v>
      </c>
      <c r="E69" s="96" t="s">
        <v>13</v>
      </c>
      <c r="F69" s="96" t="s">
        <v>292</v>
      </c>
      <c r="G69" s="96" t="s">
        <v>293</v>
      </c>
      <c r="H69" s="96">
        <v>0.56000000000000005</v>
      </c>
      <c r="I69" s="96">
        <v>0.48</v>
      </c>
      <c r="J69" s="96" t="s">
        <v>245</v>
      </c>
      <c r="K69" s="96">
        <v>2.1852357213589999E-2</v>
      </c>
      <c r="L69" s="96">
        <v>3974.47060894273</v>
      </c>
      <c r="M69" s="96">
        <v>9.9282494382316493</v>
      </c>
      <c r="N69" s="96">
        <v>1.4890902103772901</v>
      </c>
      <c r="O69" s="96">
        <v>0.21695565322985999</v>
      </c>
      <c r="P69" s="96">
        <v>3.254013120042E-2</v>
      </c>
      <c r="Q69" s="96">
        <v>86.851551481531303</v>
      </c>
      <c r="R69" s="96">
        <v>1330</v>
      </c>
      <c r="S69" s="96" t="s">
        <v>304</v>
      </c>
      <c r="T69" s="96">
        <v>1330</v>
      </c>
      <c r="U69" s="96" t="s">
        <v>295</v>
      </c>
      <c r="V69" s="96" t="s">
        <v>245</v>
      </c>
      <c r="Z69" s="96">
        <v>0</v>
      </c>
      <c r="AA69" s="96">
        <v>1</v>
      </c>
      <c r="AB69" s="96">
        <v>0.21695565322985999</v>
      </c>
      <c r="AC69" s="96">
        <v>3.254013120042E-2</v>
      </c>
      <c r="AD69" s="96">
        <v>86.851551481531303</v>
      </c>
      <c r="AF69" s="96">
        <v>-1</v>
      </c>
      <c r="AG69" s="96">
        <v>-1</v>
      </c>
      <c r="AH69" s="96">
        <v>-1</v>
      </c>
      <c r="AI69" s="96">
        <v>-1</v>
      </c>
      <c r="AJ69" s="96">
        <v>0</v>
      </c>
      <c r="AM69" s="96" t="s">
        <v>296</v>
      </c>
      <c r="AN69" s="96">
        <v>-1</v>
      </c>
      <c r="AQ69" s="96">
        <v>636</v>
      </c>
      <c r="AR69" s="96" t="s">
        <v>243</v>
      </c>
      <c r="AS69" s="96" t="s">
        <v>297</v>
      </c>
      <c r="AT69" s="96" t="s">
        <v>245</v>
      </c>
      <c r="AV69" s="96">
        <v>67.370673711499606</v>
      </c>
      <c r="AW69" s="96">
        <v>7.04392145E-2</v>
      </c>
    </row>
    <row r="70" spans="1:49" x14ac:dyDescent="0.25">
      <c r="A70" s="106">
        <v>51000</v>
      </c>
      <c r="B70" s="106">
        <v>62000</v>
      </c>
      <c r="C70" s="106">
        <v>62000</v>
      </c>
      <c r="D70" s="96" t="s">
        <v>291</v>
      </c>
      <c r="E70" s="96" t="s">
        <v>13</v>
      </c>
      <c r="F70" s="96" t="s">
        <v>292</v>
      </c>
      <c r="G70" s="96" t="s">
        <v>293</v>
      </c>
      <c r="H70" s="96">
        <v>0.56000000000000005</v>
      </c>
      <c r="I70" s="96">
        <v>0.48</v>
      </c>
      <c r="J70" s="96" t="s">
        <v>245</v>
      </c>
      <c r="K70" s="96">
        <v>1.3185613931629999E-2</v>
      </c>
      <c r="L70" s="96">
        <v>3974.47060894273</v>
      </c>
      <c r="M70" s="96">
        <v>9.9282494382316493</v>
      </c>
      <c r="N70" s="96">
        <v>1.4890902103772901</v>
      </c>
      <c r="O70" s="96">
        <v>0.13091006410948999</v>
      </c>
      <c r="P70" s="96">
        <v>1.9634568623409999E-2</v>
      </c>
      <c r="Q70" s="96">
        <v>52.405835032149199</v>
      </c>
      <c r="R70" s="96">
        <v>1210</v>
      </c>
      <c r="S70" s="96" t="s">
        <v>298</v>
      </c>
      <c r="T70" s="96">
        <v>1210</v>
      </c>
      <c r="U70" s="96" t="s">
        <v>295</v>
      </c>
      <c r="V70" s="96" t="s">
        <v>245</v>
      </c>
      <c r="Z70" s="96">
        <v>0</v>
      </c>
      <c r="AA70" s="96">
        <v>1</v>
      </c>
      <c r="AB70" s="96">
        <v>0.13091006410948999</v>
      </c>
      <c r="AC70" s="96">
        <v>1.9634568623409999E-2</v>
      </c>
      <c r="AD70" s="96">
        <v>52.405835032150399</v>
      </c>
      <c r="AF70" s="96">
        <v>-1</v>
      </c>
      <c r="AG70" s="96">
        <v>-1</v>
      </c>
      <c r="AH70" s="96">
        <v>-1</v>
      </c>
      <c r="AI70" s="96">
        <v>-1</v>
      </c>
      <c r="AJ70" s="96">
        <v>0</v>
      </c>
      <c r="AM70" s="96" t="s">
        <v>296</v>
      </c>
      <c r="AN70" s="96">
        <v>-1</v>
      </c>
      <c r="AQ70" s="96">
        <v>636</v>
      </c>
      <c r="AR70" s="96" t="s">
        <v>243</v>
      </c>
      <c r="AS70" s="96" t="s">
        <v>297</v>
      </c>
      <c r="AT70" s="96" t="s">
        <v>245</v>
      </c>
      <c r="AV70" s="96">
        <v>49.500294942616797</v>
      </c>
      <c r="AW70" s="96">
        <v>4.2502704799999999E-2</v>
      </c>
    </row>
    <row r="71" spans="1:49" x14ac:dyDescent="0.25">
      <c r="A71" s="106">
        <v>51000</v>
      </c>
      <c r="B71" s="106">
        <v>62000</v>
      </c>
      <c r="C71" s="106">
        <v>62000</v>
      </c>
      <c r="D71" s="96" t="s">
        <v>291</v>
      </c>
      <c r="E71" s="96" t="s">
        <v>13</v>
      </c>
      <c r="F71" s="96" t="s">
        <v>292</v>
      </c>
      <c r="G71" s="96" t="s">
        <v>293</v>
      </c>
      <c r="H71" s="96">
        <v>0.56000000000000005</v>
      </c>
      <c r="I71" s="96">
        <v>0.48</v>
      </c>
      <c r="J71" s="96" t="s">
        <v>245</v>
      </c>
      <c r="K71" s="96">
        <v>1.2367406360889999E-2</v>
      </c>
      <c r="L71" s="96">
        <v>3974.47060894273</v>
      </c>
      <c r="M71" s="96">
        <v>9.9282494382316493</v>
      </c>
      <c r="N71" s="96">
        <v>1.4890902103772901</v>
      </c>
      <c r="O71" s="96">
        <v>0.12278669525495001</v>
      </c>
      <c r="P71" s="96">
        <v>1.8416183739770001E-2</v>
      </c>
      <c r="Q71" s="96">
        <v>49.1538930902366</v>
      </c>
      <c r="R71" s="96">
        <v>1210</v>
      </c>
      <c r="S71" s="96" t="s">
        <v>298</v>
      </c>
      <c r="T71" s="96">
        <v>1210</v>
      </c>
      <c r="U71" s="96" t="s">
        <v>295</v>
      </c>
      <c r="V71" s="96" t="s">
        <v>245</v>
      </c>
      <c r="Z71" s="96">
        <v>0</v>
      </c>
      <c r="AA71" s="96">
        <v>1</v>
      </c>
      <c r="AB71" s="96">
        <v>0.12278669525495001</v>
      </c>
      <c r="AC71" s="96">
        <v>1.8416183739770001E-2</v>
      </c>
      <c r="AD71" s="96">
        <v>49.153893090235002</v>
      </c>
      <c r="AF71" s="96">
        <v>-1</v>
      </c>
      <c r="AG71" s="96">
        <v>-1</v>
      </c>
      <c r="AH71" s="96">
        <v>-1</v>
      </c>
      <c r="AI71" s="96">
        <v>-1</v>
      </c>
      <c r="AJ71" s="96">
        <v>0</v>
      </c>
      <c r="AM71" s="96" t="s">
        <v>296</v>
      </c>
      <c r="AN71" s="96">
        <v>-1</v>
      </c>
      <c r="AQ71" s="96">
        <v>636</v>
      </c>
      <c r="AR71" s="96" t="s">
        <v>243</v>
      </c>
      <c r="AS71" s="96" t="s">
        <v>297</v>
      </c>
      <c r="AT71" s="96" t="s">
        <v>245</v>
      </c>
      <c r="AV71" s="96">
        <v>44.9582661679148</v>
      </c>
      <c r="AW71" s="96">
        <v>3.9865282299999999E-2</v>
      </c>
    </row>
    <row r="72" spans="1:49" x14ac:dyDescent="0.25">
      <c r="A72" s="106">
        <v>51000</v>
      </c>
      <c r="B72" s="106">
        <v>62000</v>
      </c>
      <c r="C72" s="106">
        <v>62000</v>
      </c>
      <c r="D72" s="96" t="s">
        <v>291</v>
      </c>
      <c r="E72" s="96" t="s">
        <v>13</v>
      </c>
      <c r="F72" s="96" t="s">
        <v>292</v>
      </c>
      <c r="G72" s="96" t="s">
        <v>293</v>
      </c>
      <c r="H72" s="96">
        <v>0.56000000000000005</v>
      </c>
      <c r="I72" s="96">
        <v>0.48</v>
      </c>
      <c r="J72" s="96" t="s">
        <v>245</v>
      </c>
      <c r="K72" s="96">
        <v>1.046996686648E-2</v>
      </c>
      <c r="L72" s="96">
        <v>3974.47060894273</v>
      </c>
      <c r="M72" s="96">
        <v>9.9282494382316493</v>
      </c>
      <c r="N72" s="96">
        <v>1.4890902103772901</v>
      </c>
      <c r="O72" s="96">
        <v>0.1039484426605</v>
      </c>
      <c r="P72" s="96">
        <v>1.559072516386E-2</v>
      </c>
      <c r="Q72" s="96">
        <v>41.612575587456803</v>
      </c>
      <c r="R72" s="96">
        <v>1210</v>
      </c>
      <c r="S72" s="96" t="s">
        <v>298</v>
      </c>
      <c r="T72" s="96">
        <v>1210</v>
      </c>
      <c r="U72" s="96" t="s">
        <v>295</v>
      </c>
      <c r="V72" s="96" t="s">
        <v>245</v>
      </c>
      <c r="Z72" s="96">
        <v>0</v>
      </c>
      <c r="AA72" s="96">
        <v>1</v>
      </c>
      <c r="AB72" s="96">
        <v>0.1039484426605</v>
      </c>
      <c r="AC72" s="96">
        <v>1.559072516386E-2</v>
      </c>
      <c r="AD72" s="96">
        <v>41.612575587456803</v>
      </c>
      <c r="AF72" s="96">
        <v>-1</v>
      </c>
      <c r="AG72" s="96">
        <v>-1</v>
      </c>
      <c r="AH72" s="96">
        <v>-1</v>
      </c>
      <c r="AI72" s="96">
        <v>-1</v>
      </c>
      <c r="AJ72" s="96">
        <v>0</v>
      </c>
      <c r="AM72" s="96" t="s">
        <v>296</v>
      </c>
      <c r="AN72" s="96">
        <v>-1</v>
      </c>
      <c r="AQ72" s="96">
        <v>636</v>
      </c>
      <c r="AR72" s="96" t="s">
        <v>243</v>
      </c>
      <c r="AS72" s="96" t="s">
        <v>297</v>
      </c>
      <c r="AT72" s="96" t="s">
        <v>245</v>
      </c>
      <c r="AV72" s="96">
        <v>41.319424100994297</v>
      </c>
      <c r="AW72" s="96">
        <v>3.3749047499999997E-2</v>
      </c>
    </row>
    <row r="73" spans="1:49" x14ac:dyDescent="0.25">
      <c r="A73" s="106">
        <v>51000</v>
      </c>
      <c r="B73" s="106">
        <v>63000</v>
      </c>
      <c r="C73" s="106">
        <v>63000</v>
      </c>
      <c r="D73" s="96" t="s">
        <v>291</v>
      </c>
      <c r="E73" s="96" t="s">
        <v>13</v>
      </c>
      <c r="F73" s="96" t="s">
        <v>292</v>
      </c>
      <c r="G73" s="96" t="s">
        <v>293</v>
      </c>
      <c r="H73" s="96">
        <v>0.56000000000000005</v>
      </c>
      <c r="I73" s="96">
        <v>0.48</v>
      </c>
      <c r="J73" s="96" t="s">
        <v>245</v>
      </c>
      <c r="K73" s="96">
        <v>0.14410305112162999</v>
      </c>
      <c r="L73" s="96">
        <v>3975.1522823135501</v>
      </c>
      <c r="M73" s="96">
        <v>9.8635238248068902</v>
      </c>
      <c r="N73" s="96">
        <v>1.44911860330899</v>
      </c>
      <c r="O73" s="96">
        <v>1.4213638779656199</v>
      </c>
      <c r="P73" s="96">
        <v>0.20882241217395001</v>
      </c>
      <c r="Q73" s="96">
        <v>572.83157255451795</v>
      </c>
      <c r="R73" s="96">
        <v>1200</v>
      </c>
      <c r="S73" s="96" t="s">
        <v>294</v>
      </c>
      <c r="T73" s="96">
        <v>1200</v>
      </c>
      <c r="U73" s="96" t="s">
        <v>295</v>
      </c>
      <c r="V73" s="96" t="s">
        <v>245</v>
      </c>
      <c r="Z73" s="96">
        <v>0</v>
      </c>
      <c r="AA73" s="96">
        <v>1</v>
      </c>
      <c r="AB73" s="96">
        <v>1.4213638779656199</v>
      </c>
      <c r="AC73" s="96">
        <v>0.20882241217395001</v>
      </c>
      <c r="AD73" s="96">
        <v>572.83157255451795</v>
      </c>
      <c r="AF73" s="96">
        <v>-1</v>
      </c>
      <c r="AG73" s="96">
        <v>-1</v>
      </c>
      <c r="AH73" s="96">
        <v>-1</v>
      </c>
      <c r="AI73" s="96">
        <v>-1</v>
      </c>
      <c r="AJ73" s="96">
        <v>0</v>
      </c>
      <c r="AM73" s="96" t="s">
        <v>296</v>
      </c>
      <c r="AN73" s="96">
        <v>-1</v>
      </c>
      <c r="AQ73" s="96">
        <v>636</v>
      </c>
      <c r="AR73" s="96" t="s">
        <v>243</v>
      </c>
      <c r="AS73" s="96" t="s">
        <v>297</v>
      </c>
      <c r="AT73" s="96" t="s">
        <v>245</v>
      </c>
      <c r="AV73" s="96">
        <v>123.34131298549499</v>
      </c>
      <c r="AW73" s="96">
        <v>0.46458359490000001</v>
      </c>
    </row>
    <row r="74" spans="1:49" x14ac:dyDescent="0.25">
      <c r="A74" s="106">
        <v>51000</v>
      </c>
      <c r="B74" s="106">
        <v>63000</v>
      </c>
      <c r="C74" s="106">
        <v>63000</v>
      </c>
      <c r="D74" s="96" t="s">
        <v>291</v>
      </c>
      <c r="E74" s="96" t="s">
        <v>13</v>
      </c>
      <c r="F74" s="96" t="s">
        <v>292</v>
      </c>
      <c r="G74" s="96" t="s">
        <v>293</v>
      </c>
      <c r="H74" s="96">
        <v>0.56000000000000005</v>
      </c>
      <c r="I74" s="96">
        <v>0.48</v>
      </c>
      <c r="J74" s="96" t="s">
        <v>245</v>
      </c>
      <c r="K74" s="96">
        <v>0.39365880283589</v>
      </c>
      <c r="L74" s="96">
        <v>3975.1522823135501</v>
      </c>
      <c r="M74" s="96">
        <v>9.8635238248068902</v>
      </c>
      <c r="N74" s="96">
        <v>1.44911860330899</v>
      </c>
      <c r="O74" s="96">
        <v>3.8828629806168098</v>
      </c>
      <c r="P74" s="96">
        <v>0.57045829454583996</v>
      </c>
      <c r="Q74" s="96">
        <v>1564.85368854593</v>
      </c>
      <c r="R74" s="96">
        <v>1210</v>
      </c>
      <c r="S74" s="96" t="s">
        <v>298</v>
      </c>
      <c r="T74" s="96">
        <v>1210</v>
      </c>
      <c r="U74" s="96" t="s">
        <v>295</v>
      </c>
      <c r="V74" s="96" t="s">
        <v>245</v>
      </c>
      <c r="Z74" s="96">
        <v>0</v>
      </c>
      <c r="AA74" s="96">
        <v>1</v>
      </c>
      <c r="AB74" s="96">
        <v>3.8828629806168098</v>
      </c>
      <c r="AC74" s="96">
        <v>0.57045829454583996</v>
      </c>
      <c r="AD74" s="96">
        <v>1564.85368854593</v>
      </c>
      <c r="AF74" s="96">
        <v>-1</v>
      </c>
      <c r="AG74" s="96">
        <v>-1</v>
      </c>
      <c r="AH74" s="96">
        <v>-1</v>
      </c>
      <c r="AI74" s="96">
        <v>-1</v>
      </c>
      <c r="AJ74" s="96">
        <v>0</v>
      </c>
      <c r="AM74" s="96" t="s">
        <v>296</v>
      </c>
      <c r="AN74" s="96">
        <v>-1</v>
      </c>
      <c r="AQ74" s="96">
        <v>636</v>
      </c>
      <c r="AR74" s="96" t="s">
        <v>243</v>
      </c>
      <c r="AS74" s="96" t="s">
        <v>297</v>
      </c>
      <c r="AT74" s="96" t="s">
        <v>245</v>
      </c>
      <c r="AV74" s="96">
        <v>160.595236392559</v>
      </c>
      <c r="AW74" s="96">
        <v>1.2691432997000001</v>
      </c>
    </row>
    <row r="75" spans="1:49" x14ac:dyDescent="0.25">
      <c r="A75" s="106">
        <v>51000</v>
      </c>
      <c r="B75" s="106">
        <v>63000</v>
      </c>
      <c r="C75" s="106">
        <v>63000</v>
      </c>
      <c r="D75" s="96" t="s">
        <v>291</v>
      </c>
      <c r="E75" s="96" t="s">
        <v>13</v>
      </c>
      <c r="F75" s="96" t="s">
        <v>292</v>
      </c>
      <c r="G75" s="96" t="s">
        <v>293</v>
      </c>
      <c r="H75" s="96">
        <v>0.56000000000000005</v>
      </c>
      <c r="I75" s="96">
        <v>0.48</v>
      </c>
      <c r="J75" s="96" t="s">
        <v>245</v>
      </c>
      <c r="K75" s="96">
        <v>8.0001599664349998E-2</v>
      </c>
      <c r="L75" s="96">
        <v>3975.1522823135501</v>
      </c>
      <c r="M75" s="96">
        <v>9.8635238248068902</v>
      </c>
      <c r="N75" s="96">
        <v>1.44911860330899</v>
      </c>
      <c r="O75" s="96">
        <v>0.78909768431201999</v>
      </c>
      <c r="P75" s="96">
        <v>0.11593180636809</v>
      </c>
      <c r="Q75" s="96">
        <v>318.01854149449599</v>
      </c>
      <c r="R75" s="96">
        <v>1210</v>
      </c>
      <c r="S75" s="96" t="s">
        <v>298</v>
      </c>
      <c r="T75" s="96">
        <v>1210</v>
      </c>
      <c r="U75" s="96" t="s">
        <v>295</v>
      </c>
      <c r="V75" s="96" t="s">
        <v>245</v>
      </c>
      <c r="Z75" s="96">
        <v>0</v>
      </c>
      <c r="AA75" s="96">
        <v>1</v>
      </c>
      <c r="AB75" s="96">
        <v>0.78909768431201999</v>
      </c>
      <c r="AC75" s="96">
        <v>0.11593180636809</v>
      </c>
      <c r="AD75" s="96">
        <v>318.01854149449599</v>
      </c>
      <c r="AF75" s="96">
        <v>-1</v>
      </c>
      <c r="AG75" s="96">
        <v>-1</v>
      </c>
      <c r="AH75" s="96">
        <v>-1</v>
      </c>
      <c r="AI75" s="96">
        <v>-1</v>
      </c>
      <c r="AJ75" s="96">
        <v>0</v>
      </c>
      <c r="AM75" s="96" t="s">
        <v>296</v>
      </c>
      <c r="AN75" s="96">
        <v>-1</v>
      </c>
      <c r="AQ75" s="96">
        <v>636</v>
      </c>
      <c r="AR75" s="96" t="s">
        <v>243</v>
      </c>
      <c r="AS75" s="96" t="s">
        <v>297</v>
      </c>
      <c r="AT75" s="96" t="s">
        <v>245</v>
      </c>
      <c r="AV75" s="96">
        <v>93.6210919667827</v>
      </c>
      <c r="AW75" s="96">
        <v>0.25792258029999998</v>
      </c>
    </row>
    <row r="76" spans="1:49" x14ac:dyDescent="0.25">
      <c r="A76" s="106">
        <v>52000</v>
      </c>
      <c r="B76" s="106">
        <v>63000</v>
      </c>
      <c r="C76" s="106">
        <v>63000</v>
      </c>
      <c r="D76" s="96" t="s">
        <v>291</v>
      </c>
      <c r="E76" s="96" t="s">
        <v>13</v>
      </c>
      <c r="F76" s="96" t="s">
        <v>292</v>
      </c>
      <c r="G76" s="96" t="s">
        <v>293</v>
      </c>
      <c r="H76" s="96">
        <v>0.56000000000000005</v>
      </c>
      <c r="I76" s="96">
        <v>0.48</v>
      </c>
      <c r="J76" s="96" t="s">
        <v>245</v>
      </c>
      <c r="K76" s="96">
        <v>0.13653863983166001</v>
      </c>
      <c r="L76" s="96">
        <v>3973.7131552311898</v>
      </c>
      <c r="M76" s="96">
        <v>9.8602091766081301</v>
      </c>
      <c r="N76" s="96">
        <v>1.4486403722282</v>
      </c>
      <c r="O76" s="96">
        <v>1.3462995494298</v>
      </c>
      <c r="P76" s="96">
        <v>0.19779538602928001</v>
      </c>
      <c r="Q76" s="96">
        <v>542.56538929647297</v>
      </c>
      <c r="R76" s="96">
        <v>1200</v>
      </c>
      <c r="S76" s="96" t="s">
        <v>294</v>
      </c>
      <c r="T76" s="96">
        <v>1200</v>
      </c>
      <c r="U76" s="96" t="s">
        <v>295</v>
      </c>
      <c r="V76" s="96" t="s">
        <v>245</v>
      </c>
      <c r="Z76" s="96">
        <v>0</v>
      </c>
      <c r="AA76" s="96">
        <v>1</v>
      </c>
      <c r="AB76" s="96">
        <v>1.3462995494298</v>
      </c>
      <c r="AC76" s="96">
        <v>0.19779538602928001</v>
      </c>
      <c r="AD76" s="96">
        <v>1270.753171479</v>
      </c>
      <c r="AF76" s="96">
        <v>-1</v>
      </c>
      <c r="AG76" s="96">
        <v>-1</v>
      </c>
      <c r="AH76" s="96">
        <v>-1</v>
      </c>
      <c r="AI76" s="96">
        <v>-1</v>
      </c>
      <c r="AJ76" s="96">
        <v>0</v>
      </c>
      <c r="AM76" s="96" t="s">
        <v>296</v>
      </c>
      <c r="AN76" s="96">
        <v>-1</v>
      </c>
      <c r="AQ76" s="96">
        <v>636</v>
      </c>
      <c r="AR76" s="96" t="s">
        <v>243</v>
      </c>
      <c r="AS76" s="96" t="s">
        <v>297</v>
      </c>
      <c r="AT76" s="96" t="s">
        <v>245</v>
      </c>
      <c r="AV76" s="96">
        <v>154.24057897108801</v>
      </c>
      <c r="AW76" s="96">
        <v>1.030618955</v>
      </c>
    </row>
    <row r="77" spans="1:49" x14ac:dyDescent="0.25">
      <c r="A77" s="106">
        <v>52000</v>
      </c>
      <c r="B77" s="106">
        <v>63000</v>
      </c>
      <c r="C77" s="106">
        <v>63000</v>
      </c>
      <c r="D77" s="96" t="s">
        <v>291</v>
      </c>
      <c r="E77" s="96" t="s">
        <v>13</v>
      </c>
      <c r="F77" s="96" t="s">
        <v>292</v>
      </c>
      <c r="G77" s="96" t="s">
        <v>293</v>
      </c>
      <c r="H77" s="96">
        <v>0.56000000000000005</v>
      </c>
      <c r="I77" s="96">
        <v>0.48</v>
      </c>
      <c r="J77" s="96" t="s">
        <v>245</v>
      </c>
      <c r="K77" s="96">
        <v>0.18325121963669999</v>
      </c>
      <c r="L77" s="96">
        <v>3973.7131552311898</v>
      </c>
      <c r="M77" s="96">
        <v>9.8602091766081301</v>
      </c>
      <c r="N77" s="96">
        <v>1.4486403722282</v>
      </c>
      <c r="O77" s="96">
        <v>1.8068953574864599</v>
      </c>
      <c r="P77" s="96">
        <v>0.26546511502578002</v>
      </c>
      <c r="Q77" s="96">
        <v>728.18778218253203</v>
      </c>
      <c r="R77" s="96">
        <v>1200</v>
      </c>
      <c r="S77" s="96" t="s">
        <v>294</v>
      </c>
      <c r="T77" s="96">
        <v>1200</v>
      </c>
      <c r="U77" s="96" t="s">
        <v>295</v>
      </c>
      <c r="V77" s="96" t="s">
        <v>245</v>
      </c>
      <c r="Z77" s="96">
        <v>0</v>
      </c>
      <c r="AA77" s="96">
        <v>1</v>
      </c>
      <c r="AB77" s="96">
        <v>1.8068953574864599</v>
      </c>
      <c r="AC77" s="96">
        <v>0.26546511502578002</v>
      </c>
      <c r="AD77" s="96">
        <v>1270.753171479</v>
      </c>
      <c r="AF77" s="96">
        <v>-1</v>
      </c>
      <c r="AG77" s="96">
        <v>-1</v>
      </c>
      <c r="AH77" s="96">
        <v>-1</v>
      </c>
      <c r="AI77" s="96">
        <v>-1</v>
      </c>
      <c r="AJ77" s="96">
        <v>0</v>
      </c>
      <c r="AM77" s="96" t="s">
        <v>296</v>
      </c>
      <c r="AN77" s="96">
        <v>-1</v>
      </c>
      <c r="AQ77" s="96">
        <v>636</v>
      </c>
      <c r="AR77" s="96" t="s">
        <v>243</v>
      </c>
      <c r="AS77" s="96" t="s">
        <v>297</v>
      </c>
      <c r="AT77" s="96" t="s">
        <v>245</v>
      </c>
      <c r="AV77" s="96">
        <v>153.54083527434901</v>
      </c>
      <c r="AW77" s="96">
        <v>1.030618955</v>
      </c>
    </row>
    <row r="78" spans="1:49" x14ac:dyDescent="0.25">
      <c r="A78" s="106">
        <v>52000</v>
      </c>
      <c r="B78" s="106">
        <v>63000</v>
      </c>
      <c r="C78" s="106">
        <v>63000</v>
      </c>
      <c r="D78" s="96" t="s">
        <v>291</v>
      </c>
      <c r="E78" s="96" t="s">
        <v>13</v>
      </c>
      <c r="F78" s="96" t="s">
        <v>292</v>
      </c>
      <c r="G78" s="96" t="s">
        <v>293</v>
      </c>
      <c r="H78" s="96">
        <v>0.56000000000000005</v>
      </c>
      <c r="I78" s="96">
        <v>0.48</v>
      </c>
      <c r="J78" s="96" t="s">
        <v>245</v>
      </c>
      <c r="K78" s="96">
        <v>0.14373628751838999</v>
      </c>
      <c r="L78" s="96">
        <v>3973.7131552311898</v>
      </c>
      <c r="M78" s="96">
        <v>9.8602091766081301</v>
      </c>
      <c r="N78" s="96">
        <v>1.4486403722282</v>
      </c>
      <c r="O78" s="96">
        <v>1.41726986120041</v>
      </c>
      <c r="P78" s="96">
        <v>0.20822218905334</v>
      </c>
      <c r="Q78" s="96">
        <v>571.16677659592006</v>
      </c>
      <c r="R78" s="96">
        <v>1210</v>
      </c>
      <c r="S78" s="96" t="s">
        <v>298</v>
      </c>
      <c r="T78" s="96">
        <v>1210</v>
      </c>
      <c r="U78" s="96" t="s">
        <v>295</v>
      </c>
      <c r="V78" s="96" t="s">
        <v>245</v>
      </c>
      <c r="Z78" s="96">
        <v>0</v>
      </c>
      <c r="AA78" s="96">
        <v>1</v>
      </c>
      <c r="AB78" s="96">
        <v>1.41726986120041</v>
      </c>
      <c r="AC78" s="96">
        <v>0.20822218905334</v>
      </c>
      <c r="AD78" s="96">
        <v>571.16677659592006</v>
      </c>
      <c r="AF78" s="96">
        <v>-1</v>
      </c>
      <c r="AG78" s="96">
        <v>-1</v>
      </c>
      <c r="AH78" s="96">
        <v>-1</v>
      </c>
      <c r="AI78" s="96">
        <v>-1</v>
      </c>
      <c r="AJ78" s="96">
        <v>0</v>
      </c>
      <c r="AM78" s="96" t="s">
        <v>296</v>
      </c>
      <c r="AN78" s="96">
        <v>-1</v>
      </c>
      <c r="AQ78" s="96">
        <v>636</v>
      </c>
      <c r="AR78" s="96" t="s">
        <v>243</v>
      </c>
      <c r="AS78" s="96" t="s">
        <v>297</v>
      </c>
      <c r="AT78" s="96" t="s">
        <v>245</v>
      </c>
      <c r="AV78" s="96">
        <v>103.350190565386</v>
      </c>
      <c r="AW78" s="96">
        <v>0.46323339549999998</v>
      </c>
    </row>
    <row r="79" spans="1:49" x14ac:dyDescent="0.25">
      <c r="A79" s="106">
        <v>52000</v>
      </c>
      <c r="B79" s="106">
        <v>63000</v>
      </c>
      <c r="C79" s="106">
        <v>63000</v>
      </c>
      <c r="D79" s="96" t="s">
        <v>291</v>
      </c>
      <c r="E79" s="96" t="s">
        <v>13</v>
      </c>
      <c r="F79" s="96" t="s">
        <v>292</v>
      </c>
      <c r="G79" s="96" t="s">
        <v>293</v>
      </c>
      <c r="H79" s="96">
        <v>0.56000000000000005</v>
      </c>
      <c r="I79" s="96">
        <v>0.48</v>
      </c>
      <c r="J79" s="96" t="s">
        <v>245</v>
      </c>
      <c r="K79" s="96">
        <v>0.12090393111413</v>
      </c>
      <c r="L79" s="96">
        <v>3973.7131552311898</v>
      </c>
      <c r="M79" s="96">
        <v>9.8602091766081301</v>
      </c>
      <c r="N79" s="96">
        <v>1.4486403722282</v>
      </c>
      <c r="O79" s="96">
        <v>1.1921380510595401</v>
      </c>
      <c r="P79" s="96">
        <v>0.17514631577302001</v>
      </c>
      <c r="Q79" s="96">
        <v>480.437541587385</v>
      </c>
      <c r="R79" s="96">
        <v>1210</v>
      </c>
      <c r="S79" s="96" t="s">
        <v>298</v>
      </c>
      <c r="T79" s="96">
        <v>1210</v>
      </c>
      <c r="U79" s="96" t="s">
        <v>295</v>
      </c>
      <c r="V79" s="96" t="s">
        <v>245</v>
      </c>
      <c r="Z79" s="96">
        <v>0</v>
      </c>
      <c r="AA79" s="96">
        <v>1</v>
      </c>
      <c r="AB79" s="96">
        <v>1.1921380510595401</v>
      </c>
      <c r="AC79" s="96">
        <v>0.17514631577302001</v>
      </c>
      <c r="AD79" s="96">
        <v>480.437541587385</v>
      </c>
      <c r="AF79" s="96">
        <v>-1</v>
      </c>
      <c r="AG79" s="96">
        <v>-1</v>
      </c>
      <c r="AH79" s="96">
        <v>-1</v>
      </c>
      <c r="AI79" s="96">
        <v>-1</v>
      </c>
      <c r="AJ79" s="96">
        <v>0</v>
      </c>
      <c r="AM79" s="96" t="s">
        <v>296</v>
      </c>
      <c r="AN79" s="96">
        <v>-1</v>
      </c>
      <c r="AQ79" s="96">
        <v>636</v>
      </c>
      <c r="AR79" s="96" t="s">
        <v>243</v>
      </c>
      <c r="AS79" s="96" t="s">
        <v>297</v>
      </c>
      <c r="AT79" s="96" t="s">
        <v>245</v>
      </c>
      <c r="AV79" s="96">
        <v>102.682596887885</v>
      </c>
      <c r="AW79" s="96">
        <v>0.38964926329999999</v>
      </c>
    </row>
    <row r="80" spans="1:49" x14ac:dyDescent="0.25">
      <c r="A80" s="106">
        <v>52000</v>
      </c>
      <c r="B80" s="106">
        <v>63000</v>
      </c>
      <c r="C80" s="106">
        <v>63000</v>
      </c>
      <c r="D80" s="96" t="s">
        <v>291</v>
      </c>
      <c r="E80" s="96" t="s">
        <v>13</v>
      </c>
      <c r="F80" s="96" t="s">
        <v>292</v>
      </c>
      <c r="G80" s="96" t="s">
        <v>293</v>
      </c>
      <c r="H80" s="96">
        <v>0.56000000000000005</v>
      </c>
      <c r="I80" s="96">
        <v>0.48</v>
      </c>
      <c r="J80" s="96" t="s">
        <v>245</v>
      </c>
      <c r="K80" s="96">
        <v>3.3333375636060002E-2</v>
      </c>
      <c r="L80" s="96">
        <v>3973.7131552311898</v>
      </c>
      <c r="M80" s="96">
        <v>9.8602091766081301</v>
      </c>
      <c r="N80" s="96">
        <v>1.4486403722282</v>
      </c>
      <c r="O80" s="96">
        <v>0.32867405633400998</v>
      </c>
      <c r="P80" s="96">
        <v>4.8288073689039999E-2</v>
      </c>
      <c r="Q80" s="96">
        <v>132.45727327327799</v>
      </c>
      <c r="R80" s="96">
        <v>1210</v>
      </c>
      <c r="S80" s="96" t="s">
        <v>298</v>
      </c>
      <c r="T80" s="96">
        <v>1210</v>
      </c>
      <c r="U80" s="96" t="s">
        <v>295</v>
      </c>
      <c r="V80" s="96" t="s">
        <v>245</v>
      </c>
      <c r="Z80" s="96">
        <v>0</v>
      </c>
      <c r="AA80" s="96">
        <v>1</v>
      </c>
      <c r="AB80" s="96">
        <v>0.32867405633400998</v>
      </c>
      <c r="AC80" s="96">
        <v>4.8288073689039999E-2</v>
      </c>
      <c r="AD80" s="96">
        <v>132.45727327327899</v>
      </c>
      <c r="AF80" s="96">
        <v>-1</v>
      </c>
      <c r="AG80" s="96">
        <v>-1</v>
      </c>
      <c r="AH80" s="96">
        <v>-1</v>
      </c>
      <c r="AI80" s="96">
        <v>-1</v>
      </c>
      <c r="AJ80" s="96">
        <v>0</v>
      </c>
      <c r="AM80" s="96" t="s">
        <v>296</v>
      </c>
      <c r="AN80" s="96">
        <v>-1</v>
      </c>
      <c r="AQ80" s="96">
        <v>636</v>
      </c>
      <c r="AR80" s="96" t="s">
        <v>243</v>
      </c>
      <c r="AS80" s="96" t="s">
        <v>297</v>
      </c>
      <c r="AT80" s="96" t="s">
        <v>245</v>
      </c>
      <c r="AV80" s="96">
        <v>56.568301607101297</v>
      </c>
      <c r="AW80" s="96">
        <v>0.1074268234</v>
      </c>
    </row>
    <row r="81" spans="1:49" x14ac:dyDescent="0.25">
      <c r="A81" s="106">
        <v>52000</v>
      </c>
      <c r="B81" s="106">
        <v>63000</v>
      </c>
      <c r="C81" s="106">
        <v>63000</v>
      </c>
      <c r="D81" s="96" t="s">
        <v>291</v>
      </c>
      <c r="E81" s="96" t="s">
        <v>13</v>
      </c>
      <c r="F81" s="96" t="s">
        <v>292</v>
      </c>
      <c r="G81" s="96" t="s">
        <v>293</v>
      </c>
      <c r="H81" s="96">
        <v>0.56000000000000005</v>
      </c>
      <c r="I81" s="96">
        <v>0.48</v>
      </c>
      <c r="J81" s="96" t="s">
        <v>299</v>
      </c>
      <c r="K81" s="96">
        <v>0.11861041259006</v>
      </c>
      <c r="L81" s="96">
        <v>3982.6516091711601</v>
      </c>
      <c r="M81" s="96">
        <v>9.8811733527013192</v>
      </c>
      <c r="N81" s="96">
        <v>1.4516788998552801</v>
      </c>
      <c r="O81" s="96">
        <v>1.1720100482378799</v>
      </c>
      <c r="P81" s="96">
        <v>0.17218423326012999</v>
      </c>
      <c r="Q81" s="96">
        <v>472.383950566289</v>
      </c>
      <c r="R81" s="96">
        <v>1200</v>
      </c>
      <c r="S81" s="96" t="s">
        <v>294</v>
      </c>
      <c r="T81" s="96">
        <v>3000</v>
      </c>
      <c r="U81" s="96" t="s">
        <v>295</v>
      </c>
      <c r="V81" s="96" t="s">
        <v>245</v>
      </c>
      <c r="Z81" s="96">
        <v>0</v>
      </c>
      <c r="AA81" s="96">
        <v>1</v>
      </c>
      <c r="AB81" s="96">
        <v>1.1720100482378799</v>
      </c>
      <c r="AC81" s="96">
        <v>0.17218423326012999</v>
      </c>
      <c r="AD81" s="96">
        <v>472.383950566289</v>
      </c>
      <c r="AF81" s="96">
        <v>-1</v>
      </c>
      <c r="AG81" s="96">
        <v>-1</v>
      </c>
      <c r="AH81" s="96">
        <v>-1</v>
      </c>
      <c r="AI81" s="96">
        <v>-1</v>
      </c>
      <c r="AJ81" s="96">
        <v>0</v>
      </c>
      <c r="AM81" s="96" t="s">
        <v>296</v>
      </c>
      <c r="AN81" s="96">
        <v>-1</v>
      </c>
      <c r="AQ81" s="96">
        <v>636</v>
      </c>
      <c r="AR81" s="96" t="s">
        <v>243</v>
      </c>
      <c r="AS81" s="96" t="s">
        <v>297</v>
      </c>
      <c r="AT81" s="96" t="s">
        <v>245</v>
      </c>
      <c r="AV81" s="96">
        <v>125.09250401726899</v>
      </c>
      <c r="AW81" s="96">
        <v>0.38311755930000002</v>
      </c>
    </row>
    <row r="82" spans="1:49" x14ac:dyDescent="0.25">
      <c r="A82" s="106">
        <v>52000</v>
      </c>
      <c r="B82" s="106">
        <v>63000</v>
      </c>
      <c r="C82" s="106">
        <v>63000</v>
      </c>
      <c r="D82" s="96" t="s">
        <v>291</v>
      </c>
      <c r="E82" s="96" t="s">
        <v>13</v>
      </c>
      <c r="F82" s="96" t="s">
        <v>292</v>
      </c>
      <c r="G82" s="96" t="s">
        <v>293</v>
      </c>
      <c r="H82" s="96">
        <v>0.56000000000000005</v>
      </c>
      <c r="I82" s="96">
        <v>0.48</v>
      </c>
      <c r="J82" s="96" t="s">
        <v>245</v>
      </c>
      <c r="K82" s="96">
        <v>0.13158239377247999</v>
      </c>
      <c r="L82" s="96">
        <v>3982.6516091711601</v>
      </c>
      <c r="M82" s="96">
        <v>9.8811733527013192</v>
      </c>
      <c r="N82" s="96">
        <v>1.4516788998552801</v>
      </c>
      <c r="O82" s="96">
        <v>1.30018844302928</v>
      </c>
      <c r="P82" s="96">
        <v>0.19101538463195</v>
      </c>
      <c r="Q82" s="96">
        <v>524.04683229655996</v>
      </c>
      <c r="R82" s="96">
        <v>1210</v>
      </c>
      <c r="S82" s="96" t="s">
        <v>298</v>
      </c>
      <c r="T82" s="96">
        <v>1210</v>
      </c>
      <c r="U82" s="96" t="s">
        <v>295</v>
      </c>
      <c r="V82" s="96" t="s">
        <v>245</v>
      </c>
      <c r="Z82" s="96">
        <v>0</v>
      </c>
      <c r="AA82" s="96">
        <v>1</v>
      </c>
      <c r="AB82" s="96">
        <v>1.30018844302928</v>
      </c>
      <c r="AC82" s="96">
        <v>0.19101538463195</v>
      </c>
      <c r="AD82" s="96">
        <v>524.04683229655996</v>
      </c>
      <c r="AF82" s="96">
        <v>-1</v>
      </c>
      <c r="AG82" s="96">
        <v>-1</v>
      </c>
      <c r="AH82" s="96">
        <v>-1</v>
      </c>
      <c r="AI82" s="96">
        <v>-1</v>
      </c>
      <c r="AJ82" s="96">
        <v>0</v>
      </c>
      <c r="AM82" s="96" t="s">
        <v>296</v>
      </c>
      <c r="AN82" s="96">
        <v>-1</v>
      </c>
      <c r="AQ82" s="96">
        <v>636</v>
      </c>
      <c r="AR82" s="96" t="s">
        <v>243</v>
      </c>
      <c r="AS82" s="96" t="s">
        <v>297</v>
      </c>
      <c r="AT82" s="96" t="s">
        <v>245</v>
      </c>
      <c r="AV82" s="96">
        <v>96.702174250414203</v>
      </c>
      <c r="AW82" s="96">
        <v>0.42501770659999999</v>
      </c>
    </row>
    <row r="83" spans="1:49" x14ac:dyDescent="0.25">
      <c r="A83" s="106">
        <v>52000</v>
      </c>
      <c r="B83" s="106">
        <v>63000</v>
      </c>
      <c r="C83" s="106">
        <v>63000</v>
      </c>
      <c r="D83" s="96" t="s">
        <v>291</v>
      </c>
      <c r="E83" s="96" t="s">
        <v>13</v>
      </c>
      <c r="F83" s="96" t="s">
        <v>292</v>
      </c>
      <c r="G83" s="96" t="s">
        <v>293</v>
      </c>
      <c r="H83" s="96">
        <v>0.56000000000000005</v>
      </c>
      <c r="I83" s="96">
        <v>0.48</v>
      </c>
      <c r="J83" s="96" t="s">
        <v>245</v>
      </c>
      <c r="K83" s="96">
        <v>0.22813295872643</v>
      </c>
      <c r="L83" s="96">
        <v>3982.6516091711601</v>
      </c>
      <c r="M83" s="96">
        <v>9.8811733527013192</v>
      </c>
      <c r="N83" s="96">
        <v>1.4516788998552801</v>
      </c>
      <c r="O83" s="96">
        <v>2.2542213126405901</v>
      </c>
      <c r="P83" s="96">
        <v>0.33117580254472001</v>
      </c>
      <c r="Q83" s="96">
        <v>908.57409517682595</v>
      </c>
      <c r="R83" s="96">
        <v>1210</v>
      </c>
      <c r="S83" s="96" t="s">
        <v>298</v>
      </c>
      <c r="T83" s="96">
        <v>1210</v>
      </c>
      <c r="U83" s="96" t="s">
        <v>295</v>
      </c>
      <c r="V83" s="96" t="s">
        <v>245</v>
      </c>
      <c r="Z83" s="96">
        <v>0</v>
      </c>
      <c r="AA83" s="96">
        <v>1</v>
      </c>
      <c r="AB83" s="96">
        <v>2.2542213126405901</v>
      </c>
      <c r="AC83" s="96">
        <v>0.33117580254472001</v>
      </c>
      <c r="AD83" s="96">
        <v>908.57409517682595</v>
      </c>
      <c r="AF83" s="96">
        <v>-1</v>
      </c>
      <c r="AG83" s="96">
        <v>-1</v>
      </c>
      <c r="AH83" s="96">
        <v>-1</v>
      </c>
      <c r="AI83" s="96">
        <v>-1</v>
      </c>
      <c r="AJ83" s="96">
        <v>0</v>
      </c>
      <c r="AM83" s="96" t="s">
        <v>296</v>
      </c>
      <c r="AN83" s="96">
        <v>-1</v>
      </c>
      <c r="AQ83" s="96">
        <v>636</v>
      </c>
      <c r="AR83" s="96" t="s">
        <v>243</v>
      </c>
      <c r="AS83" s="96" t="s">
        <v>297</v>
      </c>
      <c r="AT83" s="96" t="s">
        <v>245</v>
      </c>
      <c r="AV83" s="96">
        <v>131.99286434406301</v>
      </c>
      <c r="AW83" s="96">
        <v>0.73688085579999996</v>
      </c>
    </row>
    <row r="84" spans="1:49" x14ac:dyDescent="0.25">
      <c r="A84" s="106">
        <v>52000</v>
      </c>
      <c r="B84" s="106">
        <v>63000</v>
      </c>
      <c r="C84" s="106">
        <v>63000</v>
      </c>
      <c r="D84" s="96" t="s">
        <v>291</v>
      </c>
      <c r="E84" s="96" t="s">
        <v>13</v>
      </c>
      <c r="F84" s="96" t="s">
        <v>292</v>
      </c>
      <c r="G84" s="96" t="s">
        <v>293</v>
      </c>
      <c r="H84" s="96">
        <v>0.56000000000000005</v>
      </c>
      <c r="I84" s="96">
        <v>0.48</v>
      </c>
      <c r="J84" s="96" t="s">
        <v>245</v>
      </c>
      <c r="K84" s="96">
        <v>0.11932236664093</v>
      </c>
      <c r="L84" s="96">
        <v>3982.6516091711601</v>
      </c>
      <c r="M84" s="96">
        <v>9.8811733527013192</v>
      </c>
      <c r="N84" s="96">
        <v>1.4516788998552801</v>
      </c>
      <c r="O84" s="96">
        <v>1.1790449896336599</v>
      </c>
      <c r="P84" s="96">
        <v>0.17321776193343999</v>
      </c>
      <c r="Q84" s="96">
        <v>475.21941551263097</v>
      </c>
      <c r="R84" s="96">
        <v>1210</v>
      </c>
      <c r="S84" s="96" t="s">
        <v>298</v>
      </c>
      <c r="T84" s="96">
        <v>1210</v>
      </c>
      <c r="U84" s="96" t="s">
        <v>295</v>
      </c>
      <c r="V84" s="96" t="s">
        <v>245</v>
      </c>
      <c r="Z84" s="96">
        <v>0</v>
      </c>
      <c r="AA84" s="96">
        <v>1</v>
      </c>
      <c r="AB84" s="96">
        <v>1.1790449896336599</v>
      </c>
      <c r="AC84" s="96">
        <v>0.17321776193343999</v>
      </c>
      <c r="AD84" s="96">
        <v>475.21941551263097</v>
      </c>
      <c r="AF84" s="96">
        <v>-1</v>
      </c>
      <c r="AG84" s="96">
        <v>-1</v>
      </c>
      <c r="AH84" s="96">
        <v>-1</v>
      </c>
      <c r="AI84" s="96">
        <v>-1</v>
      </c>
      <c r="AJ84" s="96">
        <v>0</v>
      </c>
      <c r="AM84" s="96" t="s">
        <v>296</v>
      </c>
      <c r="AN84" s="96">
        <v>-1</v>
      </c>
      <c r="AQ84" s="96">
        <v>636</v>
      </c>
      <c r="AR84" s="96" t="s">
        <v>243</v>
      </c>
      <c r="AS84" s="96" t="s">
        <v>297</v>
      </c>
      <c r="AT84" s="96" t="s">
        <v>245</v>
      </c>
      <c r="AV84" s="96">
        <v>88.0995517557363</v>
      </c>
      <c r="AW84" s="96">
        <v>0.38541720639999999</v>
      </c>
    </row>
    <row r="85" spans="1:49" x14ac:dyDescent="0.25">
      <c r="A85" s="106">
        <v>52000</v>
      </c>
      <c r="B85" s="106">
        <v>63000</v>
      </c>
      <c r="C85" s="106">
        <v>63000</v>
      </c>
      <c r="D85" s="96" t="s">
        <v>291</v>
      </c>
      <c r="E85" s="96" t="s">
        <v>13</v>
      </c>
      <c r="F85" s="96" t="s">
        <v>292</v>
      </c>
      <c r="G85" s="96" t="s">
        <v>293</v>
      </c>
      <c r="H85" s="96">
        <v>0.56000000000000005</v>
      </c>
      <c r="I85" s="96">
        <v>0.48</v>
      </c>
      <c r="J85" s="96" t="s">
        <v>245</v>
      </c>
      <c r="K85" s="96">
        <v>2.0115305707379998E-2</v>
      </c>
      <c r="L85" s="96">
        <v>3982.6516091711601</v>
      </c>
      <c r="M85" s="96">
        <v>9.8811733527013192</v>
      </c>
      <c r="N85" s="96">
        <v>1.4516788998552801</v>
      </c>
      <c r="O85" s="96">
        <v>0.19876282273726001</v>
      </c>
      <c r="P85" s="96">
        <v>2.920096485955E-2</v>
      </c>
      <c r="Q85" s="96">
        <v>80.112254644490704</v>
      </c>
      <c r="R85" s="96">
        <v>1210</v>
      </c>
      <c r="S85" s="96" t="s">
        <v>298</v>
      </c>
      <c r="T85" s="96">
        <v>1210</v>
      </c>
      <c r="U85" s="96" t="s">
        <v>295</v>
      </c>
      <c r="V85" s="96" t="s">
        <v>245</v>
      </c>
      <c r="Z85" s="96">
        <v>0</v>
      </c>
      <c r="AA85" s="96">
        <v>1</v>
      </c>
      <c r="AB85" s="96">
        <v>0.19876282273726001</v>
      </c>
      <c r="AC85" s="96">
        <v>2.920096485955E-2</v>
      </c>
      <c r="AD85" s="96">
        <v>80.112254644491102</v>
      </c>
      <c r="AF85" s="96">
        <v>-1</v>
      </c>
      <c r="AG85" s="96">
        <v>-1</v>
      </c>
      <c r="AH85" s="96">
        <v>-1</v>
      </c>
      <c r="AI85" s="96">
        <v>-1</v>
      </c>
      <c r="AJ85" s="96">
        <v>0</v>
      </c>
      <c r="AM85" s="96" t="s">
        <v>296</v>
      </c>
      <c r="AN85" s="96">
        <v>-1</v>
      </c>
      <c r="AQ85" s="96">
        <v>636</v>
      </c>
      <c r="AR85" s="96" t="s">
        <v>243</v>
      </c>
      <c r="AS85" s="96" t="s">
        <v>297</v>
      </c>
      <c r="AT85" s="96" t="s">
        <v>245</v>
      </c>
      <c r="AV85" s="96">
        <v>47.576930934121599</v>
      </c>
      <c r="AW85" s="96">
        <v>6.4973442500000006E-2</v>
      </c>
    </row>
    <row r="86" spans="1:49" x14ac:dyDescent="0.25">
      <c r="A86" s="106">
        <v>52000</v>
      </c>
      <c r="B86" s="106">
        <v>63000</v>
      </c>
      <c r="C86" s="106">
        <v>63000</v>
      </c>
      <c r="D86" s="96" t="s">
        <v>291</v>
      </c>
      <c r="E86" s="96" t="s">
        <v>13</v>
      </c>
      <c r="F86" s="96" t="s">
        <v>292</v>
      </c>
      <c r="G86" s="96" t="s">
        <v>293</v>
      </c>
      <c r="H86" s="96">
        <v>0.56000000000000005</v>
      </c>
      <c r="I86" s="96">
        <v>0.48</v>
      </c>
      <c r="J86" s="96" t="s">
        <v>299</v>
      </c>
      <c r="K86" s="96">
        <v>9.8646504504200008E-3</v>
      </c>
      <c r="L86" s="96">
        <v>3355.12925515903</v>
      </c>
      <c r="M86" s="96">
        <v>8.2252058343428995</v>
      </c>
      <c r="N86" s="96">
        <v>1.0322099380162699</v>
      </c>
      <c r="O86" s="96">
        <v>8.1138780438599997E-2</v>
      </c>
      <c r="P86" s="96">
        <v>1.018239022998E-2</v>
      </c>
      <c r="Q86" s="96">
        <v>33.097177318145299</v>
      </c>
      <c r="R86" s="96">
        <v>6170</v>
      </c>
      <c r="S86" s="96" t="s">
        <v>306</v>
      </c>
      <c r="T86" s="96">
        <v>3000</v>
      </c>
      <c r="U86" s="96" t="s">
        <v>295</v>
      </c>
      <c r="V86" s="96" t="s">
        <v>245</v>
      </c>
      <c r="Y86" s="96" t="s">
        <v>299</v>
      </c>
      <c r="Z86" s="96">
        <v>0</v>
      </c>
      <c r="AA86" s="96">
        <v>1</v>
      </c>
      <c r="AB86" s="96">
        <v>8.1138780438599997E-2</v>
      </c>
      <c r="AC86" s="96">
        <v>1.018239022998E-2</v>
      </c>
      <c r="AD86" s="96">
        <v>1487.8860137495999</v>
      </c>
      <c r="AF86" s="96">
        <v>-1</v>
      </c>
      <c r="AG86" s="96">
        <v>-1</v>
      </c>
      <c r="AH86" s="96">
        <v>-1</v>
      </c>
      <c r="AI86" s="96">
        <v>-1</v>
      </c>
      <c r="AJ86" s="96">
        <v>0</v>
      </c>
      <c r="AM86" s="96" t="s">
        <v>296</v>
      </c>
      <c r="AN86" s="96">
        <v>-1</v>
      </c>
      <c r="AQ86" s="96">
        <v>636</v>
      </c>
      <c r="AR86" s="96" t="s">
        <v>243</v>
      </c>
      <c r="AS86" s="96" t="s">
        <v>297</v>
      </c>
      <c r="AT86" s="96" t="s">
        <v>245</v>
      </c>
      <c r="AV86" s="96">
        <v>45.279937948632799</v>
      </c>
      <c r="AW86" s="96">
        <v>1.2067202057999999</v>
      </c>
    </row>
    <row r="87" spans="1:49" x14ac:dyDescent="0.25">
      <c r="A87" s="106">
        <v>52000</v>
      </c>
      <c r="B87" s="106">
        <v>63000</v>
      </c>
      <c r="C87" s="106">
        <v>63000</v>
      </c>
      <c r="D87" s="96" t="s">
        <v>291</v>
      </c>
      <c r="E87" s="96" t="s">
        <v>13</v>
      </c>
      <c r="F87" s="96" t="s">
        <v>292</v>
      </c>
      <c r="G87" s="96" t="s">
        <v>293</v>
      </c>
      <c r="H87" s="96">
        <v>0.56000000000000005</v>
      </c>
      <c r="I87" s="96">
        <v>0.48</v>
      </c>
      <c r="J87" s="96" t="s">
        <v>245</v>
      </c>
      <c r="K87" s="96">
        <v>1.6033186098760002E-2</v>
      </c>
      <c r="L87" s="96">
        <v>3355.12925515903</v>
      </c>
      <c r="M87" s="96">
        <v>8.2252058343428995</v>
      </c>
      <c r="N87" s="96">
        <v>1.0322099380162699</v>
      </c>
      <c r="O87" s="96">
        <v>0.13187625584268001</v>
      </c>
      <c r="P87" s="96">
        <v>1.654961402921E-2</v>
      </c>
      <c r="Q87" s="96">
        <v>53.7934117333823</v>
      </c>
      <c r="R87" s="96">
        <v>1210</v>
      </c>
      <c r="S87" s="96" t="s">
        <v>298</v>
      </c>
      <c r="T87" s="96">
        <v>1210</v>
      </c>
      <c r="U87" s="96" t="s">
        <v>295</v>
      </c>
      <c r="V87" s="96" t="s">
        <v>245</v>
      </c>
      <c r="Z87" s="96">
        <v>0</v>
      </c>
      <c r="AA87" s="96">
        <v>1</v>
      </c>
      <c r="AB87" s="96">
        <v>0.13187625584268001</v>
      </c>
      <c r="AC87" s="96">
        <v>1.654961402921E-2</v>
      </c>
      <c r="AD87" s="96">
        <v>533.28196029395895</v>
      </c>
      <c r="AF87" s="96">
        <v>-1</v>
      </c>
      <c r="AG87" s="96">
        <v>-1</v>
      </c>
      <c r="AH87" s="96">
        <v>-1</v>
      </c>
      <c r="AI87" s="96">
        <v>-1</v>
      </c>
      <c r="AJ87" s="96">
        <v>0</v>
      </c>
      <c r="AM87" s="96" t="s">
        <v>296</v>
      </c>
      <c r="AN87" s="96">
        <v>-1</v>
      </c>
      <c r="AQ87" s="96">
        <v>636</v>
      </c>
      <c r="AR87" s="96" t="s">
        <v>243</v>
      </c>
      <c r="AS87" s="96" t="s">
        <v>297</v>
      </c>
      <c r="AT87" s="96" t="s">
        <v>245</v>
      </c>
      <c r="AV87" s="96">
        <v>64.252827499654998</v>
      </c>
      <c r="AW87" s="96">
        <v>0.4325076726</v>
      </c>
    </row>
    <row r="88" spans="1:49" x14ac:dyDescent="0.25">
      <c r="A88" s="106">
        <v>52000</v>
      </c>
      <c r="B88" s="106">
        <v>65000</v>
      </c>
      <c r="C88" s="106">
        <v>65000</v>
      </c>
      <c r="D88" s="96" t="s">
        <v>291</v>
      </c>
      <c r="E88" s="96" t="s">
        <v>13</v>
      </c>
      <c r="F88" s="96" t="s">
        <v>292</v>
      </c>
      <c r="G88" s="96" t="s">
        <v>293</v>
      </c>
      <c r="H88" s="96">
        <v>0.56000000000000005</v>
      </c>
      <c r="I88" s="96">
        <v>0.48</v>
      </c>
      <c r="J88" s="96" t="s">
        <v>245</v>
      </c>
      <c r="K88" s="96">
        <v>0.15967239607847</v>
      </c>
      <c r="L88" s="96">
        <v>3982.6516103580798</v>
      </c>
      <c r="M88" s="96">
        <v>9.8811733556461405</v>
      </c>
      <c r="N88" s="96">
        <v>1.45167890028792</v>
      </c>
      <c r="O88" s="96">
        <v>1.57775062576284</v>
      </c>
      <c r="P88" s="96">
        <v>0.23179304834553999</v>
      </c>
      <c r="Q88" s="96">
        <v>635.919525371688</v>
      </c>
      <c r="R88" s="96">
        <v>1200</v>
      </c>
      <c r="S88" s="96" t="s">
        <v>294</v>
      </c>
      <c r="T88" s="96">
        <v>1200</v>
      </c>
      <c r="U88" s="96" t="s">
        <v>295</v>
      </c>
      <c r="V88" s="96" t="s">
        <v>245</v>
      </c>
      <c r="Z88" s="96">
        <v>0</v>
      </c>
      <c r="AA88" s="96">
        <v>1</v>
      </c>
      <c r="AB88" s="96">
        <v>1.57775062576284</v>
      </c>
      <c r="AC88" s="96">
        <v>0.23179304834553999</v>
      </c>
      <c r="AD88" s="96">
        <v>743.79197084549901</v>
      </c>
      <c r="AF88" s="96">
        <v>-1</v>
      </c>
      <c r="AG88" s="96">
        <v>-1</v>
      </c>
      <c r="AH88" s="96">
        <v>-1</v>
      </c>
      <c r="AI88" s="96">
        <v>-1</v>
      </c>
      <c r="AJ88" s="96">
        <v>0</v>
      </c>
      <c r="AM88" s="96" t="s">
        <v>296</v>
      </c>
      <c r="AN88" s="96">
        <v>-1</v>
      </c>
      <c r="AQ88" s="96">
        <v>636</v>
      </c>
      <c r="AR88" s="96" t="s">
        <v>243</v>
      </c>
      <c r="AS88" s="96" t="s">
        <v>297</v>
      </c>
      <c r="AT88" s="96" t="s">
        <v>245</v>
      </c>
      <c r="AV88" s="96">
        <v>125.874587824012</v>
      </c>
      <c r="AW88" s="96">
        <v>0.60323760810000004</v>
      </c>
    </row>
    <row r="89" spans="1:49" x14ac:dyDescent="0.25">
      <c r="A89" s="106">
        <v>52000</v>
      </c>
      <c r="B89" s="106">
        <v>65000</v>
      </c>
      <c r="C89" s="106">
        <v>65000</v>
      </c>
      <c r="D89" s="96" t="s">
        <v>291</v>
      </c>
      <c r="E89" s="96" t="s">
        <v>13</v>
      </c>
      <c r="F89" s="96" t="s">
        <v>292</v>
      </c>
      <c r="G89" s="96" t="s">
        <v>293</v>
      </c>
      <c r="H89" s="96">
        <v>0.56000000000000005</v>
      </c>
      <c r="I89" s="96">
        <v>0.48</v>
      </c>
      <c r="J89" s="96" t="s">
        <v>245</v>
      </c>
      <c r="K89" s="96">
        <v>0.26997221705632002</v>
      </c>
      <c r="L89" s="96">
        <v>3982.6516103580798</v>
      </c>
      <c r="M89" s="96">
        <v>9.8811733556461405</v>
      </c>
      <c r="N89" s="96">
        <v>1.45167890028792</v>
      </c>
      <c r="O89" s="96">
        <v>2.6676422779417099</v>
      </c>
      <c r="P89" s="96">
        <v>0.39191297116461998</v>
      </c>
      <c r="Q89" s="96">
        <v>1075.20528501133</v>
      </c>
      <c r="R89" s="96">
        <v>1210</v>
      </c>
      <c r="S89" s="96" t="s">
        <v>298</v>
      </c>
      <c r="T89" s="96">
        <v>1210</v>
      </c>
      <c r="U89" s="96" t="s">
        <v>295</v>
      </c>
      <c r="V89" s="96" t="s">
        <v>245</v>
      </c>
      <c r="Z89" s="96">
        <v>0</v>
      </c>
      <c r="AA89" s="96">
        <v>1</v>
      </c>
      <c r="AB89" s="96">
        <v>2.6676422779417099</v>
      </c>
      <c r="AC89" s="96">
        <v>0.39191297116461998</v>
      </c>
      <c r="AD89" s="96">
        <v>1075.20528501133</v>
      </c>
      <c r="AF89" s="96">
        <v>-1</v>
      </c>
      <c r="AG89" s="96">
        <v>-1</v>
      </c>
      <c r="AH89" s="96">
        <v>-1</v>
      </c>
      <c r="AI89" s="96">
        <v>-1</v>
      </c>
      <c r="AJ89" s="96">
        <v>0</v>
      </c>
      <c r="AM89" s="96" t="s">
        <v>296</v>
      </c>
      <c r="AN89" s="96">
        <v>-1</v>
      </c>
      <c r="AQ89" s="96">
        <v>636</v>
      </c>
      <c r="AR89" s="96" t="s">
        <v>243</v>
      </c>
      <c r="AS89" s="96" t="s">
        <v>297</v>
      </c>
      <c r="AT89" s="96" t="s">
        <v>245</v>
      </c>
      <c r="AV89" s="96">
        <v>138.58437516051799</v>
      </c>
      <c r="AW89" s="96">
        <v>0.87202375099999996</v>
      </c>
    </row>
    <row r="90" spans="1:49" x14ac:dyDescent="0.25">
      <c r="A90" s="106">
        <v>52000</v>
      </c>
      <c r="B90" s="106">
        <v>65000</v>
      </c>
      <c r="C90" s="106">
        <v>65000</v>
      </c>
      <c r="D90" s="96" t="s">
        <v>291</v>
      </c>
      <c r="E90" s="96" t="s">
        <v>13</v>
      </c>
      <c r="F90" s="96" t="s">
        <v>292</v>
      </c>
      <c r="G90" s="96" t="s">
        <v>293</v>
      </c>
      <c r="H90" s="96">
        <v>0.56000000000000005</v>
      </c>
      <c r="I90" s="96">
        <v>0.48</v>
      </c>
      <c r="J90" s="96" t="s">
        <v>245</v>
      </c>
      <c r="K90" s="96">
        <v>3.0521660534339998E-2</v>
      </c>
      <c r="L90" s="96">
        <v>3982.6516103580798</v>
      </c>
      <c r="M90" s="96">
        <v>9.8811733556461405</v>
      </c>
      <c r="N90" s="96">
        <v>1.45167890028792</v>
      </c>
      <c r="O90" s="96">
        <v>0.30158981884204</v>
      </c>
      <c r="P90" s="96">
        <v>4.4307650599450001E-2</v>
      </c>
      <c r="Q90" s="96">
        <v>121.55714047791101</v>
      </c>
      <c r="R90" s="96">
        <v>1210</v>
      </c>
      <c r="S90" s="96" t="s">
        <v>298</v>
      </c>
      <c r="T90" s="96">
        <v>1210</v>
      </c>
      <c r="U90" s="96" t="s">
        <v>295</v>
      </c>
      <c r="V90" s="96" t="s">
        <v>245</v>
      </c>
      <c r="Z90" s="96">
        <v>0</v>
      </c>
      <c r="AA90" s="96">
        <v>1</v>
      </c>
      <c r="AB90" s="96">
        <v>0.30158981884204</v>
      </c>
      <c r="AC90" s="96">
        <v>4.4307650599450001E-2</v>
      </c>
      <c r="AD90" s="96">
        <v>121.55714047791</v>
      </c>
      <c r="AF90" s="96">
        <v>-1</v>
      </c>
      <c r="AG90" s="96">
        <v>-1</v>
      </c>
      <c r="AH90" s="96">
        <v>-1</v>
      </c>
      <c r="AI90" s="96">
        <v>-1</v>
      </c>
      <c r="AJ90" s="96">
        <v>0</v>
      </c>
      <c r="AM90" s="96" t="s">
        <v>296</v>
      </c>
      <c r="AN90" s="96">
        <v>-1</v>
      </c>
      <c r="AQ90" s="96">
        <v>636</v>
      </c>
      <c r="AR90" s="96" t="s">
        <v>243</v>
      </c>
      <c r="AS90" s="96" t="s">
        <v>297</v>
      </c>
      <c r="AT90" s="96" t="s">
        <v>245</v>
      </c>
      <c r="AV90" s="96">
        <v>59.500480078017098</v>
      </c>
      <c r="AW90" s="96">
        <v>9.8586488599999994E-2</v>
      </c>
    </row>
    <row r="91" spans="1:49" x14ac:dyDescent="0.25">
      <c r="A91" s="106">
        <v>52000</v>
      </c>
      <c r="B91" s="106">
        <v>65000</v>
      </c>
      <c r="C91" s="106">
        <v>65000</v>
      </c>
      <c r="D91" s="96" t="s">
        <v>291</v>
      </c>
      <c r="E91" s="96" t="s">
        <v>13</v>
      </c>
      <c r="F91" s="96" t="s">
        <v>292</v>
      </c>
      <c r="G91" s="96" t="s">
        <v>293</v>
      </c>
      <c r="H91" s="96">
        <v>0.56000000000000005</v>
      </c>
      <c r="I91" s="96">
        <v>0.48</v>
      </c>
      <c r="J91" s="96" t="s">
        <v>245</v>
      </c>
      <c r="K91" s="96">
        <v>0.16044652076907001</v>
      </c>
      <c r="L91" s="96">
        <v>3975.15228157312</v>
      </c>
      <c r="M91" s="96">
        <v>9.86352382296967</v>
      </c>
      <c r="N91" s="96">
        <v>1.4491186030390699</v>
      </c>
      <c r="O91" s="96">
        <v>1.5825680799183199</v>
      </c>
      <c r="P91" s="96">
        <v>0.23250603803934999</v>
      </c>
      <c r="Q91" s="96">
        <v>637.79935310563803</v>
      </c>
      <c r="R91" s="96">
        <v>1200</v>
      </c>
      <c r="S91" s="96" t="s">
        <v>294</v>
      </c>
      <c r="T91" s="96">
        <v>1200</v>
      </c>
      <c r="U91" s="96" t="s">
        <v>295</v>
      </c>
      <c r="V91" s="96" t="s">
        <v>245</v>
      </c>
      <c r="Z91" s="96">
        <v>0</v>
      </c>
      <c r="AA91" s="96">
        <v>1</v>
      </c>
      <c r="AB91" s="96">
        <v>1.5825680799183199</v>
      </c>
      <c r="AC91" s="96">
        <v>0.23250603803934999</v>
      </c>
      <c r="AD91" s="96">
        <v>1393.05938835699</v>
      </c>
      <c r="AF91" s="96">
        <v>-1</v>
      </c>
      <c r="AG91" s="96">
        <v>-1</v>
      </c>
      <c r="AH91" s="96">
        <v>-1</v>
      </c>
      <c r="AI91" s="96">
        <v>-1</v>
      </c>
      <c r="AJ91" s="96">
        <v>0</v>
      </c>
      <c r="AM91" s="96" t="s">
        <v>296</v>
      </c>
      <c r="AN91" s="96">
        <v>-1</v>
      </c>
      <c r="AQ91" s="96">
        <v>636</v>
      </c>
      <c r="AR91" s="96" t="s">
        <v>243</v>
      </c>
      <c r="AS91" s="96" t="s">
        <v>297</v>
      </c>
      <c r="AT91" s="96" t="s">
        <v>245</v>
      </c>
      <c r="AV91" s="96">
        <v>125.998309537282</v>
      </c>
      <c r="AW91" s="96">
        <v>1.1298129669999999</v>
      </c>
    </row>
    <row r="92" spans="1:49" x14ac:dyDescent="0.25">
      <c r="A92" s="106">
        <v>52000</v>
      </c>
      <c r="B92" s="106">
        <v>66000</v>
      </c>
      <c r="C92" s="106">
        <v>66000</v>
      </c>
      <c r="D92" s="96" t="s">
        <v>291</v>
      </c>
      <c r="E92" s="96" t="s">
        <v>13</v>
      </c>
      <c r="F92" s="96" t="s">
        <v>292</v>
      </c>
      <c r="G92" s="96" t="s">
        <v>293</v>
      </c>
      <c r="H92" s="96">
        <v>0.56000000000000005</v>
      </c>
      <c r="I92" s="96">
        <v>0.48</v>
      </c>
      <c r="J92" s="96" t="s">
        <v>299</v>
      </c>
      <c r="K92" s="96">
        <v>2.179002359615E-2</v>
      </c>
      <c r="L92" s="96">
        <v>3908.9627187455098</v>
      </c>
      <c r="M92" s="96">
        <v>8.3300117822580209</v>
      </c>
      <c r="N92" s="96">
        <v>1.25409171206436</v>
      </c>
      <c r="O92" s="96">
        <v>0.18151115329164</v>
      </c>
      <c r="P92" s="96">
        <v>2.7326687997619999E-2</v>
      </c>
      <c r="Q92" s="96">
        <v>85.176389877950896</v>
      </c>
      <c r="R92" s="96">
        <v>4140</v>
      </c>
      <c r="S92" s="96" t="s">
        <v>305</v>
      </c>
      <c r="T92" s="96">
        <v>3000</v>
      </c>
      <c r="U92" s="96" t="s">
        <v>295</v>
      </c>
      <c r="V92" s="96" t="s">
        <v>245</v>
      </c>
      <c r="Y92" s="96" t="s">
        <v>299</v>
      </c>
      <c r="Z92" s="96">
        <v>0</v>
      </c>
      <c r="AA92" s="96">
        <v>1</v>
      </c>
      <c r="AB92" s="96">
        <v>0.18151115329164</v>
      </c>
      <c r="AC92" s="96">
        <v>2.7326687997619999E-2</v>
      </c>
      <c r="AD92" s="96">
        <v>85.176389877951294</v>
      </c>
      <c r="AF92" s="96">
        <v>-1</v>
      </c>
      <c r="AG92" s="96">
        <v>-1</v>
      </c>
      <c r="AH92" s="96">
        <v>-1</v>
      </c>
      <c r="AI92" s="96">
        <v>-1</v>
      </c>
      <c r="AJ92" s="96">
        <v>0</v>
      </c>
      <c r="AM92" s="96" t="s">
        <v>296</v>
      </c>
      <c r="AN92" s="96">
        <v>-1</v>
      </c>
      <c r="AQ92" s="96">
        <v>636</v>
      </c>
      <c r="AR92" s="96" t="s">
        <v>243</v>
      </c>
      <c r="AS92" s="96" t="s">
        <v>297</v>
      </c>
      <c r="AT92" s="96" t="s">
        <v>245</v>
      </c>
      <c r="AV92" s="96">
        <v>71.457961830018903</v>
      </c>
      <c r="AW92" s="96">
        <v>6.9080608200000004E-2</v>
      </c>
    </row>
    <row r="93" spans="1:49" x14ac:dyDescent="0.25">
      <c r="A93" s="106">
        <v>52000</v>
      </c>
      <c r="B93" s="106">
        <v>66000</v>
      </c>
      <c r="C93" s="106">
        <v>66000</v>
      </c>
      <c r="D93" s="96" t="s">
        <v>291</v>
      </c>
      <c r="E93" s="96" t="s">
        <v>13</v>
      </c>
      <c r="F93" s="96" t="s">
        <v>292</v>
      </c>
      <c r="G93" s="96" t="s">
        <v>293</v>
      </c>
      <c r="H93" s="96">
        <v>0.56000000000000005</v>
      </c>
      <c r="I93" s="96">
        <v>0.48</v>
      </c>
      <c r="J93" s="96" t="s">
        <v>299</v>
      </c>
      <c r="K93" s="96">
        <v>7.3128589468100004E-3</v>
      </c>
      <c r="L93" s="96">
        <v>3908.9627187455098</v>
      </c>
      <c r="M93" s="96">
        <v>8.3300117822580209</v>
      </c>
      <c r="N93" s="96">
        <v>1.25409171206436</v>
      </c>
      <c r="O93" s="96">
        <v>6.091620118899E-2</v>
      </c>
      <c r="P93" s="96">
        <v>9.1709957967000006E-3</v>
      </c>
      <c r="Q93" s="96">
        <v>28.585692990559998</v>
      </c>
      <c r="R93" s="96">
        <v>4140</v>
      </c>
      <c r="S93" s="96" t="s">
        <v>305</v>
      </c>
      <c r="T93" s="96">
        <v>3000</v>
      </c>
      <c r="U93" s="96" t="s">
        <v>300</v>
      </c>
      <c r="V93" s="96" t="s">
        <v>245</v>
      </c>
      <c r="Y93" s="96" t="s">
        <v>299</v>
      </c>
      <c r="Z93" s="96">
        <v>0</v>
      </c>
      <c r="AA93" s="96">
        <v>1</v>
      </c>
      <c r="AB93" s="96">
        <v>6.091620118899E-2</v>
      </c>
      <c r="AC93" s="96">
        <v>9.1709957967000006E-3</v>
      </c>
      <c r="AD93" s="96">
        <v>28.5856929905597</v>
      </c>
      <c r="AF93" s="96">
        <v>-1</v>
      </c>
      <c r="AG93" s="96">
        <v>-1</v>
      </c>
      <c r="AH93" s="96">
        <v>-1</v>
      </c>
      <c r="AI93" s="96">
        <v>-1</v>
      </c>
      <c r="AJ93" s="96">
        <v>0</v>
      </c>
      <c r="AM93" s="96" t="s">
        <v>296</v>
      </c>
      <c r="AN93" s="96">
        <v>-1</v>
      </c>
      <c r="AQ93" s="96">
        <v>636</v>
      </c>
      <c r="AR93" s="96" t="s">
        <v>243</v>
      </c>
      <c r="AS93" s="96" t="s">
        <v>297</v>
      </c>
      <c r="AT93" s="96" t="s">
        <v>245</v>
      </c>
      <c r="AV93" s="96">
        <v>66.268674319227102</v>
      </c>
      <c r="AW93" s="96">
        <v>2.3183854800000001E-2</v>
      </c>
    </row>
    <row r="94" spans="1:49" x14ac:dyDescent="0.25">
      <c r="A94" s="106">
        <v>52000</v>
      </c>
      <c r="B94" s="106">
        <v>66000</v>
      </c>
      <c r="C94" s="106">
        <v>66000</v>
      </c>
      <c r="D94" s="96" t="s">
        <v>291</v>
      </c>
      <c r="E94" s="96" t="s">
        <v>13</v>
      </c>
      <c r="F94" s="96" t="s">
        <v>292</v>
      </c>
      <c r="G94" s="96" t="s">
        <v>293</v>
      </c>
      <c r="H94" s="96">
        <v>0.56000000000000005</v>
      </c>
      <c r="I94" s="96">
        <v>0.48</v>
      </c>
      <c r="J94" s="96" t="s">
        <v>299</v>
      </c>
      <c r="K94" s="96">
        <v>4.94913197769E-3</v>
      </c>
      <c r="L94" s="96">
        <v>3908.9627187455098</v>
      </c>
      <c r="M94" s="96">
        <v>8.3300117822580209</v>
      </c>
      <c r="N94" s="96">
        <v>1.25409171206436</v>
      </c>
      <c r="O94" s="96">
        <v>4.1226327686110002E-2</v>
      </c>
      <c r="P94" s="96">
        <v>6.20666539513E-3</v>
      </c>
      <c r="Q94" s="96">
        <v>19.345972390945299</v>
      </c>
      <c r="R94" s="96">
        <v>6170</v>
      </c>
      <c r="S94" s="96" t="s">
        <v>306</v>
      </c>
      <c r="T94" s="96">
        <v>3000</v>
      </c>
      <c r="U94" s="96" t="s">
        <v>295</v>
      </c>
      <c r="V94" s="96" t="s">
        <v>245</v>
      </c>
      <c r="Y94" s="96" t="s">
        <v>299</v>
      </c>
      <c r="Z94" s="96">
        <v>0</v>
      </c>
      <c r="AA94" s="96">
        <v>1</v>
      </c>
      <c r="AB94" s="96">
        <v>4.1226327686110002E-2</v>
      </c>
      <c r="AC94" s="96">
        <v>6.20666539513E-3</v>
      </c>
      <c r="AD94" s="96">
        <v>19.3459723909458</v>
      </c>
      <c r="AF94" s="96">
        <v>-1</v>
      </c>
      <c r="AG94" s="96">
        <v>-1</v>
      </c>
      <c r="AH94" s="96">
        <v>-1</v>
      </c>
      <c r="AI94" s="96">
        <v>-1</v>
      </c>
      <c r="AJ94" s="96">
        <v>0</v>
      </c>
      <c r="AM94" s="96" t="s">
        <v>296</v>
      </c>
      <c r="AN94" s="96">
        <v>-1</v>
      </c>
      <c r="AQ94" s="96">
        <v>636</v>
      </c>
      <c r="AR94" s="96" t="s">
        <v>243</v>
      </c>
      <c r="AS94" s="96" t="s">
        <v>297</v>
      </c>
      <c r="AT94" s="96" t="s">
        <v>245</v>
      </c>
      <c r="AV94" s="96">
        <v>22.2249337777608</v>
      </c>
      <c r="AW94" s="96">
        <v>1.5690164100000001E-2</v>
      </c>
    </row>
    <row r="95" spans="1:49" x14ac:dyDescent="0.25">
      <c r="A95" s="106">
        <v>52000</v>
      </c>
      <c r="B95" s="106">
        <v>66000</v>
      </c>
      <c r="C95" s="106">
        <v>66000</v>
      </c>
      <c r="D95" s="96" t="s">
        <v>291</v>
      </c>
      <c r="E95" s="96" t="s">
        <v>13</v>
      </c>
      <c r="F95" s="96" t="s">
        <v>292</v>
      </c>
      <c r="G95" s="96" t="s">
        <v>293</v>
      </c>
      <c r="H95" s="96">
        <v>0.56000000000000005</v>
      </c>
      <c r="I95" s="96">
        <v>0.48</v>
      </c>
      <c r="J95" s="96" t="s">
        <v>299</v>
      </c>
      <c r="K95" s="96">
        <v>2.2114749760199998E-3</v>
      </c>
      <c r="L95" s="96">
        <v>3908.9627187455098</v>
      </c>
      <c r="M95" s="96">
        <v>8.3300117822580209</v>
      </c>
      <c r="N95" s="96">
        <v>1.25409171206436</v>
      </c>
      <c r="O95" s="96">
        <v>1.8421612606409999E-2</v>
      </c>
      <c r="P95" s="96">
        <v>2.7733924388599999E-3</v>
      </c>
      <c r="Q95" s="96">
        <v>8.6445732347008004</v>
      </c>
      <c r="R95" s="96">
        <v>6170</v>
      </c>
      <c r="S95" s="96" t="s">
        <v>306</v>
      </c>
      <c r="T95" s="96">
        <v>3000</v>
      </c>
      <c r="U95" s="96" t="s">
        <v>300</v>
      </c>
      <c r="V95" s="96" t="s">
        <v>245</v>
      </c>
      <c r="Y95" s="96" t="s">
        <v>299</v>
      </c>
      <c r="Z95" s="96">
        <v>0</v>
      </c>
      <c r="AA95" s="96">
        <v>1</v>
      </c>
      <c r="AB95" s="96">
        <v>1.8421612606409999E-2</v>
      </c>
      <c r="AC95" s="96">
        <v>2.7733924388599999E-3</v>
      </c>
      <c r="AD95" s="96">
        <v>8.6445732346988802</v>
      </c>
      <c r="AF95" s="96">
        <v>-1</v>
      </c>
      <c r="AG95" s="96">
        <v>-1</v>
      </c>
      <c r="AH95" s="96">
        <v>-1</v>
      </c>
      <c r="AI95" s="96">
        <v>-1</v>
      </c>
      <c r="AJ95" s="96">
        <v>0</v>
      </c>
      <c r="AM95" s="96" t="s">
        <v>296</v>
      </c>
      <c r="AN95" s="96">
        <v>-1</v>
      </c>
      <c r="AQ95" s="96">
        <v>636</v>
      </c>
      <c r="AR95" s="96" t="s">
        <v>243</v>
      </c>
      <c r="AS95" s="96" t="s">
        <v>297</v>
      </c>
      <c r="AT95" s="96" t="s">
        <v>245</v>
      </c>
      <c r="AV95" s="96">
        <v>20.8226153744762</v>
      </c>
      <c r="AW95" s="96">
        <v>7.0110082999999997E-3</v>
      </c>
    </row>
    <row r="96" spans="1:49" x14ac:dyDescent="0.25">
      <c r="A96" s="106">
        <v>52000</v>
      </c>
      <c r="B96" s="106">
        <v>66000</v>
      </c>
      <c r="C96" s="106">
        <v>66000</v>
      </c>
      <c r="D96" s="96" t="s">
        <v>291</v>
      </c>
      <c r="E96" s="96" t="s">
        <v>13</v>
      </c>
      <c r="F96" s="96" t="s">
        <v>292</v>
      </c>
      <c r="G96" s="96" t="s">
        <v>293</v>
      </c>
      <c r="H96" s="96">
        <v>0.56000000000000005</v>
      </c>
      <c r="I96" s="96">
        <v>0.48</v>
      </c>
      <c r="J96" s="96" t="s">
        <v>245</v>
      </c>
      <c r="K96" s="96">
        <v>6.2975001085800002E-3</v>
      </c>
      <c r="L96" s="96">
        <v>3908.9627187455098</v>
      </c>
      <c r="M96" s="96">
        <v>8.3300117822580209</v>
      </c>
      <c r="N96" s="96">
        <v>1.25409171206436</v>
      </c>
      <c r="O96" s="96">
        <v>5.2458250103280001E-2</v>
      </c>
      <c r="P96" s="96">
        <v>7.8976426928999994E-3</v>
      </c>
      <c r="Q96" s="96">
        <v>24.6166931457545</v>
      </c>
      <c r="R96" s="96">
        <v>1210</v>
      </c>
      <c r="S96" s="96" t="s">
        <v>298</v>
      </c>
      <c r="T96" s="96">
        <v>1210</v>
      </c>
      <c r="U96" s="96" t="s">
        <v>295</v>
      </c>
      <c r="V96" s="96" t="s">
        <v>245</v>
      </c>
      <c r="Z96" s="96">
        <v>0</v>
      </c>
      <c r="AA96" s="96">
        <v>1</v>
      </c>
      <c r="AB96" s="96">
        <v>5.2458250103280001E-2</v>
      </c>
      <c r="AC96" s="96">
        <v>7.8976426928999994E-3</v>
      </c>
      <c r="AD96" s="96">
        <v>24.616693145756301</v>
      </c>
      <c r="AF96" s="96">
        <v>-1</v>
      </c>
      <c r="AG96" s="96">
        <v>-1</v>
      </c>
      <c r="AH96" s="96">
        <v>-1</v>
      </c>
      <c r="AI96" s="96">
        <v>-1</v>
      </c>
      <c r="AJ96" s="96">
        <v>0</v>
      </c>
      <c r="AM96" s="96" t="s">
        <v>296</v>
      </c>
      <c r="AN96" s="96">
        <v>-1</v>
      </c>
      <c r="AQ96" s="96">
        <v>636</v>
      </c>
      <c r="AR96" s="96" t="s">
        <v>243</v>
      </c>
      <c r="AS96" s="96" t="s">
        <v>297</v>
      </c>
      <c r="AT96" s="96" t="s">
        <v>245</v>
      </c>
      <c r="AV96" s="96">
        <v>22.818790114998901</v>
      </c>
      <c r="AW96" s="96">
        <v>1.99648768E-2</v>
      </c>
    </row>
    <row r="97" spans="1:49" x14ac:dyDescent="0.25">
      <c r="A97" s="106">
        <v>52000</v>
      </c>
      <c r="B97" s="106">
        <v>66000</v>
      </c>
      <c r="C97" s="106">
        <v>66000</v>
      </c>
      <c r="D97" s="96" t="s">
        <v>291</v>
      </c>
      <c r="E97" s="96" t="s">
        <v>13</v>
      </c>
      <c r="F97" s="96" t="s">
        <v>292</v>
      </c>
      <c r="G97" s="96" t="s">
        <v>293</v>
      </c>
      <c r="H97" s="96">
        <v>0.56000000000000005</v>
      </c>
      <c r="I97" s="96">
        <v>0.48</v>
      </c>
      <c r="J97" s="96" t="s">
        <v>245</v>
      </c>
      <c r="K97" s="96">
        <v>1.8443877206000001E-3</v>
      </c>
      <c r="L97" s="96">
        <v>3908.9627187455098</v>
      </c>
      <c r="M97" s="96">
        <v>8.3300117822580209</v>
      </c>
      <c r="N97" s="96">
        <v>1.25409171206436</v>
      </c>
      <c r="O97" s="96">
        <v>1.536377144365E-2</v>
      </c>
      <c r="P97" s="96">
        <v>2.31303135423E-3</v>
      </c>
      <c r="Q97" s="96">
        <v>7.2096428387413098</v>
      </c>
      <c r="R97" s="96">
        <v>1210</v>
      </c>
      <c r="S97" s="96" t="s">
        <v>298</v>
      </c>
      <c r="T97" s="96">
        <v>1210</v>
      </c>
      <c r="U97" s="96" t="s">
        <v>300</v>
      </c>
      <c r="V97" s="96" t="s">
        <v>245</v>
      </c>
      <c r="Z97" s="96">
        <v>0</v>
      </c>
      <c r="AA97" s="96">
        <v>1</v>
      </c>
      <c r="AB97" s="96">
        <v>1.536377144365E-2</v>
      </c>
      <c r="AC97" s="96">
        <v>2.31303135423E-3</v>
      </c>
      <c r="AD97" s="96">
        <v>7.2096428387398701</v>
      </c>
      <c r="AF97" s="96">
        <v>-1</v>
      </c>
      <c r="AG97" s="96">
        <v>-1</v>
      </c>
      <c r="AH97" s="96">
        <v>-1</v>
      </c>
      <c r="AI97" s="96">
        <v>-1</v>
      </c>
      <c r="AJ97" s="96">
        <v>0</v>
      </c>
      <c r="AM97" s="96" t="s">
        <v>296</v>
      </c>
      <c r="AN97" s="96">
        <v>-1</v>
      </c>
      <c r="AQ97" s="96">
        <v>636</v>
      </c>
      <c r="AR97" s="96" t="s">
        <v>243</v>
      </c>
      <c r="AS97" s="96" t="s">
        <v>297</v>
      </c>
      <c r="AT97" s="96" t="s">
        <v>245</v>
      </c>
      <c r="AV97" s="96">
        <v>18.6179527971079</v>
      </c>
      <c r="AW97" s="96">
        <v>5.8472367000000003E-3</v>
      </c>
    </row>
    <row r="98" spans="1:49" x14ac:dyDescent="0.25">
      <c r="A98" s="106">
        <v>52000</v>
      </c>
      <c r="B98" s="106">
        <v>66000</v>
      </c>
      <c r="C98" s="106">
        <v>66000</v>
      </c>
      <c r="D98" s="96" t="s">
        <v>291</v>
      </c>
      <c r="E98" s="96" t="s">
        <v>13</v>
      </c>
      <c r="F98" s="96" t="s">
        <v>292</v>
      </c>
      <c r="G98" s="96" t="s">
        <v>293</v>
      </c>
      <c r="H98" s="96">
        <v>0.56000000000000005</v>
      </c>
      <c r="I98" s="96">
        <v>0.48</v>
      </c>
      <c r="J98" s="96" t="s">
        <v>301</v>
      </c>
      <c r="K98" s="96">
        <v>2.8177420786E-3</v>
      </c>
      <c r="L98" s="96">
        <v>3908.9627187455098</v>
      </c>
      <c r="M98" s="96">
        <v>8.3300117822580209</v>
      </c>
      <c r="N98" s="96">
        <v>1.25409171206436</v>
      </c>
      <c r="O98" s="96">
        <v>2.3471824714149998E-2</v>
      </c>
      <c r="P98" s="96">
        <v>3.5337069875100002E-3</v>
      </c>
      <c r="Q98" s="96">
        <v>11.0144487363113</v>
      </c>
      <c r="R98" s="96">
        <v>1750</v>
      </c>
      <c r="S98" s="96" t="s">
        <v>303</v>
      </c>
      <c r="T98" s="96">
        <v>1750</v>
      </c>
      <c r="U98" s="96" t="s">
        <v>302</v>
      </c>
      <c r="V98" s="96" t="s">
        <v>301</v>
      </c>
      <c r="Z98" s="96">
        <v>0</v>
      </c>
      <c r="AA98" s="96">
        <v>1</v>
      </c>
      <c r="AB98" s="96">
        <v>2.3471824714149998E-2</v>
      </c>
      <c r="AC98" s="96">
        <v>3.5337069875100002E-3</v>
      </c>
      <c r="AD98" s="96">
        <v>2194.0270910160998</v>
      </c>
      <c r="AF98" s="96">
        <v>-1</v>
      </c>
      <c r="AG98" s="96">
        <v>-1</v>
      </c>
      <c r="AH98" s="96">
        <v>-1</v>
      </c>
      <c r="AI98" s="96">
        <v>-1</v>
      </c>
      <c r="AJ98" s="96">
        <v>0</v>
      </c>
      <c r="AM98" s="96" t="s">
        <v>296</v>
      </c>
      <c r="AN98" s="96">
        <v>-1</v>
      </c>
      <c r="AQ98" s="96">
        <v>636</v>
      </c>
      <c r="AR98" s="96" t="s">
        <v>243</v>
      </c>
      <c r="AS98" s="96" t="s">
        <v>297</v>
      </c>
      <c r="AT98" s="96" t="s">
        <v>245</v>
      </c>
      <c r="AV98" s="96">
        <v>100.479557476191</v>
      </c>
      <c r="AW98" s="96">
        <v>1.7794218094000001</v>
      </c>
    </row>
    <row r="99" spans="1:49" x14ac:dyDescent="0.25">
      <c r="A99" s="106">
        <v>52000</v>
      </c>
      <c r="B99" s="106">
        <v>66000</v>
      </c>
      <c r="C99" s="106">
        <v>66000</v>
      </c>
      <c r="D99" s="96" t="s">
        <v>291</v>
      </c>
      <c r="E99" s="96" t="s">
        <v>13</v>
      </c>
      <c r="F99" s="96" t="s">
        <v>292</v>
      </c>
      <c r="G99" s="96" t="s">
        <v>293</v>
      </c>
      <c r="H99" s="96">
        <v>0.56000000000000005</v>
      </c>
      <c r="I99" s="96">
        <v>0.48</v>
      </c>
      <c r="J99" s="96" t="s">
        <v>245</v>
      </c>
      <c r="K99" s="96">
        <v>1.207690199451E-2</v>
      </c>
      <c r="L99" s="96">
        <v>3908.9627187455098</v>
      </c>
      <c r="M99" s="96">
        <v>8.3300117822580209</v>
      </c>
      <c r="N99" s="96">
        <v>1.25409171206436</v>
      </c>
      <c r="O99" s="96">
        <v>0.10060073590747</v>
      </c>
      <c r="P99" s="96">
        <v>1.5145542698730001E-2</v>
      </c>
      <c r="Q99" s="96">
        <v>47.208159654498502</v>
      </c>
      <c r="R99" s="96">
        <v>1750</v>
      </c>
      <c r="S99" s="96" t="s">
        <v>303</v>
      </c>
      <c r="T99" s="96">
        <v>1750</v>
      </c>
      <c r="U99" s="96" t="s">
        <v>300</v>
      </c>
      <c r="V99" s="96" t="s">
        <v>245</v>
      </c>
      <c r="Z99" s="96">
        <v>0</v>
      </c>
      <c r="AA99" s="96">
        <v>1</v>
      </c>
      <c r="AB99" s="96">
        <v>0.10060073590747</v>
      </c>
      <c r="AC99" s="96">
        <v>1.5145542698730001E-2</v>
      </c>
      <c r="AD99" s="96">
        <v>47.208159654499198</v>
      </c>
      <c r="AF99" s="96">
        <v>-1</v>
      </c>
      <c r="AG99" s="96">
        <v>-1</v>
      </c>
      <c r="AH99" s="96">
        <v>-1</v>
      </c>
      <c r="AI99" s="96">
        <v>-1</v>
      </c>
      <c r="AJ99" s="96">
        <v>0</v>
      </c>
      <c r="AM99" s="96" t="s">
        <v>296</v>
      </c>
      <c r="AN99" s="96">
        <v>-1</v>
      </c>
      <c r="AQ99" s="96">
        <v>636</v>
      </c>
      <c r="AR99" s="96" t="s">
        <v>243</v>
      </c>
      <c r="AS99" s="96" t="s">
        <v>297</v>
      </c>
      <c r="AT99" s="96" t="s">
        <v>245</v>
      </c>
      <c r="AV99" s="96">
        <v>101.96892431203899</v>
      </c>
      <c r="AW99" s="96">
        <v>3.8287234099999998E-2</v>
      </c>
    </row>
    <row r="100" spans="1:49" x14ac:dyDescent="0.25">
      <c r="A100" s="106">
        <v>52000</v>
      </c>
      <c r="B100" s="106">
        <v>66000</v>
      </c>
      <c r="C100" s="106">
        <v>66000</v>
      </c>
      <c r="D100" s="96" t="s">
        <v>291</v>
      </c>
      <c r="E100" s="96" t="s">
        <v>13</v>
      </c>
      <c r="F100" s="96" t="s">
        <v>292</v>
      </c>
      <c r="G100" s="96" t="s">
        <v>293</v>
      </c>
      <c r="H100" s="96">
        <v>0.56000000000000005</v>
      </c>
      <c r="I100" s="96">
        <v>0.48</v>
      </c>
      <c r="J100" s="96" t="s">
        <v>301</v>
      </c>
      <c r="K100" s="96">
        <v>5.0774292713900004E-3</v>
      </c>
      <c r="L100" s="96">
        <v>3970.8025520811202</v>
      </c>
      <c r="M100" s="96">
        <v>9.8533412426858593</v>
      </c>
      <c r="N100" s="96">
        <v>1.4476434443642501</v>
      </c>
      <c r="O100" s="96">
        <v>5.0029643246649998E-2</v>
      </c>
      <c r="P100" s="96">
        <v>7.3503071989500001E-3</v>
      </c>
      <c r="Q100" s="96">
        <v>20.161469108866601</v>
      </c>
      <c r="R100" s="96">
        <v>1210</v>
      </c>
      <c r="S100" s="96" t="s">
        <v>298</v>
      </c>
      <c r="T100" s="96">
        <v>1210</v>
      </c>
      <c r="U100" s="96" t="s">
        <v>302</v>
      </c>
      <c r="V100" s="96" t="s">
        <v>301</v>
      </c>
      <c r="Z100" s="96">
        <v>0</v>
      </c>
      <c r="AA100" s="96">
        <v>1</v>
      </c>
      <c r="AB100" s="96">
        <v>5.0029643246649998E-2</v>
      </c>
      <c r="AC100" s="96">
        <v>7.3503071989500001E-3</v>
      </c>
      <c r="AD100" s="96">
        <v>722.85169518790406</v>
      </c>
      <c r="AF100" s="96">
        <v>-1</v>
      </c>
      <c r="AG100" s="96">
        <v>-1</v>
      </c>
      <c r="AH100" s="96">
        <v>-1</v>
      </c>
      <c r="AI100" s="96">
        <v>-1</v>
      </c>
      <c r="AJ100" s="96">
        <v>0</v>
      </c>
      <c r="AM100" s="96" t="s">
        <v>296</v>
      </c>
      <c r="AN100" s="96">
        <v>-1</v>
      </c>
      <c r="AQ100" s="96">
        <v>636</v>
      </c>
      <c r="AR100" s="96" t="s">
        <v>243</v>
      </c>
      <c r="AS100" s="96" t="s">
        <v>297</v>
      </c>
      <c r="AT100" s="96" t="s">
        <v>245</v>
      </c>
      <c r="AV100" s="96">
        <v>39.610043672683403</v>
      </c>
      <c r="AW100" s="96">
        <v>0.58625441619999996</v>
      </c>
    </row>
    <row r="101" spans="1:49" x14ac:dyDescent="0.25">
      <c r="A101" s="106">
        <v>52000</v>
      </c>
      <c r="B101" s="106">
        <v>66000</v>
      </c>
      <c r="C101" s="106">
        <v>66000</v>
      </c>
      <c r="D101" s="96" t="s">
        <v>291</v>
      </c>
      <c r="E101" s="96" t="s">
        <v>13</v>
      </c>
      <c r="F101" s="96" t="s">
        <v>292</v>
      </c>
      <c r="G101" s="96" t="s">
        <v>293</v>
      </c>
      <c r="H101" s="96">
        <v>0.56000000000000005</v>
      </c>
      <c r="I101" s="96">
        <v>0.48</v>
      </c>
      <c r="J101" s="96" t="s">
        <v>245</v>
      </c>
      <c r="K101" s="96">
        <v>4.3121153087899997E-3</v>
      </c>
      <c r="L101" s="96">
        <v>3970.8025520811202</v>
      </c>
      <c r="M101" s="96">
        <v>9.8533412426858593</v>
      </c>
      <c r="N101" s="96">
        <v>1.4476434443642501</v>
      </c>
      <c r="O101" s="96">
        <v>4.2488743615319999E-2</v>
      </c>
      <c r="P101" s="96">
        <v>6.2424054581099999E-3</v>
      </c>
      <c r="Q101" s="96">
        <v>17.1225584730153</v>
      </c>
      <c r="R101" s="96">
        <v>1210</v>
      </c>
      <c r="S101" s="96" t="s">
        <v>298</v>
      </c>
      <c r="T101" s="96">
        <v>1210</v>
      </c>
      <c r="U101" s="96" t="s">
        <v>300</v>
      </c>
      <c r="V101" s="96" t="s">
        <v>245</v>
      </c>
      <c r="Z101" s="96">
        <v>0</v>
      </c>
      <c r="AA101" s="96">
        <v>1</v>
      </c>
      <c r="AB101" s="96">
        <v>4.2488743615319999E-2</v>
      </c>
      <c r="AC101" s="96">
        <v>6.2424054581099999E-3</v>
      </c>
      <c r="AD101" s="96">
        <v>17.1225584730165</v>
      </c>
      <c r="AF101" s="96">
        <v>-1</v>
      </c>
      <c r="AG101" s="96">
        <v>-1</v>
      </c>
      <c r="AH101" s="96">
        <v>-1</v>
      </c>
      <c r="AI101" s="96">
        <v>-1</v>
      </c>
      <c r="AJ101" s="96">
        <v>0</v>
      </c>
      <c r="AM101" s="96" t="s">
        <v>296</v>
      </c>
      <c r="AN101" s="96">
        <v>-1</v>
      </c>
      <c r="AQ101" s="96">
        <v>636</v>
      </c>
      <c r="AR101" s="96" t="s">
        <v>243</v>
      </c>
      <c r="AS101" s="96" t="s">
        <v>297</v>
      </c>
      <c r="AT101" s="96" t="s">
        <v>245</v>
      </c>
      <c r="AV101" s="96">
        <v>39.239307857517602</v>
      </c>
      <c r="AW101" s="96">
        <v>1.3886908700000001E-2</v>
      </c>
    </row>
    <row r="102" spans="1:49" x14ac:dyDescent="0.25">
      <c r="A102" s="106">
        <v>52000</v>
      </c>
      <c r="B102" s="106">
        <v>66000</v>
      </c>
      <c r="C102" s="106">
        <v>66000</v>
      </c>
      <c r="D102" s="96" t="s">
        <v>291</v>
      </c>
      <c r="E102" s="96" t="s">
        <v>13</v>
      </c>
      <c r="F102" s="96" t="s">
        <v>292</v>
      </c>
      <c r="G102" s="96" t="s">
        <v>293</v>
      </c>
      <c r="H102" s="96">
        <v>0.56000000000000005</v>
      </c>
      <c r="I102" s="96">
        <v>0.48</v>
      </c>
      <c r="J102" s="96" t="s">
        <v>245</v>
      </c>
      <c r="K102" s="96">
        <v>2.9991590235109999E-2</v>
      </c>
      <c r="L102" s="96">
        <v>3970.8025520811202</v>
      </c>
      <c r="M102" s="96">
        <v>9.8533412426858593</v>
      </c>
      <c r="N102" s="96">
        <v>1.4476434443642501</v>
      </c>
      <c r="O102" s="96">
        <v>0.29551737299735997</v>
      </c>
      <c r="P102" s="96">
        <v>4.341712898991E-2</v>
      </c>
      <c r="Q102" s="96">
        <v>119.09068304655401</v>
      </c>
      <c r="R102" s="96">
        <v>1210</v>
      </c>
      <c r="S102" s="96" t="s">
        <v>298</v>
      </c>
      <c r="T102" s="96">
        <v>1210</v>
      </c>
      <c r="U102" s="96" t="s">
        <v>295</v>
      </c>
      <c r="V102" s="96" t="s">
        <v>245</v>
      </c>
      <c r="Z102" s="96">
        <v>0</v>
      </c>
      <c r="AA102" s="96">
        <v>1</v>
      </c>
      <c r="AB102" s="96">
        <v>0.29551737299735997</v>
      </c>
      <c r="AC102" s="96">
        <v>4.341712898991E-2</v>
      </c>
      <c r="AD102" s="96">
        <v>119.090683046552</v>
      </c>
      <c r="AF102" s="96">
        <v>-1</v>
      </c>
      <c r="AG102" s="96">
        <v>-1</v>
      </c>
      <c r="AH102" s="96">
        <v>-1</v>
      </c>
      <c r="AI102" s="96">
        <v>-1</v>
      </c>
      <c r="AJ102" s="96">
        <v>0</v>
      </c>
      <c r="AM102" s="96" t="s">
        <v>296</v>
      </c>
      <c r="AN102" s="96">
        <v>-1</v>
      </c>
      <c r="AQ102" s="96">
        <v>636</v>
      </c>
      <c r="AR102" s="96" t="s">
        <v>243</v>
      </c>
      <c r="AS102" s="96" t="s">
        <v>297</v>
      </c>
      <c r="AT102" s="96" t="s">
        <v>245</v>
      </c>
      <c r="AV102" s="96">
        <v>54.387444494738801</v>
      </c>
      <c r="AW102" s="96">
        <v>9.6586117599999993E-2</v>
      </c>
    </row>
    <row r="103" spans="1:49" x14ac:dyDescent="0.25">
      <c r="A103" s="106">
        <v>52000</v>
      </c>
      <c r="B103" s="106">
        <v>66000</v>
      </c>
      <c r="C103" s="106">
        <v>66000</v>
      </c>
      <c r="D103" s="96" t="s">
        <v>291</v>
      </c>
      <c r="E103" s="96" t="s">
        <v>13</v>
      </c>
      <c r="F103" s="96" t="s">
        <v>292</v>
      </c>
      <c r="G103" s="96" t="s">
        <v>293</v>
      </c>
      <c r="H103" s="96">
        <v>0.56000000000000005</v>
      </c>
      <c r="I103" s="96">
        <v>0.48</v>
      </c>
      <c r="J103" s="96" t="s">
        <v>245</v>
      </c>
      <c r="K103" s="96">
        <v>2.8729618021499999E-3</v>
      </c>
      <c r="L103" s="96">
        <v>3970.8025520811202</v>
      </c>
      <c r="M103" s="96">
        <v>9.8533412426858593</v>
      </c>
      <c r="N103" s="96">
        <v>1.4476434443642501</v>
      </c>
      <c r="O103" s="96">
        <v>2.8308273013870001E-2</v>
      </c>
      <c r="P103" s="96">
        <v>4.1590243188000002E-3</v>
      </c>
      <c r="Q103" s="96">
        <v>11.4079640560445</v>
      </c>
      <c r="R103" s="96">
        <v>1210</v>
      </c>
      <c r="S103" s="96" t="s">
        <v>298</v>
      </c>
      <c r="T103" s="96">
        <v>1210</v>
      </c>
      <c r="U103" s="96" t="s">
        <v>300</v>
      </c>
      <c r="V103" s="96" t="s">
        <v>245</v>
      </c>
      <c r="Z103" s="96">
        <v>0</v>
      </c>
      <c r="AA103" s="96">
        <v>1</v>
      </c>
      <c r="AB103" s="96">
        <v>2.8308273013870001E-2</v>
      </c>
      <c r="AC103" s="96">
        <v>4.1590243188000002E-3</v>
      </c>
      <c r="AD103" s="96">
        <v>11.407964056042699</v>
      </c>
      <c r="AF103" s="96">
        <v>-1</v>
      </c>
      <c r="AG103" s="96">
        <v>-1</v>
      </c>
      <c r="AH103" s="96">
        <v>-1</v>
      </c>
      <c r="AI103" s="96">
        <v>-1</v>
      </c>
      <c r="AJ103" s="96">
        <v>0</v>
      </c>
      <c r="AM103" s="96" t="s">
        <v>296</v>
      </c>
      <c r="AN103" s="96">
        <v>-1</v>
      </c>
      <c r="AQ103" s="96">
        <v>636</v>
      </c>
      <c r="AR103" s="96" t="s">
        <v>243</v>
      </c>
      <c r="AS103" s="96" t="s">
        <v>297</v>
      </c>
      <c r="AT103" s="96" t="s">
        <v>245</v>
      </c>
      <c r="AV103" s="96">
        <v>44.276329413353302</v>
      </c>
      <c r="AW103" s="96">
        <v>9.2522012000000008E-3</v>
      </c>
    </row>
    <row r="104" spans="1:49" x14ac:dyDescent="0.25">
      <c r="A104" s="106">
        <v>52000</v>
      </c>
      <c r="B104" s="106">
        <v>66000</v>
      </c>
      <c r="C104" s="106">
        <v>66000</v>
      </c>
      <c r="D104" s="96" t="s">
        <v>291</v>
      </c>
      <c r="E104" s="96" t="s">
        <v>13</v>
      </c>
      <c r="F104" s="96" t="s">
        <v>292</v>
      </c>
      <c r="G104" s="96" t="s">
        <v>293</v>
      </c>
      <c r="H104" s="96">
        <v>0.56000000000000005</v>
      </c>
      <c r="I104" s="96">
        <v>0.48</v>
      </c>
      <c r="J104" s="96" t="s">
        <v>301</v>
      </c>
      <c r="K104" s="96">
        <v>7.18570505839E-3</v>
      </c>
      <c r="L104" s="96">
        <v>3970.8025520811202</v>
      </c>
      <c r="M104" s="96">
        <v>9.8533412426858593</v>
      </c>
      <c r="N104" s="96">
        <v>1.4476434443642501</v>
      </c>
      <c r="O104" s="96">
        <v>7.0803204009680001E-2</v>
      </c>
      <c r="P104" s="96">
        <v>1.0402338820919999E-2</v>
      </c>
      <c r="Q104" s="96">
        <v>28.533015984388999</v>
      </c>
      <c r="R104" s="96">
        <v>1210</v>
      </c>
      <c r="S104" s="96" t="s">
        <v>298</v>
      </c>
      <c r="T104" s="96">
        <v>1210</v>
      </c>
      <c r="U104" s="96" t="s">
        <v>302</v>
      </c>
      <c r="V104" s="96" t="s">
        <v>301</v>
      </c>
      <c r="Z104" s="96">
        <v>0</v>
      </c>
      <c r="AA104" s="96">
        <v>1</v>
      </c>
      <c r="AB104" s="96">
        <v>7.0803204009680001E-2</v>
      </c>
      <c r="AC104" s="96">
        <v>1.0402338820919999E-2</v>
      </c>
      <c r="AD104" s="96">
        <v>1157.3659070551901</v>
      </c>
      <c r="AF104" s="96">
        <v>-1</v>
      </c>
      <c r="AG104" s="96">
        <v>-1</v>
      </c>
      <c r="AH104" s="96">
        <v>-1</v>
      </c>
      <c r="AI104" s="96">
        <v>-1</v>
      </c>
      <c r="AJ104" s="96">
        <v>0</v>
      </c>
      <c r="AM104" s="96" t="s">
        <v>296</v>
      </c>
      <c r="AN104" s="96">
        <v>-1</v>
      </c>
      <c r="AQ104" s="96">
        <v>636</v>
      </c>
      <c r="AR104" s="96" t="s">
        <v>243</v>
      </c>
      <c r="AS104" s="96" t="s">
        <v>297</v>
      </c>
      <c r="AT104" s="96" t="s">
        <v>245</v>
      </c>
      <c r="AV104" s="96">
        <v>62.974936060211697</v>
      </c>
      <c r="AW104" s="96">
        <v>0.93865848100000004</v>
      </c>
    </row>
    <row r="105" spans="1:49" x14ac:dyDescent="0.25">
      <c r="A105" s="106">
        <v>52000</v>
      </c>
      <c r="B105" s="106">
        <v>66000</v>
      </c>
      <c r="C105" s="106">
        <v>66000</v>
      </c>
      <c r="D105" s="96" t="s">
        <v>291</v>
      </c>
      <c r="E105" s="96" t="s">
        <v>13</v>
      </c>
      <c r="F105" s="96" t="s">
        <v>292</v>
      </c>
      <c r="G105" s="96" t="s">
        <v>293</v>
      </c>
      <c r="H105" s="96">
        <v>0.56000000000000005</v>
      </c>
      <c r="I105" s="96">
        <v>0.48</v>
      </c>
      <c r="J105" s="96" t="s">
        <v>245</v>
      </c>
      <c r="K105" s="96">
        <v>6.9927486091799999E-3</v>
      </c>
      <c r="L105" s="96">
        <v>3970.8025520811202</v>
      </c>
      <c r="M105" s="96">
        <v>9.8533412426858593</v>
      </c>
      <c r="N105" s="96">
        <v>1.4476434443642501</v>
      </c>
      <c r="O105" s="96">
        <v>6.890193827063E-2</v>
      </c>
      <c r="P105" s="96">
        <v>1.012300668217E-2</v>
      </c>
      <c r="Q105" s="96">
        <v>27.7668240234214</v>
      </c>
      <c r="R105" s="96">
        <v>1210</v>
      </c>
      <c r="S105" s="96" t="s">
        <v>298</v>
      </c>
      <c r="T105" s="96">
        <v>1210</v>
      </c>
      <c r="U105" s="96" t="s">
        <v>300</v>
      </c>
      <c r="V105" s="96" t="s">
        <v>245</v>
      </c>
      <c r="Z105" s="96">
        <v>0</v>
      </c>
      <c r="AA105" s="96">
        <v>1</v>
      </c>
      <c r="AB105" s="96">
        <v>6.890193827063E-2</v>
      </c>
      <c r="AC105" s="96">
        <v>1.012300668217E-2</v>
      </c>
      <c r="AD105" s="96">
        <v>27.766824023422998</v>
      </c>
      <c r="AF105" s="96">
        <v>-1</v>
      </c>
      <c r="AG105" s="96">
        <v>-1</v>
      </c>
      <c r="AH105" s="96">
        <v>-1</v>
      </c>
      <c r="AI105" s="96">
        <v>-1</v>
      </c>
      <c r="AJ105" s="96">
        <v>0</v>
      </c>
      <c r="AM105" s="96" t="s">
        <v>296</v>
      </c>
      <c r="AN105" s="96">
        <v>-1</v>
      </c>
      <c r="AQ105" s="96">
        <v>636</v>
      </c>
      <c r="AR105" s="96" t="s">
        <v>243</v>
      </c>
      <c r="AS105" s="96" t="s">
        <v>297</v>
      </c>
      <c r="AT105" s="96" t="s">
        <v>245</v>
      </c>
      <c r="AV105" s="96">
        <v>62.9665546863298</v>
      </c>
      <c r="AW105" s="96">
        <v>2.25197275E-2</v>
      </c>
    </row>
    <row r="106" spans="1:49" x14ac:dyDescent="0.25">
      <c r="A106" s="106">
        <v>52000</v>
      </c>
      <c r="B106" s="106">
        <v>66000</v>
      </c>
      <c r="C106" s="106">
        <v>66000</v>
      </c>
      <c r="D106" s="96" t="s">
        <v>291</v>
      </c>
      <c r="E106" s="96" t="s">
        <v>13</v>
      </c>
      <c r="F106" s="96" t="s">
        <v>292</v>
      </c>
      <c r="G106" s="96" t="s">
        <v>293</v>
      </c>
      <c r="H106" s="96">
        <v>0.56000000000000005</v>
      </c>
      <c r="I106" s="96">
        <v>0.48</v>
      </c>
      <c r="J106" s="96" t="s">
        <v>245</v>
      </c>
      <c r="K106" s="96">
        <v>3.6390130660170002E-2</v>
      </c>
      <c r="L106" s="96">
        <v>3970.8025520811202</v>
      </c>
      <c r="M106" s="96">
        <v>9.8533412426858593</v>
      </c>
      <c r="N106" s="96">
        <v>1.4476434443642501</v>
      </c>
      <c r="O106" s="96">
        <v>0.35856437526059998</v>
      </c>
      <c r="P106" s="96">
        <v>5.2679934089749997E-2</v>
      </c>
      <c r="Q106" s="96">
        <v>144.498023695976</v>
      </c>
      <c r="R106" s="96">
        <v>1210</v>
      </c>
      <c r="S106" s="96" t="s">
        <v>298</v>
      </c>
      <c r="T106" s="96">
        <v>1210</v>
      </c>
      <c r="U106" s="96" t="s">
        <v>295</v>
      </c>
      <c r="V106" s="96" t="s">
        <v>245</v>
      </c>
      <c r="Z106" s="96">
        <v>0</v>
      </c>
      <c r="AA106" s="96">
        <v>1</v>
      </c>
      <c r="AB106" s="96">
        <v>0.35856437526059998</v>
      </c>
      <c r="AC106" s="96">
        <v>5.2679934089749997E-2</v>
      </c>
      <c r="AD106" s="96">
        <v>144.49802369597799</v>
      </c>
      <c r="AF106" s="96">
        <v>-1</v>
      </c>
      <c r="AG106" s="96">
        <v>-1</v>
      </c>
      <c r="AH106" s="96">
        <v>-1</v>
      </c>
      <c r="AI106" s="96">
        <v>-1</v>
      </c>
      <c r="AJ106" s="96">
        <v>0</v>
      </c>
      <c r="AM106" s="96" t="s">
        <v>296</v>
      </c>
      <c r="AN106" s="96">
        <v>-1</v>
      </c>
      <c r="AQ106" s="96">
        <v>636</v>
      </c>
      <c r="AR106" s="96" t="s">
        <v>243</v>
      </c>
      <c r="AS106" s="96" t="s">
        <v>297</v>
      </c>
      <c r="AT106" s="96" t="s">
        <v>245</v>
      </c>
      <c r="AV106" s="96">
        <v>67.234878097779898</v>
      </c>
      <c r="AW106" s="96">
        <v>0.1171922333</v>
      </c>
    </row>
    <row r="107" spans="1:49" x14ac:dyDescent="0.25">
      <c r="A107" s="106">
        <v>52000</v>
      </c>
      <c r="B107" s="106">
        <v>66000</v>
      </c>
      <c r="C107" s="106">
        <v>66000</v>
      </c>
      <c r="D107" s="96" t="s">
        <v>291</v>
      </c>
      <c r="E107" s="96" t="s">
        <v>13</v>
      </c>
      <c r="F107" s="96" t="s">
        <v>292</v>
      </c>
      <c r="G107" s="96" t="s">
        <v>293</v>
      </c>
      <c r="H107" s="96">
        <v>0.56000000000000005</v>
      </c>
      <c r="I107" s="96">
        <v>0.48</v>
      </c>
      <c r="J107" s="96" t="s">
        <v>245</v>
      </c>
      <c r="K107" s="96">
        <v>4.4091743821299996E-3</v>
      </c>
      <c r="L107" s="96">
        <v>3970.8025520811202</v>
      </c>
      <c r="M107" s="96">
        <v>9.8533412426858593</v>
      </c>
      <c r="N107" s="96">
        <v>1.4476434443642501</v>
      </c>
      <c r="O107" s="96">
        <v>4.3445099785629999E-2</v>
      </c>
      <c r="P107" s="96">
        <v>6.3829123893399996E-3</v>
      </c>
      <c r="Q107" s="96">
        <v>17.507960889132502</v>
      </c>
      <c r="R107" s="96">
        <v>1210</v>
      </c>
      <c r="S107" s="96" t="s">
        <v>298</v>
      </c>
      <c r="T107" s="96">
        <v>1210</v>
      </c>
      <c r="U107" s="96" t="s">
        <v>300</v>
      </c>
      <c r="V107" s="96" t="s">
        <v>245</v>
      </c>
      <c r="Z107" s="96">
        <v>0</v>
      </c>
      <c r="AA107" s="96">
        <v>1</v>
      </c>
      <c r="AB107" s="96">
        <v>4.3445099785629999E-2</v>
      </c>
      <c r="AC107" s="96">
        <v>6.3829123893399996E-3</v>
      </c>
      <c r="AD107" s="96">
        <v>17.507960889134502</v>
      </c>
      <c r="AF107" s="96">
        <v>-1</v>
      </c>
      <c r="AG107" s="96">
        <v>-1</v>
      </c>
      <c r="AH107" s="96">
        <v>-1</v>
      </c>
      <c r="AI107" s="96">
        <v>-1</v>
      </c>
      <c r="AJ107" s="96">
        <v>0</v>
      </c>
      <c r="AM107" s="96" t="s">
        <v>296</v>
      </c>
      <c r="AN107" s="96">
        <v>-1</v>
      </c>
      <c r="AQ107" s="96">
        <v>636</v>
      </c>
      <c r="AR107" s="96" t="s">
        <v>243</v>
      </c>
      <c r="AS107" s="96" t="s">
        <v>297</v>
      </c>
      <c r="AT107" s="96" t="s">
        <v>245</v>
      </c>
      <c r="AV107" s="96">
        <v>58.069848964431301</v>
      </c>
      <c r="AW107" s="96">
        <v>1.4199481700000001E-2</v>
      </c>
    </row>
    <row r="108" spans="1:49" x14ac:dyDescent="0.25">
      <c r="A108" s="106">
        <v>52000</v>
      </c>
      <c r="B108" s="106">
        <v>66000</v>
      </c>
      <c r="C108" s="106">
        <v>66000</v>
      </c>
      <c r="D108" s="96" t="s">
        <v>291</v>
      </c>
      <c r="E108" s="96" t="s">
        <v>13</v>
      </c>
      <c r="F108" s="96" t="s">
        <v>292</v>
      </c>
      <c r="G108" s="96" t="s">
        <v>293</v>
      </c>
      <c r="H108" s="96">
        <v>0.56000000000000005</v>
      </c>
      <c r="I108" s="96">
        <v>0.48</v>
      </c>
      <c r="J108" s="96" t="s">
        <v>301</v>
      </c>
      <c r="K108" s="96">
        <v>1.5865782771E-4</v>
      </c>
      <c r="L108" s="96">
        <v>3970.8025520811202</v>
      </c>
      <c r="M108" s="96">
        <v>9.8533412426858593</v>
      </c>
      <c r="N108" s="96">
        <v>1.4476434443642501</v>
      </c>
      <c r="O108" s="96">
        <v>1.56330971733E-3</v>
      </c>
      <c r="P108" s="96">
        <v>2.2967996419E-4</v>
      </c>
      <c r="Q108" s="96">
        <v>0.62999890721425</v>
      </c>
      <c r="R108" s="96">
        <v>1210</v>
      </c>
      <c r="S108" s="96" t="s">
        <v>298</v>
      </c>
      <c r="T108" s="96">
        <v>1210</v>
      </c>
      <c r="U108" s="96" t="s">
        <v>302</v>
      </c>
      <c r="V108" s="96" t="s">
        <v>301</v>
      </c>
      <c r="Z108" s="96">
        <v>0</v>
      </c>
      <c r="AA108" s="96">
        <v>1</v>
      </c>
      <c r="AB108" s="96">
        <v>1.56330971733E-3</v>
      </c>
      <c r="AC108" s="96">
        <v>2.2967996419E-4</v>
      </c>
      <c r="AD108" s="96">
        <v>14.2856769694287</v>
      </c>
      <c r="AF108" s="96">
        <v>-1</v>
      </c>
      <c r="AG108" s="96">
        <v>-1</v>
      </c>
      <c r="AH108" s="96">
        <v>-1</v>
      </c>
      <c r="AI108" s="96">
        <v>-1</v>
      </c>
      <c r="AJ108" s="96">
        <v>0</v>
      </c>
      <c r="AM108" s="96" t="s">
        <v>296</v>
      </c>
      <c r="AN108" s="96">
        <v>-1</v>
      </c>
      <c r="AQ108" s="96">
        <v>636</v>
      </c>
      <c r="AR108" s="96" t="s">
        <v>243</v>
      </c>
      <c r="AS108" s="96" t="s">
        <v>297</v>
      </c>
      <c r="AT108" s="96" t="s">
        <v>245</v>
      </c>
      <c r="AV108" s="96">
        <v>3.21087796296491</v>
      </c>
      <c r="AW108" s="96">
        <v>1.15861127E-2</v>
      </c>
    </row>
    <row r="109" spans="1:49" x14ac:dyDescent="0.25">
      <c r="A109" s="106">
        <v>52000</v>
      </c>
      <c r="B109" s="106">
        <v>66000</v>
      </c>
      <c r="C109" s="106">
        <v>66000</v>
      </c>
      <c r="D109" s="96" t="s">
        <v>291</v>
      </c>
      <c r="E109" s="96" t="s">
        <v>13</v>
      </c>
      <c r="F109" s="96" t="s">
        <v>292</v>
      </c>
      <c r="G109" s="96" t="s">
        <v>293</v>
      </c>
      <c r="H109" s="96">
        <v>0.56000000000000005</v>
      </c>
      <c r="I109" s="96">
        <v>0.48</v>
      </c>
      <c r="J109" s="96" t="s">
        <v>245</v>
      </c>
      <c r="K109" s="96">
        <v>1.7779504073000001E-4</v>
      </c>
      <c r="L109" s="96">
        <v>3970.8025520811202</v>
      </c>
      <c r="M109" s="96">
        <v>9.8533412426858593</v>
      </c>
      <c r="N109" s="96">
        <v>1.4476434443642501</v>
      </c>
      <c r="O109" s="96">
        <v>1.75187520765E-3</v>
      </c>
      <c r="P109" s="96">
        <v>2.5738382515999998E-4</v>
      </c>
      <c r="Q109" s="96">
        <v>0.70598900151377997</v>
      </c>
      <c r="R109" s="96">
        <v>1210</v>
      </c>
      <c r="S109" s="96" t="s">
        <v>298</v>
      </c>
      <c r="T109" s="96">
        <v>1210</v>
      </c>
      <c r="U109" s="96" t="s">
        <v>300</v>
      </c>
      <c r="V109" s="96" t="s">
        <v>245</v>
      </c>
      <c r="Z109" s="96">
        <v>0</v>
      </c>
      <c r="AA109" s="96">
        <v>1</v>
      </c>
      <c r="AB109" s="96">
        <v>1.75187520765E-3</v>
      </c>
      <c r="AC109" s="96">
        <v>2.5738382515999998E-4</v>
      </c>
      <c r="AD109" s="96">
        <v>0.70598900151225996</v>
      </c>
      <c r="AF109" s="96">
        <v>-1</v>
      </c>
      <c r="AG109" s="96">
        <v>-1</v>
      </c>
      <c r="AH109" s="96">
        <v>-1</v>
      </c>
      <c r="AI109" s="96">
        <v>-1</v>
      </c>
      <c r="AJ109" s="96">
        <v>0</v>
      </c>
      <c r="AM109" s="96" t="s">
        <v>296</v>
      </c>
      <c r="AN109" s="96">
        <v>-1</v>
      </c>
      <c r="AQ109" s="96">
        <v>636</v>
      </c>
      <c r="AR109" s="96" t="s">
        <v>243</v>
      </c>
      <c r="AS109" s="96" t="s">
        <v>297</v>
      </c>
      <c r="AT109" s="96" t="s">
        <v>245</v>
      </c>
      <c r="AV109" s="96">
        <v>3.4076316861884299</v>
      </c>
      <c r="AW109" s="96">
        <v>5.7257830000000001E-4</v>
      </c>
    </row>
    <row r="110" spans="1:49" x14ac:dyDescent="0.25">
      <c r="A110" s="106">
        <v>52000</v>
      </c>
      <c r="B110" s="106">
        <v>67000</v>
      </c>
      <c r="C110" s="106">
        <v>67000</v>
      </c>
      <c r="D110" s="96" t="s">
        <v>291</v>
      </c>
      <c r="E110" s="96" t="s">
        <v>13</v>
      </c>
      <c r="F110" s="96" t="s">
        <v>292</v>
      </c>
      <c r="G110" s="96" t="s">
        <v>293</v>
      </c>
      <c r="H110" s="96">
        <v>0.56000000000000005</v>
      </c>
      <c r="I110" s="96">
        <v>0.48</v>
      </c>
      <c r="J110" s="96" t="s">
        <v>245</v>
      </c>
      <c r="K110" s="96">
        <v>0.20040969385983001</v>
      </c>
      <c r="L110" s="96">
        <v>3982.95561347795</v>
      </c>
      <c r="M110" s="96">
        <v>9.8818197847046196</v>
      </c>
      <c r="N110" s="96">
        <v>1.4517701888622601</v>
      </c>
      <c r="O110" s="96">
        <v>1.98041247783068</v>
      </c>
      <c r="P110" s="96">
        <v>0.29094881910470999</v>
      </c>
      <c r="Q110" s="96">
        <v>798.222915154416</v>
      </c>
      <c r="R110" s="96">
        <v>1200</v>
      </c>
      <c r="S110" s="96" t="s">
        <v>294</v>
      </c>
      <c r="T110" s="96">
        <v>1200</v>
      </c>
      <c r="U110" s="96" t="s">
        <v>295</v>
      </c>
      <c r="V110" s="96" t="s">
        <v>245</v>
      </c>
      <c r="Z110" s="96">
        <v>0</v>
      </c>
      <c r="AA110" s="96">
        <v>1</v>
      </c>
      <c r="AB110" s="96">
        <v>1.98041247783068</v>
      </c>
      <c r="AC110" s="96">
        <v>0.29094881910470999</v>
      </c>
      <c r="AD110" s="96">
        <v>1504.04912864471</v>
      </c>
      <c r="AF110" s="96">
        <v>-1</v>
      </c>
      <c r="AG110" s="96">
        <v>-1</v>
      </c>
      <c r="AH110" s="96">
        <v>-1</v>
      </c>
      <c r="AI110" s="96">
        <v>-1</v>
      </c>
      <c r="AJ110" s="96">
        <v>0</v>
      </c>
      <c r="AM110" s="96" t="s">
        <v>296</v>
      </c>
      <c r="AN110" s="96">
        <v>-1</v>
      </c>
      <c r="AQ110" s="96">
        <v>636</v>
      </c>
      <c r="AR110" s="96" t="s">
        <v>243</v>
      </c>
      <c r="AS110" s="96" t="s">
        <v>297</v>
      </c>
      <c r="AT110" s="96" t="s">
        <v>245</v>
      </c>
      <c r="AV110" s="96">
        <v>132.46731848401299</v>
      </c>
      <c r="AW110" s="96">
        <v>1.2198289769999999</v>
      </c>
    </row>
    <row r="111" spans="1:49" x14ac:dyDescent="0.25">
      <c r="A111" s="106">
        <v>53000</v>
      </c>
      <c r="B111" s="106">
        <v>67000</v>
      </c>
      <c r="C111" s="106">
        <v>67000</v>
      </c>
      <c r="D111" s="96" t="s">
        <v>291</v>
      </c>
      <c r="E111" s="96" t="s">
        <v>13</v>
      </c>
      <c r="F111" s="96" t="s">
        <v>292</v>
      </c>
      <c r="G111" s="96" t="s">
        <v>293</v>
      </c>
      <c r="H111" s="96">
        <v>0.56000000000000005</v>
      </c>
      <c r="I111" s="96">
        <v>0.48</v>
      </c>
      <c r="J111" s="96" t="s">
        <v>245</v>
      </c>
      <c r="K111" s="96">
        <v>1.360257945299E-2</v>
      </c>
      <c r="L111" s="96">
        <v>3896.7537939681702</v>
      </c>
      <c r="M111" s="96">
        <v>9.4843705735023391</v>
      </c>
      <c r="N111" s="96">
        <v>1.67170263691764</v>
      </c>
      <c r="O111" s="96">
        <v>0.12901190428770001</v>
      </c>
      <c r="P111" s="96">
        <v>2.2739467940449998E-2</v>
      </c>
      <c r="Q111" s="96">
        <v>53.005903091207799</v>
      </c>
      <c r="R111" s="96">
        <v>1200</v>
      </c>
      <c r="S111" s="96" t="s">
        <v>294</v>
      </c>
      <c r="T111" s="96">
        <v>1200</v>
      </c>
      <c r="U111" s="96" t="s">
        <v>295</v>
      </c>
      <c r="V111" s="96" t="s">
        <v>245</v>
      </c>
      <c r="Z111" s="96">
        <v>0</v>
      </c>
      <c r="AA111" s="96">
        <v>1</v>
      </c>
      <c r="AB111" s="96">
        <v>0.12901190428770001</v>
      </c>
      <c r="AC111" s="96">
        <v>2.2739467940449998E-2</v>
      </c>
      <c r="AD111" s="96">
        <v>53.005903091208999</v>
      </c>
      <c r="AF111" s="96">
        <v>-1</v>
      </c>
      <c r="AG111" s="96">
        <v>-1</v>
      </c>
      <c r="AH111" s="96">
        <v>-1</v>
      </c>
      <c r="AI111" s="96">
        <v>-1</v>
      </c>
      <c r="AJ111" s="96">
        <v>0</v>
      </c>
      <c r="AM111" s="96" t="s">
        <v>296</v>
      </c>
      <c r="AN111" s="96">
        <v>-1</v>
      </c>
      <c r="AQ111" s="96">
        <v>636</v>
      </c>
      <c r="AR111" s="96" t="s">
        <v>243</v>
      </c>
      <c r="AS111" s="96" t="s">
        <v>297</v>
      </c>
      <c r="AT111" s="96" t="s">
        <v>245</v>
      </c>
      <c r="AV111" s="96">
        <v>45.511021096827797</v>
      </c>
      <c r="AW111" s="96">
        <v>4.2989378000000002E-2</v>
      </c>
    </row>
    <row r="112" spans="1:49" x14ac:dyDescent="0.25">
      <c r="A112" s="106">
        <v>53000</v>
      </c>
      <c r="B112" s="106">
        <v>67000</v>
      </c>
      <c r="C112" s="106">
        <v>67000</v>
      </c>
      <c r="D112" s="96" t="s">
        <v>291</v>
      </c>
      <c r="E112" s="96" t="s">
        <v>13</v>
      </c>
      <c r="F112" s="96" t="s">
        <v>292</v>
      </c>
      <c r="G112" s="96" t="s">
        <v>293</v>
      </c>
      <c r="H112" s="96">
        <v>0.56000000000000005</v>
      </c>
      <c r="I112" s="96">
        <v>0.48</v>
      </c>
      <c r="J112" s="96" t="s">
        <v>299</v>
      </c>
      <c r="K112" s="96">
        <v>0.35397620030109</v>
      </c>
      <c r="L112" s="96">
        <v>3896.7537939681702</v>
      </c>
      <c r="M112" s="96">
        <v>9.4843705735023391</v>
      </c>
      <c r="N112" s="96">
        <v>1.67170263691764</v>
      </c>
      <c r="O112" s="96">
        <v>3.35724145785588</v>
      </c>
      <c r="P112" s="96">
        <v>0.59174294744943001</v>
      </c>
      <c r="Q112" s="96">
        <v>1379.3581014977301</v>
      </c>
      <c r="R112" s="96">
        <v>1200</v>
      </c>
      <c r="S112" s="96" t="s">
        <v>294</v>
      </c>
      <c r="T112" s="96">
        <v>3000</v>
      </c>
      <c r="U112" s="96" t="s">
        <v>295</v>
      </c>
      <c r="V112" s="96" t="s">
        <v>245</v>
      </c>
      <c r="Z112" s="96">
        <v>0</v>
      </c>
      <c r="AA112" s="96">
        <v>1</v>
      </c>
      <c r="AB112" s="96">
        <v>3.35724145785588</v>
      </c>
      <c r="AC112" s="96">
        <v>0.59174294744943001</v>
      </c>
      <c r="AD112" s="96">
        <v>1379.3581014977301</v>
      </c>
      <c r="AF112" s="96">
        <v>-1</v>
      </c>
      <c r="AG112" s="96">
        <v>-1</v>
      </c>
      <c r="AH112" s="96">
        <v>-1</v>
      </c>
      <c r="AI112" s="96">
        <v>-1</v>
      </c>
      <c r="AJ112" s="96">
        <v>0</v>
      </c>
      <c r="AM112" s="96" t="s">
        <v>296</v>
      </c>
      <c r="AN112" s="96">
        <v>-1</v>
      </c>
      <c r="AQ112" s="96">
        <v>636</v>
      </c>
      <c r="AR112" s="96" t="s">
        <v>243</v>
      </c>
      <c r="AS112" s="96" t="s">
        <v>297</v>
      </c>
      <c r="AT112" s="96" t="s">
        <v>245</v>
      </c>
      <c r="AV112" s="96">
        <v>182.53436824352801</v>
      </c>
      <c r="AW112" s="96">
        <v>1.1187008121999999</v>
      </c>
    </row>
    <row r="113" spans="1:49" x14ac:dyDescent="0.25">
      <c r="A113" s="106">
        <v>53000</v>
      </c>
      <c r="B113" s="106">
        <v>67000</v>
      </c>
      <c r="C113" s="106">
        <v>67000</v>
      </c>
      <c r="D113" s="96" t="s">
        <v>291</v>
      </c>
      <c r="E113" s="96" t="s">
        <v>13</v>
      </c>
      <c r="F113" s="96" t="s">
        <v>292</v>
      </c>
      <c r="G113" s="96" t="s">
        <v>293</v>
      </c>
      <c r="H113" s="96">
        <v>0.56000000000000005</v>
      </c>
      <c r="I113" s="96">
        <v>0.48</v>
      </c>
      <c r="J113" s="96" t="s">
        <v>299</v>
      </c>
      <c r="K113" s="96">
        <v>5.8518416385580002E-2</v>
      </c>
      <c r="L113" s="96">
        <v>3896.7537939681702</v>
      </c>
      <c r="M113" s="96">
        <v>9.4843705735023391</v>
      </c>
      <c r="N113" s="96">
        <v>1.67170263691764</v>
      </c>
      <c r="O113" s="96">
        <v>0.55501034637539004</v>
      </c>
      <c r="P113" s="96">
        <v>9.7825390980019994E-2</v>
      </c>
      <c r="Q113" s="96">
        <v>228.03186106753299</v>
      </c>
      <c r="R113" s="96">
        <v>4140</v>
      </c>
      <c r="S113" s="96" t="s">
        <v>305</v>
      </c>
      <c r="T113" s="96">
        <v>3000</v>
      </c>
      <c r="U113" s="96" t="s">
        <v>295</v>
      </c>
      <c r="V113" s="96" t="s">
        <v>245</v>
      </c>
      <c r="Y113" s="96" t="s">
        <v>299</v>
      </c>
      <c r="Z113" s="96">
        <v>0</v>
      </c>
      <c r="AA113" s="96">
        <v>1</v>
      </c>
      <c r="AB113" s="96">
        <v>0.55501034637539004</v>
      </c>
      <c r="AC113" s="96">
        <v>9.7825390980019994E-2</v>
      </c>
      <c r="AD113" s="96">
        <v>228.03186106753401</v>
      </c>
      <c r="AF113" s="96">
        <v>-1</v>
      </c>
      <c r="AG113" s="96">
        <v>-1</v>
      </c>
      <c r="AH113" s="96">
        <v>-1</v>
      </c>
      <c r="AI113" s="96">
        <v>-1</v>
      </c>
      <c r="AJ113" s="96">
        <v>0</v>
      </c>
      <c r="AM113" s="96" t="s">
        <v>296</v>
      </c>
      <c r="AN113" s="96">
        <v>-1</v>
      </c>
      <c r="AQ113" s="96">
        <v>636</v>
      </c>
      <c r="AR113" s="96" t="s">
        <v>243</v>
      </c>
      <c r="AS113" s="96" t="s">
        <v>297</v>
      </c>
      <c r="AT113" s="96" t="s">
        <v>245</v>
      </c>
      <c r="AV113" s="96">
        <v>76.236239296372901</v>
      </c>
      <c r="AW113" s="96">
        <v>0.1849406821</v>
      </c>
    </row>
    <row r="114" spans="1:49" x14ac:dyDescent="0.25">
      <c r="A114" s="106">
        <v>53000</v>
      </c>
      <c r="B114" s="106">
        <v>67000</v>
      </c>
      <c r="C114" s="106">
        <v>67000</v>
      </c>
      <c r="D114" s="96" t="s">
        <v>291</v>
      </c>
      <c r="E114" s="96" t="s">
        <v>13</v>
      </c>
      <c r="F114" s="96" t="s">
        <v>292</v>
      </c>
      <c r="G114" s="96" t="s">
        <v>293</v>
      </c>
      <c r="H114" s="96">
        <v>0.56000000000000005</v>
      </c>
      <c r="I114" s="96">
        <v>0.48</v>
      </c>
      <c r="J114" s="96" t="s">
        <v>245</v>
      </c>
      <c r="K114" s="96">
        <v>1.421818139814E-2</v>
      </c>
      <c r="L114" s="96">
        <v>3896.7537939681702</v>
      </c>
      <c r="M114" s="96">
        <v>9.4843705735023391</v>
      </c>
      <c r="N114" s="96">
        <v>1.67170263691764</v>
      </c>
      <c r="O114" s="96">
        <v>0.13485050126131001</v>
      </c>
      <c r="P114" s="96">
        <v>2.376857133545E-2</v>
      </c>
      <c r="Q114" s="96">
        <v>55.404752306560802</v>
      </c>
      <c r="R114" s="96">
        <v>1210</v>
      </c>
      <c r="S114" s="96" t="s">
        <v>298</v>
      </c>
      <c r="T114" s="96">
        <v>1210</v>
      </c>
      <c r="U114" s="96" t="s">
        <v>295</v>
      </c>
      <c r="V114" s="96" t="s">
        <v>245</v>
      </c>
      <c r="Z114" s="96">
        <v>0</v>
      </c>
      <c r="AA114" s="96">
        <v>1</v>
      </c>
      <c r="AB114" s="96">
        <v>0.13485050126131001</v>
      </c>
      <c r="AC114" s="96">
        <v>2.376857133545E-2</v>
      </c>
      <c r="AD114" s="96">
        <v>55.404752306562798</v>
      </c>
      <c r="AF114" s="96">
        <v>-1</v>
      </c>
      <c r="AG114" s="96">
        <v>-1</v>
      </c>
      <c r="AH114" s="96">
        <v>-1</v>
      </c>
      <c r="AI114" s="96">
        <v>-1</v>
      </c>
      <c r="AJ114" s="96">
        <v>0</v>
      </c>
      <c r="AM114" s="96" t="s">
        <v>296</v>
      </c>
      <c r="AN114" s="96">
        <v>-1</v>
      </c>
      <c r="AQ114" s="96">
        <v>636</v>
      </c>
      <c r="AR114" s="96" t="s">
        <v>243</v>
      </c>
      <c r="AS114" s="96" t="s">
        <v>297</v>
      </c>
      <c r="AT114" s="96" t="s">
        <v>245</v>
      </c>
      <c r="AV114" s="96">
        <v>52.240480018046298</v>
      </c>
      <c r="AW114" s="96">
        <v>4.4934916700000001E-2</v>
      </c>
    </row>
    <row r="115" spans="1:49" x14ac:dyDescent="0.25">
      <c r="A115" s="106">
        <v>53000</v>
      </c>
      <c r="B115" s="106">
        <v>67000</v>
      </c>
      <c r="C115" s="106">
        <v>67000</v>
      </c>
      <c r="D115" s="96" t="s">
        <v>291</v>
      </c>
      <c r="E115" s="96" t="s">
        <v>13</v>
      </c>
      <c r="F115" s="96" t="s">
        <v>292</v>
      </c>
      <c r="G115" s="96" t="s">
        <v>293</v>
      </c>
      <c r="H115" s="96">
        <v>0.56000000000000005</v>
      </c>
      <c r="I115" s="96">
        <v>0.48</v>
      </c>
      <c r="J115" s="96" t="s">
        <v>245</v>
      </c>
      <c r="K115" s="96">
        <v>7.2371138216659997E-2</v>
      </c>
      <c r="L115" s="96">
        <v>3896.7537939681702</v>
      </c>
      <c r="M115" s="96">
        <v>9.4843705735023391</v>
      </c>
      <c r="N115" s="96">
        <v>1.67170263691764</v>
      </c>
      <c r="O115" s="96">
        <v>0.68639469367303996</v>
      </c>
      <c r="P115" s="96">
        <v>0.12098302259353</v>
      </c>
      <c r="Q115" s="96">
        <v>282.01250741959899</v>
      </c>
      <c r="R115" s="96">
        <v>1210</v>
      </c>
      <c r="S115" s="96" t="s">
        <v>298</v>
      </c>
      <c r="T115" s="96">
        <v>1210</v>
      </c>
      <c r="U115" s="96" t="s">
        <v>295</v>
      </c>
      <c r="V115" s="96" t="s">
        <v>245</v>
      </c>
      <c r="Z115" s="96">
        <v>0</v>
      </c>
      <c r="AA115" s="96">
        <v>1</v>
      </c>
      <c r="AB115" s="96">
        <v>0.68639469367303996</v>
      </c>
      <c r="AC115" s="96">
        <v>0.12098302259353</v>
      </c>
      <c r="AD115" s="96">
        <v>282.01250741959802</v>
      </c>
      <c r="AF115" s="96">
        <v>-1</v>
      </c>
      <c r="AG115" s="96">
        <v>-1</v>
      </c>
      <c r="AH115" s="96">
        <v>-1</v>
      </c>
      <c r="AI115" s="96">
        <v>-1</v>
      </c>
      <c r="AJ115" s="96">
        <v>0</v>
      </c>
      <c r="AM115" s="96" t="s">
        <v>296</v>
      </c>
      <c r="AN115" s="96">
        <v>-1</v>
      </c>
      <c r="AQ115" s="96">
        <v>636</v>
      </c>
      <c r="AR115" s="96" t="s">
        <v>243</v>
      </c>
      <c r="AS115" s="96" t="s">
        <v>297</v>
      </c>
      <c r="AT115" s="96" t="s">
        <v>245</v>
      </c>
      <c r="AV115" s="96">
        <v>84.414000558534994</v>
      </c>
      <c r="AW115" s="96">
        <v>0.22872060620000001</v>
      </c>
    </row>
    <row r="116" spans="1:49" x14ac:dyDescent="0.25">
      <c r="A116" s="106">
        <v>53000</v>
      </c>
      <c r="B116" s="106">
        <v>67000</v>
      </c>
      <c r="C116" s="106">
        <v>67000</v>
      </c>
      <c r="D116" s="96" t="s">
        <v>291</v>
      </c>
      <c r="E116" s="96" t="s">
        <v>13</v>
      </c>
      <c r="F116" s="96" t="s">
        <v>292</v>
      </c>
      <c r="G116" s="96" t="s">
        <v>293</v>
      </c>
      <c r="H116" s="96">
        <v>0.56000000000000005</v>
      </c>
      <c r="I116" s="96">
        <v>0.48</v>
      </c>
      <c r="J116" s="96" t="s">
        <v>245</v>
      </c>
      <c r="K116" s="96">
        <v>2.5548298539700001E-2</v>
      </c>
      <c r="L116" s="96">
        <v>3896.7537939681702</v>
      </c>
      <c r="M116" s="96">
        <v>9.4843705735023391</v>
      </c>
      <c r="N116" s="96">
        <v>1.67170263691764</v>
      </c>
      <c r="O116" s="96">
        <v>0.24230953087304999</v>
      </c>
      <c r="P116" s="96">
        <v>4.2709158037579999E-2</v>
      </c>
      <c r="Q116" s="96">
        <v>99.5554292640347</v>
      </c>
      <c r="R116" s="96">
        <v>1210</v>
      </c>
      <c r="S116" s="96" t="s">
        <v>298</v>
      </c>
      <c r="T116" s="96">
        <v>1210</v>
      </c>
      <c r="U116" s="96" t="s">
        <v>295</v>
      </c>
      <c r="V116" s="96" t="s">
        <v>245</v>
      </c>
      <c r="Z116" s="96">
        <v>0</v>
      </c>
      <c r="AA116" s="96">
        <v>1</v>
      </c>
      <c r="AB116" s="96">
        <v>0.24230953087304999</v>
      </c>
      <c r="AC116" s="96">
        <v>4.2709158037579999E-2</v>
      </c>
      <c r="AD116" s="96">
        <v>99.555429264033094</v>
      </c>
      <c r="AF116" s="96">
        <v>-1</v>
      </c>
      <c r="AG116" s="96">
        <v>-1</v>
      </c>
      <c r="AH116" s="96">
        <v>-1</v>
      </c>
      <c r="AI116" s="96">
        <v>-1</v>
      </c>
      <c r="AJ116" s="96">
        <v>0</v>
      </c>
      <c r="AM116" s="96" t="s">
        <v>296</v>
      </c>
      <c r="AN116" s="96">
        <v>-1</v>
      </c>
      <c r="AQ116" s="96">
        <v>636</v>
      </c>
      <c r="AR116" s="96" t="s">
        <v>243</v>
      </c>
      <c r="AS116" s="96" t="s">
        <v>297</v>
      </c>
      <c r="AT116" s="96" t="s">
        <v>245</v>
      </c>
      <c r="AV116" s="96">
        <v>47.605191408500403</v>
      </c>
      <c r="AW116" s="96">
        <v>8.0742440600000007E-2</v>
      </c>
    </row>
    <row r="117" spans="1:49" x14ac:dyDescent="0.25">
      <c r="A117" s="106">
        <v>53000</v>
      </c>
      <c r="B117" s="106">
        <v>67000</v>
      </c>
      <c r="C117" s="106">
        <v>67000</v>
      </c>
      <c r="D117" s="96" t="s">
        <v>291</v>
      </c>
      <c r="E117" s="96" t="s">
        <v>13</v>
      </c>
      <c r="F117" s="96" t="s">
        <v>292</v>
      </c>
      <c r="G117" s="96" t="s">
        <v>293</v>
      </c>
      <c r="H117" s="96">
        <v>0.56000000000000005</v>
      </c>
      <c r="I117" s="96">
        <v>0.48</v>
      </c>
      <c r="J117" s="96" t="s">
        <v>245</v>
      </c>
      <c r="K117" s="96">
        <v>2.139945668676E-2</v>
      </c>
      <c r="L117" s="96">
        <v>3896.7537939681702</v>
      </c>
      <c r="M117" s="96">
        <v>9.4843705735023391</v>
      </c>
      <c r="N117" s="96">
        <v>1.67170263691764</v>
      </c>
      <c r="O117" s="96">
        <v>0.20296037728887001</v>
      </c>
      <c r="P117" s="96">
        <v>3.5773528171859997E-2</v>
      </c>
      <c r="Q117" s="96">
        <v>83.388414033001197</v>
      </c>
      <c r="R117" s="96">
        <v>1210</v>
      </c>
      <c r="S117" s="96" t="s">
        <v>298</v>
      </c>
      <c r="T117" s="96">
        <v>1210</v>
      </c>
      <c r="U117" s="96" t="s">
        <v>295</v>
      </c>
      <c r="V117" s="96" t="s">
        <v>245</v>
      </c>
      <c r="Z117" s="96">
        <v>0</v>
      </c>
      <c r="AA117" s="96">
        <v>1</v>
      </c>
      <c r="AB117" s="96">
        <v>0.20296037728887001</v>
      </c>
      <c r="AC117" s="96">
        <v>3.5773528171859997E-2</v>
      </c>
      <c r="AD117" s="96">
        <v>83.388414032999606</v>
      </c>
      <c r="AF117" s="96">
        <v>-1</v>
      </c>
      <c r="AG117" s="96">
        <v>-1</v>
      </c>
      <c r="AH117" s="96">
        <v>-1</v>
      </c>
      <c r="AI117" s="96">
        <v>-1</v>
      </c>
      <c r="AJ117" s="96">
        <v>0</v>
      </c>
      <c r="AM117" s="96" t="s">
        <v>296</v>
      </c>
      <c r="AN117" s="96">
        <v>-1</v>
      </c>
      <c r="AQ117" s="96">
        <v>636</v>
      </c>
      <c r="AR117" s="96" t="s">
        <v>243</v>
      </c>
      <c r="AS117" s="96" t="s">
        <v>297</v>
      </c>
      <c r="AT117" s="96" t="s">
        <v>245</v>
      </c>
      <c r="AV117" s="96">
        <v>44.878479365197201</v>
      </c>
      <c r="AW117" s="96">
        <v>6.7630506100000001E-2</v>
      </c>
    </row>
    <row r="118" spans="1:49" x14ac:dyDescent="0.25">
      <c r="A118" s="106">
        <v>53000</v>
      </c>
      <c r="B118" s="106">
        <v>67000</v>
      </c>
      <c r="C118" s="106">
        <v>67000</v>
      </c>
      <c r="D118" s="96" t="s">
        <v>291</v>
      </c>
      <c r="E118" s="96" t="s">
        <v>13</v>
      </c>
      <c r="F118" s="96" t="s">
        <v>292</v>
      </c>
      <c r="G118" s="96" t="s">
        <v>293</v>
      </c>
      <c r="H118" s="96">
        <v>0.56000000000000005</v>
      </c>
      <c r="I118" s="96">
        <v>0.48</v>
      </c>
      <c r="J118" s="96" t="s">
        <v>245</v>
      </c>
      <c r="K118" s="96">
        <v>5.8129286469829997E-2</v>
      </c>
      <c r="L118" s="96">
        <v>3896.7537939681702</v>
      </c>
      <c r="M118" s="96">
        <v>9.4843705735023391</v>
      </c>
      <c r="N118" s="96">
        <v>1.67170263691764</v>
      </c>
      <c r="O118" s="96">
        <v>0.55131969405321002</v>
      </c>
      <c r="P118" s="96">
        <v>9.7174881473759994E-2</v>
      </c>
      <c r="Q118" s="96">
        <v>226.51551759199899</v>
      </c>
      <c r="R118" s="96">
        <v>1210</v>
      </c>
      <c r="S118" s="96" t="s">
        <v>298</v>
      </c>
      <c r="T118" s="96">
        <v>1210</v>
      </c>
      <c r="U118" s="96" t="s">
        <v>295</v>
      </c>
      <c r="V118" s="96" t="s">
        <v>245</v>
      </c>
      <c r="Z118" s="96">
        <v>0</v>
      </c>
      <c r="AA118" s="96">
        <v>1</v>
      </c>
      <c r="AB118" s="96">
        <v>0.55131969405321002</v>
      </c>
      <c r="AC118" s="96">
        <v>9.7174881473759994E-2</v>
      </c>
      <c r="AD118" s="96">
        <v>226.51551759199899</v>
      </c>
      <c r="AF118" s="96">
        <v>-1</v>
      </c>
      <c r="AG118" s="96">
        <v>-1</v>
      </c>
      <c r="AH118" s="96">
        <v>-1</v>
      </c>
      <c r="AI118" s="96">
        <v>-1</v>
      </c>
      <c r="AJ118" s="96">
        <v>0</v>
      </c>
      <c r="AM118" s="96" t="s">
        <v>296</v>
      </c>
      <c r="AN118" s="96">
        <v>-1</v>
      </c>
      <c r="AQ118" s="96">
        <v>636</v>
      </c>
      <c r="AR118" s="96" t="s">
        <v>243</v>
      </c>
      <c r="AS118" s="96" t="s">
        <v>297</v>
      </c>
      <c r="AT118" s="96" t="s">
        <v>245</v>
      </c>
      <c r="AV118" s="96">
        <v>70.928660304611597</v>
      </c>
      <c r="AW118" s="96">
        <v>0.1837108821</v>
      </c>
    </row>
    <row r="119" spans="1:49" x14ac:dyDescent="0.25">
      <c r="A119" s="106">
        <v>53000</v>
      </c>
      <c r="B119" s="106">
        <v>67000</v>
      </c>
      <c r="C119" s="106">
        <v>67000</v>
      </c>
      <c r="D119" s="96" t="s">
        <v>291</v>
      </c>
      <c r="E119" s="96" t="s">
        <v>13</v>
      </c>
      <c r="F119" s="96" t="s">
        <v>292</v>
      </c>
      <c r="G119" s="96" t="s">
        <v>293</v>
      </c>
      <c r="H119" s="96">
        <v>0.56000000000000005</v>
      </c>
      <c r="I119" s="96">
        <v>0.48</v>
      </c>
      <c r="J119" s="96" t="s">
        <v>245</v>
      </c>
      <c r="K119" s="96">
        <v>1.125380565119E-2</v>
      </c>
      <c r="L119" s="96">
        <v>3973.7131552311898</v>
      </c>
      <c r="M119" s="96">
        <v>9.8602091766081408</v>
      </c>
      <c r="N119" s="96">
        <v>1.4486403722282</v>
      </c>
      <c r="O119" s="96">
        <v>0.11096487775363</v>
      </c>
      <c r="P119" s="96">
        <v>1.6302717207519999E-2</v>
      </c>
      <c r="Q119" s="96">
        <v>44.719395562552798</v>
      </c>
      <c r="R119" s="96">
        <v>1200</v>
      </c>
      <c r="S119" s="96" t="s">
        <v>294</v>
      </c>
      <c r="T119" s="96">
        <v>1200</v>
      </c>
      <c r="U119" s="96" t="s">
        <v>295</v>
      </c>
      <c r="V119" s="96" t="s">
        <v>245</v>
      </c>
      <c r="Z119" s="96">
        <v>0</v>
      </c>
      <c r="AA119" s="96">
        <v>1</v>
      </c>
      <c r="AB119" s="96">
        <v>0.11096487775363</v>
      </c>
      <c r="AC119" s="96">
        <v>1.6302717207519999E-2</v>
      </c>
      <c r="AD119" s="96">
        <v>44.719395562553203</v>
      </c>
      <c r="AF119" s="96">
        <v>-1</v>
      </c>
      <c r="AG119" s="96">
        <v>-1</v>
      </c>
      <c r="AH119" s="96">
        <v>-1</v>
      </c>
      <c r="AI119" s="96">
        <v>-1</v>
      </c>
      <c r="AJ119" s="96">
        <v>0</v>
      </c>
      <c r="AM119" s="96" t="s">
        <v>296</v>
      </c>
      <c r="AN119" s="96">
        <v>-1</v>
      </c>
      <c r="AQ119" s="96">
        <v>636</v>
      </c>
      <c r="AR119" s="96" t="s">
        <v>243</v>
      </c>
      <c r="AS119" s="96" t="s">
        <v>297</v>
      </c>
      <c r="AT119" s="96" t="s">
        <v>245</v>
      </c>
      <c r="AV119" s="96">
        <v>32.763573123285298</v>
      </c>
      <c r="AW119" s="96">
        <v>3.6268771700000001E-2</v>
      </c>
    </row>
    <row r="120" spans="1:49" x14ac:dyDescent="0.25">
      <c r="A120" s="106">
        <v>53000</v>
      </c>
      <c r="B120" s="106">
        <v>67000</v>
      </c>
      <c r="C120" s="106">
        <v>67000</v>
      </c>
      <c r="D120" s="96" t="s">
        <v>291</v>
      </c>
      <c r="E120" s="96" t="s">
        <v>13</v>
      </c>
      <c r="F120" s="96" t="s">
        <v>292</v>
      </c>
      <c r="G120" s="96" t="s">
        <v>293</v>
      </c>
      <c r="H120" s="96">
        <v>0.56000000000000005</v>
      </c>
      <c r="I120" s="96">
        <v>0.48</v>
      </c>
      <c r="J120" s="96" t="s">
        <v>299</v>
      </c>
      <c r="K120" s="96">
        <v>5.0893785523730001E-2</v>
      </c>
      <c r="L120" s="96">
        <v>3973.7131552311898</v>
      </c>
      <c r="M120" s="96">
        <v>9.8602091766081408</v>
      </c>
      <c r="N120" s="96">
        <v>1.4486403722282</v>
      </c>
      <c r="O120" s="96">
        <v>0.50182337105341002</v>
      </c>
      <c r="P120" s="96">
        <v>7.3726792405199998E-2</v>
      </c>
      <c r="Q120" s="96">
        <v>202.237305055165</v>
      </c>
      <c r="R120" s="96">
        <v>1200</v>
      </c>
      <c r="S120" s="96" t="s">
        <v>294</v>
      </c>
      <c r="T120" s="96">
        <v>3000</v>
      </c>
      <c r="U120" s="96" t="s">
        <v>295</v>
      </c>
      <c r="V120" s="96" t="s">
        <v>245</v>
      </c>
      <c r="Z120" s="96">
        <v>0</v>
      </c>
      <c r="AA120" s="96">
        <v>1</v>
      </c>
      <c r="AB120" s="96">
        <v>0.50182337105341002</v>
      </c>
      <c r="AC120" s="96">
        <v>7.3726792405199998E-2</v>
      </c>
      <c r="AD120" s="96">
        <v>202.237305055165</v>
      </c>
      <c r="AF120" s="96">
        <v>-1</v>
      </c>
      <c r="AG120" s="96">
        <v>-1</v>
      </c>
      <c r="AH120" s="96">
        <v>-1</v>
      </c>
      <c r="AI120" s="96">
        <v>-1</v>
      </c>
      <c r="AJ120" s="96">
        <v>0</v>
      </c>
      <c r="AM120" s="96" t="s">
        <v>296</v>
      </c>
      <c r="AN120" s="96">
        <v>-1</v>
      </c>
      <c r="AQ120" s="96">
        <v>636</v>
      </c>
      <c r="AR120" s="96" t="s">
        <v>243</v>
      </c>
      <c r="AS120" s="96" t="s">
        <v>297</v>
      </c>
      <c r="AT120" s="96" t="s">
        <v>245</v>
      </c>
      <c r="AV120" s="96">
        <v>69.629415090828601</v>
      </c>
      <c r="AW120" s="96">
        <v>0.16402052319999999</v>
      </c>
    </row>
    <row r="121" spans="1:49" x14ac:dyDescent="0.25">
      <c r="A121" s="106">
        <v>53000</v>
      </c>
      <c r="B121" s="106">
        <v>67000</v>
      </c>
      <c r="C121" s="106">
        <v>67000</v>
      </c>
      <c r="D121" s="96" t="s">
        <v>291</v>
      </c>
      <c r="E121" s="96" t="s">
        <v>13</v>
      </c>
      <c r="F121" s="96" t="s">
        <v>292</v>
      </c>
      <c r="G121" s="96" t="s">
        <v>293</v>
      </c>
      <c r="H121" s="96">
        <v>0.56000000000000005</v>
      </c>
      <c r="I121" s="96">
        <v>0.48</v>
      </c>
      <c r="J121" s="96" t="s">
        <v>245</v>
      </c>
      <c r="K121" s="96">
        <v>0.45984314081282002</v>
      </c>
      <c r="L121" s="96">
        <v>3973.7131552311898</v>
      </c>
      <c r="M121" s="96">
        <v>9.8602091766081408</v>
      </c>
      <c r="N121" s="96">
        <v>1.4486403722282</v>
      </c>
      <c r="O121" s="96">
        <v>4.5341495568429604</v>
      </c>
      <c r="P121" s="96">
        <v>0.66614733867368003</v>
      </c>
      <c r="Q121" s="96">
        <v>1827.2847379907701</v>
      </c>
      <c r="R121" s="96">
        <v>1210</v>
      </c>
      <c r="S121" s="96" t="s">
        <v>298</v>
      </c>
      <c r="T121" s="96">
        <v>1210</v>
      </c>
      <c r="U121" s="96" t="s">
        <v>295</v>
      </c>
      <c r="V121" s="96" t="s">
        <v>245</v>
      </c>
      <c r="Z121" s="96">
        <v>0</v>
      </c>
      <c r="AA121" s="96">
        <v>1</v>
      </c>
      <c r="AB121" s="96">
        <v>4.5341495568429604</v>
      </c>
      <c r="AC121" s="96">
        <v>0.66614733867368003</v>
      </c>
      <c r="AD121" s="96">
        <v>1827.2847379907701</v>
      </c>
      <c r="AF121" s="96">
        <v>-1</v>
      </c>
      <c r="AG121" s="96">
        <v>-1</v>
      </c>
      <c r="AH121" s="96">
        <v>-1</v>
      </c>
      <c r="AI121" s="96">
        <v>-1</v>
      </c>
      <c r="AJ121" s="96">
        <v>0</v>
      </c>
      <c r="AM121" s="96" t="s">
        <v>296</v>
      </c>
      <c r="AN121" s="96">
        <v>-1</v>
      </c>
      <c r="AQ121" s="96">
        <v>636</v>
      </c>
      <c r="AR121" s="96" t="s">
        <v>243</v>
      </c>
      <c r="AS121" s="96" t="s">
        <v>297</v>
      </c>
      <c r="AT121" s="96" t="s">
        <v>245</v>
      </c>
      <c r="AV121" s="96">
        <v>166.362857454128</v>
      </c>
      <c r="AW121" s="96">
        <v>1.4819827559000001</v>
      </c>
    </row>
    <row r="122" spans="1:49" x14ac:dyDescent="0.25">
      <c r="A122" s="106">
        <v>53000</v>
      </c>
      <c r="B122" s="106">
        <v>67000</v>
      </c>
      <c r="C122" s="106">
        <v>67000</v>
      </c>
      <c r="D122" s="96" t="s">
        <v>291</v>
      </c>
      <c r="E122" s="96" t="s">
        <v>13</v>
      </c>
      <c r="F122" s="96" t="s">
        <v>292</v>
      </c>
      <c r="G122" s="96" t="s">
        <v>293</v>
      </c>
      <c r="H122" s="96">
        <v>0.56000000000000005</v>
      </c>
      <c r="I122" s="96">
        <v>0.48</v>
      </c>
      <c r="J122" s="96" t="s">
        <v>245</v>
      </c>
      <c r="K122" s="96">
        <v>9.5772775134060004E-2</v>
      </c>
      <c r="L122" s="96">
        <v>3973.7131552311898</v>
      </c>
      <c r="M122" s="96">
        <v>9.8602091766081408</v>
      </c>
      <c r="N122" s="96">
        <v>1.4486403722282</v>
      </c>
      <c r="O122" s="96">
        <v>0.94433959624611996</v>
      </c>
      <c r="P122" s="96">
        <v>0.13874030861952999</v>
      </c>
      <c r="Q122" s="96">
        <v>380.573536463229</v>
      </c>
      <c r="R122" s="96">
        <v>1210</v>
      </c>
      <c r="S122" s="96" t="s">
        <v>298</v>
      </c>
      <c r="T122" s="96">
        <v>1210</v>
      </c>
      <c r="U122" s="96" t="s">
        <v>295</v>
      </c>
      <c r="V122" s="96" t="s">
        <v>245</v>
      </c>
      <c r="Z122" s="96">
        <v>0</v>
      </c>
      <c r="AA122" s="96">
        <v>1</v>
      </c>
      <c r="AB122" s="96">
        <v>0.94433959624611996</v>
      </c>
      <c r="AC122" s="96">
        <v>0.13874030861952999</v>
      </c>
      <c r="AD122" s="96">
        <v>380.57353646323003</v>
      </c>
      <c r="AF122" s="96">
        <v>-1</v>
      </c>
      <c r="AG122" s="96">
        <v>-1</v>
      </c>
      <c r="AH122" s="96">
        <v>-1</v>
      </c>
      <c r="AI122" s="96">
        <v>-1</v>
      </c>
      <c r="AJ122" s="96">
        <v>0</v>
      </c>
      <c r="AM122" s="96" t="s">
        <v>296</v>
      </c>
      <c r="AN122" s="96">
        <v>-1</v>
      </c>
      <c r="AQ122" s="96">
        <v>636</v>
      </c>
      <c r="AR122" s="96" t="s">
        <v>243</v>
      </c>
      <c r="AS122" s="96" t="s">
        <v>297</v>
      </c>
      <c r="AT122" s="96" t="s">
        <v>245</v>
      </c>
      <c r="AV122" s="96">
        <v>95.432011960772201</v>
      </c>
      <c r="AW122" s="96">
        <v>0.3086565584</v>
      </c>
    </row>
    <row r="123" spans="1:49" x14ac:dyDescent="0.25">
      <c r="A123" s="106">
        <v>53000</v>
      </c>
      <c r="B123" s="106">
        <v>67000</v>
      </c>
      <c r="C123" s="106">
        <v>67000</v>
      </c>
      <c r="D123" s="96" t="s">
        <v>291</v>
      </c>
      <c r="E123" s="96" t="s">
        <v>13</v>
      </c>
      <c r="F123" s="96" t="s">
        <v>292</v>
      </c>
      <c r="G123" s="96" t="s">
        <v>293</v>
      </c>
      <c r="H123" s="96">
        <v>0.56000000000000005</v>
      </c>
      <c r="I123" s="96">
        <v>0.48</v>
      </c>
      <c r="J123" s="96" t="s">
        <v>245</v>
      </c>
      <c r="K123" s="96">
        <v>9.5739438170320004E-2</v>
      </c>
      <c r="L123" s="96">
        <v>4009.20868107978</v>
      </c>
      <c r="M123" s="96">
        <v>11.3029195560974</v>
      </c>
      <c r="N123" s="96">
        <v>2.1077772317619301</v>
      </c>
      <c r="O123" s="96">
        <v>1.0821351679851801</v>
      </c>
      <c r="P123" s="96">
        <v>0.20179740795709</v>
      </c>
      <c r="Q123" s="96">
        <v>383.83938663418002</v>
      </c>
      <c r="R123" s="96">
        <v>1200</v>
      </c>
      <c r="S123" s="96" t="s">
        <v>294</v>
      </c>
      <c r="T123" s="96">
        <v>1200</v>
      </c>
      <c r="U123" s="96" t="s">
        <v>295</v>
      </c>
      <c r="V123" s="96" t="s">
        <v>245</v>
      </c>
      <c r="Z123" s="96">
        <v>0</v>
      </c>
      <c r="AA123" s="96">
        <v>1</v>
      </c>
      <c r="AB123" s="96">
        <v>1.0821351679851801</v>
      </c>
      <c r="AC123" s="96">
        <v>0.20179740795709</v>
      </c>
      <c r="AD123" s="96">
        <v>383.83938663418002</v>
      </c>
      <c r="AF123" s="96">
        <v>-1</v>
      </c>
      <c r="AG123" s="96">
        <v>-1</v>
      </c>
      <c r="AH123" s="96">
        <v>-1</v>
      </c>
      <c r="AI123" s="96">
        <v>-1</v>
      </c>
      <c r="AJ123" s="96">
        <v>0</v>
      </c>
      <c r="AM123" s="96" t="s">
        <v>296</v>
      </c>
      <c r="AN123" s="96">
        <v>-1</v>
      </c>
      <c r="AQ123" s="96">
        <v>636</v>
      </c>
      <c r="AR123" s="96" t="s">
        <v>243</v>
      </c>
      <c r="AS123" s="96" t="s">
        <v>297</v>
      </c>
      <c r="AT123" s="96" t="s">
        <v>245</v>
      </c>
      <c r="AV123" s="96">
        <v>200.94026092319001</v>
      </c>
      <c r="AW123" s="96">
        <v>0.31130526089999999</v>
      </c>
    </row>
    <row r="124" spans="1:49" x14ac:dyDescent="0.25">
      <c r="A124" s="106">
        <v>53000</v>
      </c>
      <c r="B124" s="106">
        <v>67000</v>
      </c>
      <c r="C124" s="106">
        <v>67000</v>
      </c>
      <c r="D124" s="96" t="s">
        <v>291</v>
      </c>
      <c r="E124" s="96" t="s">
        <v>13</v>
      </c>
      <c r="F124" s="96" t="s">
        <v>292</v>
      </c>
      <c r="G124" s="96" t="s">
        <v>293</v>
      </c>
      <c r="H124" s="96">
        <v>0.56000000000000005</v>
      </c>
      <c r="I124" s="96">
        <v>0.48</v>
      </c>
      <c r="J124" s="96" t="s">
        <v>299</v>
      </c>
      <c r="K124" s="96">
        <v>3.4404563553700001E-3</v>
      </c>
      <c r="L124" s="96">
        <v>4009.20868107978</v>
      </c>
      <c r="M124" s="96">
        <v>11.3029195560974</v>
      </c>
      <c r="N124" s="96">
        <v>2.1077772317619301</v>
      </c>
      <c r="O124" s="96">
        <v>3.8887201421109997E-2</v>
      </c>
      <c r="P124" s="96">
        <v>7.2517155727300003E-3</v>
      </c>
      <c r="Q124" s="96">
        <v>13.7935074868615</v>
      </c>
      <c r="R124" s="96">
        <v>1200</v>
      </c>
      <c r="S124" s="96" t="s">
        <v>294</v>
      </c>
      <c r="T124" s="96">
        <v>3000</v>
      </c>
      <c r="U124" s="96" t="s">
        <v>295</v>
      </c>
      <c r="V124" s="96" t="s">
        <v>245</v>
      </c>
      <c r="Z124" s="96">
        <v>0</v>
      </c>
      <c r="AA124" s="96">
        <v>1</v>
      </c>
      <c r="AB124" s="96">
        <v>3.8887201421109997E-2</v>
      </c>
      <c r="AC124" s="96">
        <v>7.2517155727300003E-3</v>
      </c>
      <c r="AD124" s="96">
        <v>13.7935074868616</v>
      </c>
      <c r="AF124" s="96">
        <v>-1</v>
      </c>
      <c r="AG124" s="96">
        <v>-1</v>
      </c>
      <c r="AH124" s="96">
        <v>-1</v>
      </c>
      <c r="AI124" s="96">
        <v>-1</v>
      </c>
      <c r="AJ124" s="96">
        <v>0</v>
      </c>
      <c r="AM124" s="96" t="s">
        <v>296</v>
      </c>
      <c r="AN124" s="96">
        <v>-1</v>
      </c>
      <c r="AQ124" s="96">
        <v>636</v>
      </c>
      <c r="AR124" s="96" t="s">
        <v>243</v>
      </c>
      <c r="AS124" s="96" t="s">
        <v>297</v>
      </c>
      <c r="AT124" s="96" t="s">
        <v>245</v>
      </c>
      <c r="AV124" s="96">
        <v>18.092938546372402</v>
      </c>
      <c r="AW124" s="96">
        <v>1.11869485E-2</v>
      </c>
    </row>
    <row r="125" spans="1:49" x14ac:dyDescent="0.25">
      <c r="A125" s="106">
        <v>53000</v>
      </c>
      <c r="B125" s="106">
        <v>67000</v>
      </c>
      <c r="C125" s="106">
        <v>67000</v>
      </c>
      <c r="D125" s="96" t="s">
        <v>291</v>
      </c>
      <c r="E125" s="96" t="s">
        <v>13</v>
      </c>
      <c r="F125" s="96" t="s">
        <v>292</v>
      </c>
      <c r="G125" s="96" t="s">
        <v>293</v>
      </c>
      <c r="H125" s="96">
        <v>0.56000000000000005</v>
      </c>
      <c r="I125" s="96">
        <v>0.48</v>
      </c>
      <c r="J125" s="96" t="s">
        <v>245</v>
      </c>
      <c r="K125" s="96">
        <v>0.11276845810385</v>
      </c>
      <c r="L125" s="96">
        <v>4009.20868107978</v>
      </c>
      <c r="M125" s="96">
        <v>11.3029195560974</v>
      </c>
      <c r="N125" s="96">
        <v>2.1077772317619301</v>
      </c>
      <c r="O125" s="96">
        <v>1.2746128104129699</v>
      </c>
      <c r="P125" s="96">
        <v>0.23769078845218999</v>
      </c>
      <c r="Q125" s="96">
        <v>452.112281181941</v>
      </c>
      <c r="R125" s="96">
        <v>1330</v>
      </c>
      <c r="S125" s="96" t="s">
        <v>304</v>
      </c>
      <c r="T125" s="96">
        <v>1330</v>
      </c>
      <c r="U125" s="96" t="s">
        <v>295</v>
      </c>
      <c r="V125" s="96" t="s">
        <v>245</v>
      </c>
      <c r="Z125" s="96">
        <v>0</v>
      </c>
      <c r="AA125" s="96">
        <v>1</v>
      </c>
      <c r="AB125" s="96">
        <v>1.2746128104129699</v>
      </c>
      <c r="AC125" s="96">
        <v>0.23769078845218999</v>
      </c>
      <c r="AD125" s="96">
        <v>452.112281181941</v>
      </c>
      <c r="AF125" s="96">
        <v>-1</v>
      </c>
      <c r="AG125" s="96">
        <v>-1</v>
      </c>
      <c r="AH125" s="96">
        <v>-1</v>
      </c>
      <c r="AI125" s="96">
        <v>-1</v>
      </c>
      <c r="AJ125" s="96">
        <v>0</v>
      </c>
      <c r="AM125" s="96" t="s">
        <v>296</v>
      </c>
      <c r="AN125" s="96">
        <v>-1</v>
      </c>
      <c r="AQ125" s="96">
        <v>636</v>
      </c>
      <c r="AR125" s="96" t="s">
        <v>243</v>
      </c>
      <c r="AS125" s="96" t="s">
        <v>297</v>
      </c>
      <c r="AT125" s="96" t="s">
        <v>245</v>
      </c>
      <c r="AV125" s="96">
        <v>112.694650621785</v>
      </c>
      <c r="AW125" s="96">
        <v>0.36667662709999999</v>
      </c>
    </row>
    <row r="126" spans="1:49" x14ac:dyDescent="0.25">
      <c r="A126" s="106">
        <v>53000</v>
      </c>
      <c r="B126" s="106">
        <v>67000</v>
      </c>
      <c r="C126" s="106">
        <v>67000</v>
      </c>
      <c r="D126" s="96" t="s">
        <v>291</v>
      </c>
      <c r="E126" s="96" t="s">
        <v>13</v>
      </c>
      <c r="F126" s="96" t="s">
        <v>292</v>
      </c>
      <c r="G126" s="96" t="s">
        <v>293</v>
      </c>
      <c r="H126" s="96">
        <v>0.56000000000000005</v>
      </c>
      <c r="I126" s="96">
        <v>0.48</v>
      </c>
      <c r="J126" s="96" t="s">
        <v>245</v>
      </c>
      <c r="K126" s="96">
        <v>0.40581516875538998</v>
      </c>
      <c r="L126" s="96">
        <v>4009.20868107978</v>
      </c>
      <c r="M126" s="96">
        <v>11.3029195560974</v>
      </c>
      <c r="N126" s="96">
        <v>2.1077772317619301</v>
      </c>
      <c r="O126" s="96">
        <v>4.5868962070863901</v>
      </c>
      <c r="P126" s="96">
        <v>0.85536797300625</v>
      </c>
      <c r="Q126" s="96">
        <v>1626.9976974880001</v>
      </c>
      <c r="R126" s="96">
        <v>1330</v>
      </c>
      <c r="S126" s="96" t="s">
        <v>304</v>
      </c>
      <c r="T126" s="96">
        <v>1330</v>
      </c>
      <c r="U126" s="96" t="s">
        <v>295</v>
      </c>
      <c r="V126" s="96" t="s">
        <v>245</v>
      </c>
      <c r="Z126" s="96">
        <v>0</v>
      </c>
      <c r="AA126" s="96">
        <v>1</v>
      </c>
      <c r="AB126" s="96">
        <v>4.5868962070863901</v>
      </c>
      <c r="AC126" s="96">
        <v>0.85536797300625</v>
      </c>
      <c r="AD126" s="96">
        <v>1626.9976974880001</v>
      </c>
      <c r="AF126" s="96">
        <v>-1</v>
      </c>
      <c r="AG126" s="96">
        <v>-1</v>
      </c>
      <c r="AH126" s="96">
        <v>-1</v>
      </c>
      <c r="AI126" s="96">
        <v>-1</v>
      </c>
      <c r="AJ126" s="96">
        <v>0</v>
      </c>
      <c r="AM126" s="96" t="s">
        <v>296</v>
      </c>
      <c r="AN126" s="96">
        <v>-1</v>
      </c>
      <c r="AQ126" s="96">
        <v>636</v>
      </c>
      <c r="AR126" s="96" t="s">
        <v>243</v>
      </c>
      <c r="AS126" s="96" t="s">
        <v>297</v>
      </c>
      <c r="AT126" s="96" t="s">
        <v>245</v>
      </c>
      <c r="AV126" s="96">
        <v>160.888288752412</v>
      </c>
      <c r="AW126" s="96">
        <v>1.3195439557999999</v>
      </c>
    </row>
    <row r="127" spans="1:49" x14ac:dyDescent="0.25">
      <c r="A127" s="106">
        <v>53000</v>
      </c>
      <c r="B127" s="106">
        <v>67000</v>
      </c>
      <c r="C127" s="106">
        <v>67000</v>
      </c>
      <c r="D127" s="96" t="s">
        <v>291</v>
      </c>
      <c r="E127" s="96" t="s">
        <v>13</v>
      </c>
      <c r="F127" s="96" t="s">
        <v>292</v>
      </c>
      <c r="G127" s="96" t="s">
        <v>293</v>
      </c>
      <c r="H127" s="96">
        <v>0.56000000000000005</v>
      </c>
      <c r="I127" s="96">
        <v>0.48</v>
      </c>
      <c r="J127" s="96" t="s">
        <v>245</v>
      </c>
      <c r="K127" s="96">
        <v>0.15553997766516001</v>
      </c>
      <c r="L127" s="96">
        <v>3982.8340153027598</v>
      </c>
      <c r="M127" s="96">
        <v>9.8815612197728893</v>
      </c>
      <c r="N127" s="96">
        <v>1.4517336743838001</v>
      </c>
      <c r="O127" s="96">
        <v>1.53697781142039</v>
      </c>
      <c r="P127" s="96">
        <v>0.22580262328942</v>
      </c>
      <c r="Q127" s="96">
        <v>619.48991378423602</v>
      </c>
      <c r="R127" s="96">
        <v>1200</v>
      </c>
      <c r="S127" s="96" t="s">
        <v>294</v>
      </c>
      <c r="T127" s="96">
        <v>1200</v>
      </c>
      <c r="U127" s="96" t="s">
        <v>295</v>
      </c>
      <c r="V127" s="96" t="s">
        <v>245</v>
      </c>
      <c r="Z127" s="96">
        <v>0</v>
      </c>
      <c r="AA127" s="96">
        <v>1</v>
      </c>
      <c r="AB127" s="96">
        <v>1.53697781142039</v>
      </c>
      <c r="AC127" s="96">
        <v>0.22580262328942</v>
      </c>
      <c r="AD127" s="96">
        <v>736.767859729169</v>
      </c>
      <c r="AF127" s="96">
        <v>-1</v>
      </c>
      <c r="AG127" s="96">
        <v>-1</v>
      </c>
      <c r="AH127" s="96">
        <v>-1</v>
      </c>
      <c r="AI127" s="96">
        <v>-1</v>
      </c>
      <c r="AJ127" s="96">
        <v>0</v>
      </c>
      <c r="AM127" s="96" t="s">
        <v>296</v>
      </c>
      <c r="AN127" s="96">
        <v>-1</v>
      </c>
      <c r="AQ127" s="96">
        <v>636</v>
      </c>
      <c r="AR127" s="96" t="s">
        <v>243</v>
      </c>
      <c r="AS127" s="96" t="s">
        <v>297</v>
      </c>
      <c r="AT127" s="96" t="s">
        <v>245</v>
      </c>
      <c r="AV127" s="96">
        <v>125.26446179146301</v>
      </c>
      <c r="AW127" s="96">
        <v>0.59754084330000001</v>
      </c>
    </row>
    <row r="128" spans="1:49" x14ac:dyDescent="0.25">
      <c r="A128" s="106">
        <v>53000</v>
      </c>
      <c r="B128" s="106">
        <v>67000</v>
      </c>
      <c r="C128" s="106">
        <v>67000</v>
      </c>
      <c r="D128" s="96" t="s">
        <v>291</v>
      </c>
      <c r="E128" s="96" t="s">
        <v>13</v>
      </c>
      <c r="F128" s="96" t="s">
        <v>292</v>
      </c>
      <c r="G128" s="96" t="s">
        <v>293</v>
      </c>
      <c r="H128" s="96">
        <v>0.56000000000000005</v>
      </c>
      <c r="I128" s="96">
        <v>0.48</v>
      </c>
      <c r="J128" s="96" t="s">
        <v>299</v>
      </c>
      <c r="K128" s="96">
        <v>3.002771768747E-2</v>
      </c>
      <c r="L128" s="96">
        <v>3982.8340153027598</v>
      </c>
      <c r="M128" s="96">
        <v>9.8815612197728893</v>
      </c>
      <c r="N128" s="96">
        <v>1.4517336743838001</v>
      </c>
      <c r="O128" s="96">
        <v>0.29672073061882998</v>
      </c>
      <c r="P128" s="96">
        <v>4.3592248931789999E-2</v>
      </c>
      <c r="Q128" s="96">
        <v>119.59541540758001</v>
      </c>
      <c r="R128" s="96">
        <v>1200</v>
      </c>
      <c r="S128" s="96" t="s">
        <v>294</v>
      </c>
      <c r="T128" s="96">
        <v>3000</v>
      </c>
      <c r="U128" s="96" t="s">
        <v>295</v>
      </c>
      <c r="V128" s="96" t="s">
        <v>245</v>
      </c>
      <c r="Z128" s="96">
        <v>0</v>
      </c>
      <c r="AA128" s="96">
        <v>1</v>
      </c>
      <c r="AB128" s="96">
        <v>0.29672073061882998</v>
      </c>
      <c r="AC128" s="96">
        <v>4.3592248931789999E-2</v>
      </c>
      <c r="AD128" s="96">
        <v>119.595415407578</v>
      </c>
      <c r="AF128" s="96">
        <v>-1</v>
      </c>
      <c r="AG128" s="96">
        <v>-1</v>
      </c>
      <c r="AH128" s="96">
        <v>-1</v>
      </c>
      <c r="AI128" s="96">
        <v>-1</v>
      </c>
      <c r="AJ128" s="96">
        <v>0</v>
      </c>
      <c r="AM128" s="96" t="s">
        <v>296</v>
      </c>
      <c r="AN128" s="96">
        <v>-1</v>
      </c>
      <c r="AQ128" s="96">
        <v>636</v>
      </c>
      <c r="AR128" s="96" t="s">
        <v>243</v>
      </c>
      <c r="AS128" s="96" t="s">
        <v>297</v>
      </c>
      <c r="AT128" s="96" t="s">
        <v>245</v>
      </c>
      <c r="AV128" s="96">
        <v>56.214678178074102</v>
      </c>
      <c r="AW128" s="96">
        <v>9.6995470700000003E-2</v>
      </c>
    </row>
    <row r="129" spans="1:49" x14ac:dyDescent="0.25">
      <c r="A129" s="106">
        <v>53000</v>
      </c>
      <c r="B129" s="106">
        <v>67000</v>
      </c>
      <c r="C129" s="106">
        <v>67000</v>
      </c>
      <c r="D129" s="96" t="s">
        <v>291</v>
      </c>
      <c r="E129" s="96" t="s">
        <v>13</v>
      </c>
      <c r="F129" s="96" t="s">
        <v>292</v>
      </c>
      <c r="G129" s="96" t="s">
        <v>293</v>
      </c>
      <c r="H129" s="96">
        <v>0.56000000000000005</v>
      </c>
      <c r="I129" s="96">
        <v>0.48</v>
      </c>
      <c r="J129" s="96" t="s">
        <v>245</v>
      </c>
      <c r="K129" s="96">
        <v>0.16271681012781</v>
      </c>
      <c r="L129" s="96">
        <v>3982.8340153027598</v>
      </c>
      <c r="M129" s="96">
        <v>9.8815612197728893</v>
      </c>
      <c r="N129" s="96">
        <v>1.4517336743838001</v>
      </c>
      <c r="O129" s="96">
        <v>1.60789612076414</v>
      </c>
      <c r="P129" s="96">
        <v>0.23622147265085999</v>
      </c>
      <c r="Q129" s="96">
        <v>648.07404623861498</v>
      </c>
      <c r="R129" s="96">
        <v>1210</v>
      </c>
      <c r="S129" s="96" t="s">
        <v>298</v>
      </c>
      <c r="T129" s="96">
        <v>1210</v>
      </c>
      <c r="U129" s="96" t="s">
        <v>295</v>
      </c>
      <c r="V129" s="96" t="s">
        <v>245</v>
      </c>
      <c r="Z129" s="96">
        <v>0</v>
      </c>
      <c r="AA129" s="96">
        <v>1</v>
      </c>
      <c r="AB129" s="96">
        <v>1.60789612076414</v>
      </c>
      <c r="AC129" s="96">
        <v>0.23622147265085999</v>
      </c>
      <c r="AD129" s="96">
        <v>648.07404623861498</v>
      </c>
      <c r="AF129" s="96">
        <v>-1</v>
      </c>
      <c r="AG129" s="96">
        <v>-1</v>
      </c>
      <c r="AH129" s="96">
        <v>-1</v>
      </c>
      <c r="AI129" s="96">
        <v>-1</v>
      </c>
      <c r="AJ129" s="96">
        <v>0</v>
      </c>
      <c r="AM129" s="96" t="s">
        <v>296</v>
      </c>
      <c r="AN129" s="96">
        <v>-1</v>
      </c>
      <c r="AQ129" s="96">
        <v>636</v>
      </c>
      <c r="AR129" s="96" t="s">
        <v>243</v>
      </c>
      <c r="AS129" s="96" t="s">
        <v>297</v>
      </c>
      <c r="AT129" s="96" t="s">
        <v>245</v>
      </c>
      <c r="AV129" s="96">
        <v>103.18391250285001</v>
      </c>
      <c r="AW129" s="96">
        <v>0.52560749900000003</v>
      </c>
    </row>
    <row r="130" spans="1:49" x14ac:dyDescent="0.25">
      <c r="A130" s="106">
        <v>53000</v>
      </c>
      <c r="B130" s="106">
        <v>67000</v>
      </c>
      <c r="C130" s="106">
        <v>67000</v>
      </c>
      <c r="D130" s="96" t="s">
        <v>291</v>
      </c>
      <c r="E130" s="96" t="s">
        <v>13</v>
      </c>
      <c r="F130" s="96" t="s">
        <v>292</v>
      </c>
      <c r="G130" s="96" t="s">
        <v>293</v>
      </c>
      <c r="H130" s="96">
        <v>0.56000000000000005</v>
      </c>
      <c r="I130" s="96">
        <v>0.48</v>
      </c>
      <c r="J130" s="96" t="s">
        <v>245</v>
      </c>
      <c r="K130" s="96">
        <v>9.5120793401730006E-2</v>
      </c>
      <c r="L130" s="96">
        <v>3982.8340153027598</v>
      </c>
      <c r="M130" s="96">
        <v>9.8815612197728893</v>
      </c>
      <c r="N130" s="96">
        <v>1.4517336743838001</v>
      </c>
      <c r="O130" s="96">
        <v>0.93994194327262004</v>
      </c>
      <c r="P130" s="96">
        <v>0.13809005891539999</v>
      </c>
      <c r="Q130" s="96">
        <v>378.850331523021</v>
      </c>
      <c r="R130" s="96">
        <v>1210</v>
      </c>
      <c r="S130" s="96" t="s">
        <v>298</v>
      </c>
      <c r="T130" s="96">
        <v>1210</v>
      </c>
      <c r="U130" s="96" t="s">
        <v>295</v>
      </c>
      <c r="V130" s="96" t="s">
        <v>245</v>
      </c>
      <c r="Z130" s="96">
        <v>0</v>
      </c>
      <c r="AA130" s="96">
        <v>1</v>
      </c>
      <c r="AB130" s="96">
        <v>0.93994194327262004</v>
      </c>
      <c r="AC130" s="96">
        <v>0.13809005891539999</v>
      </c>
      <c r="AD130" s="96">
        <v>378.85033152301901</v>
      </c>
      <c r="AF130" s="96">
        <v>-1</v>
      </c>
      <c r="AG130" s="96">
        <v>-1</v>
      </c>
      <c r="AH130" s="96">
        <v>-1</v>
      </c>
      <c r="AI130" s="96">
        <v>-1</v>
      </c>
      <c r="AJ130" s="96">
        <v>0</v>
      </c>
      <c r="AM130" s="96" t="s">
        <v>296</v>
      </c>
      <c r="AN130" s="96">
        <v>-1</v>
      </c>
      <c r="AQ130" s="96">
        <v>636</v>
      </c>
      <c r="AR130" s="96" t="s">
        <v>243</v>
      </c>
      <c r="AS130" s="96" t="s">
        <v>297</v>
      </c>
      <c r="AT130" s="96" t="s">
        <v>245</v>
      </c>
      <c r="AV130" s="96">
        <v>79.876821050296499</v>
      </c>
      <c r="AW130" s="96">
        <v>0.30725898740000002</v>
      </c>
    </row>
    <row r="131" spans="1:49" x14ac:dyDescent="0.25">
      <c r="A131" s="106">
        <v>53000</v>
      </c>
      <c r="B131" s="106">
        <v>68000</v>
      </c>
      <c r="C131" s="106">
        <v>68000</v>
      </c>
      <c r="D131" s="96" t="s">
        <v>291</v>
      </c>
      <c r="E131" s="96" t="s">
        <v>13</v>
      </c>
      <c r="F131" s="96" t="s">
        <v>292</v>
      </c>
      <c r="G131" s="96" t="s">
        <v>293</v>
      </c>
      <c r="H131" s="96">
        <v>0.56000000000000005</v>
      </c>
      <c r="I131" s="96">
        <v>0.48</v>
      </c>
      <c r="J131" s="96" t="s">
        <v>299</v>
      </c>
      <c r="K131" s="96">
        <v>7.8443340992599992E-3</v>
      </c>
      <c r="L131" s="96">
        <v>3484.8373690235098</v>
      </c>
      <c r="M131" s="96">
        <v>8.3792372730159599</v>
      </c>
      <c r="N131" s="96">
        <v>1.4190271092320701</v>
      </c>
      <c r="O131" s="96">
        <v>6.5729536666550001E-2</v>
      </c>
      <c r="P131" s="96">
        <v>1.1131322740730001E-2</v>
      </c>
      <c r="Q131" s="96">
        <v>27.336228604224001</v>
      </c>
      <c r="R131" s="96">
        <v>4140</v>
      </c>
      <c r="S131" s="96" t="s">
        <v>305</v>
      </c>
      <c r="T131" s="96">
        <v>3000</v>
      </c>
      <c r="U131" s="96" t="s">
        <v>295</v>
      </c>
      <c r="V131" s="96" t="s">
        <v>245</v>
      </c>
      <c r="Y131" s="96" t="s">
        <v>299</v>
      </c>
      <c r="Z131" s="96">
        <v>0</v>
      </c>
      <c r="AA131" s="96">
        <v>1</v>
      </c>
      <c r="AB131" s="96">
        <v>6.5729536666550001E-2</v>
      </c>
      <c r="AC131" s="96">
        <v>1.1131322740730001E-2</v>
      </c>
      <c r="AD131" s="96">
        <v>257.599103606857</v>
      </c>
      <c r="AF131" s="96">
        <v>-1</v>
      </c>
      <c r="AG131" s="96">
        <v>-1</v>
      </c>
      <c r="AH131" s="96">
        <v>-1</v>
      </c>
      <c r="AI131" s="96">
        <v>-1</v>
      </c>
      <c r="AJ131" s="96">
        <v>0</v>
      </c>
      <c r="AM131" s="96" t="s">
        <v>296</v>
      </c>
      <c r="AN131" s="96">
        <v>-1</v>
      </c>
      <c r="AQ131" s="96">
        <v>636</v>
      </c>
      <c r="AR131" s="96" t="s">
        <v>243</v>
      </c>
      <c r="AS131" s="96" t="s">
        <v>297</v>
      </c>
      <c r="AT131" s="96" t="s">
        <v>245</v>
      </c>
      <c r="AV131" s="96">
        <v>31.843727198891202</v>
      </c>
      <c r="AW131" s="96">
        <v>0.20892060309999999</v>
      </c>
    </row>
    <row r="132" spans="1:49" x14ac:dyDescent="0.25">
      <c r="A132" s="106">
        <v>53000</v>
      </c>
      <c r="B132" s="106">
        <v>68000</v>
      </c>
      <c r="C132" s="106">
        <v>68000</v>
      </c>
      <c r="D132" s="96" t="s">
        <v>291</v>
      </c>
      <c r="E132" s="96" t="s">
        <v>13</v>
      </c>
      <c r="F132" s="96" t="s">
        <v>292</v>
      </c>
      <c r="G132" s="96" t="s">
        <v>293</v>
      </c>
      <c r="H132" s="96">
        <v>0.56000000000000005</v>
      </c>
      <c r="I132" s="96">
        <v>0.48</v>
      </c>
      <c r="J132" s="96" t="s">
        <v>299</v>
      </c>
      <c r="K132" s="96">
        <v>3.1731695713699999E-3</v>
      </c>
      <c r="L132" s="96">
        <v>3484.8373690235098</v>
      </c>
      <c r="M132" s="96">
        <v>8.3792372730159599</v>
      </c>
      <c r="N132" s="96">
        <v>1.4190271092320701</v>
      </c>
      <c r="O132" s="96">
        <v>2.6588740746070001E-2</v>
      </c>
      <c r="P132" s="96">
        <v>4.5028136439700002E-3</v>
      </c>
      <c r="Q132" s="96">
        <v>11.057979900579401</v>
      </c>
      <c r="R132" s="96">
        <v>6170</v>
      </c>
      <c r="S132" s="96" t="s">
        <v>306</v>
      </c>
      <c r="T132" s="96">
        <v>3000</v>
      </c>
      <c r="U132" s="96" t="s">
        <v>295</v>
      </c>
      <c r="V132" s="96" t="s">
        <v>245</v>
      </c>
      <c r="Y132" s="96" t="s">
        <v>299</v>
      </c>
      <c r="Z132" s="96">
        <v>0</v>
      </c>
      <c r="AA132" s="96">
        <v>1</v>
      </c>
      <c r="AB132" s="96">
        <v>2.6588740746070001E-2</v>
      </c>
      <c r="AC132" s="96">
        <v>4.5028136439700002E-3</v>
      </c>
      <c r="AD132" s="96">
        <v>1014.05632438051</v>
      </c>
      <c r="AF132" s="96">
        <v>-1</v>
      </c>
      <c r="AG132" s="96">
        <v>-1</v>
      </c>
      <c r="AH132" s="96">
        <v>-1</v>
      </c>
      <c r="AI132" s="96">
        <v>-1</v>
      </c>
      <c r="AJ132" s="96">
        <v>0</v>
      </c>
      <c r="AM132" s="96" t="s">
        <v>296</v>
      </c>
      <c r="AN132" s="96">
        <v>-1</v>
      </c>
      <c r="AQ132" s="96">
        <v>636</v>
      </c>
      <c r="AR132" s="96" t="s">
        <v>243</v>
      </c>
      <c r="AS132" s="96" t="s">
        <v>297</v>
      </c>
      <c r="AT132" s="96" t="s">
        <v>245</v>
      </c>
      <c r="AV132" s="96">
        <v>17.150002112668101</v>
      </c>
      <c r="AW132" s="96">
        <v>0.82243010900000002</v>
      </c>
    </row>
    <row r="133" spans="1:49" x14ac:dyDescent="0.25">
      <c r="A133" s="106">
        <v>53000</v>
      </c>
      <c r="B133" s="106">
        <v>68000</v>
      </c>
      <c r="C133" s="106">
        <v>68000</v>
      </c>
      <c r="D133" s="96" t="s">
        <v>291</v>
      </c>
      <c r="E133" s="96" t="s">
        <v>13</v>
      </c>
      <c r="F133" s="96" t="s">
        <v>292</v>
      </c>
      <c r="G133" s="96" t="s">
        <v>293</v>
      </c>
      <c r="H133" s="96">
        <v>0.56000000000000005</v>
      </c>
      <c r="I133" s="96">
        <v>0.48</v>
      </c>
      <c r="J133" s="96" t="s">
        <v>245</v>
      </c>
      <c r="K133" s="96">
        <v>1.3831517273560001E-2</v>
      </c>
      <c r="L133" s="96">
        <v>3484.8373690235098</v>
      </c>
      <c r="M133" s="96">
        <v>8.3792372730159599</v>
      </c>
      <c r="N133" s="96">
        <v>1.4190271092320701</v>
      </c>
      <c r="O133" s="96">
        <v>0.11589756508101</v>
      </c>
      <c r="P133" s="96">
        <v>1.9627297972989999E-2</v>
      </c>
      <c r="Q133" s="96">
        <v>48.200588265210001</v>
      </c>
      <c r="R133" s="96">
        <v>1210</v>
      </c>
      <c r="S133" s="96" t="s">
        <v>298</v>
      </c>
      <c r="T133" s="96">
        <v>1210</v>
      </c>
      <c r="U133" s="96" t="s">
        <v>295</v>
      </c>
      <c r="V133" s="96" t="s">
        <v>245</v>
      </c>
      <c r="Z133" s="96">
        <v>0</v>
      </c>
      <c r="AA133" s="96">
        <v>1</v>
      </c>
      <c r="AB133" s="96">
        <v>0.11589756508101</v>
      </c>
      <c r="AC133" s="96">
        <v>1.9627297972989999E-2</v>
      </c>
      <c r="AD133" s="96">
        <v>119.407331949979</v>
      </c>
      <c r="AF133" s="96">
        <v>-1</v>
      </c>
      <c r="AG133" s="96">
        <v>-1</v>
      </c>
      <c r="AH133" s="96">
        <v>-1</v>
      </c>
      <c r="AI133" s="96">
        <v>-1</v>
      </c>
      <c r="AJ133" s="96">
        <v>0</v>
      </c>
      <c r="AM133" s="96" t="s">
        <v>296</v>
      </c>
      <c r="AN133" s="96">
        <v>-1</v>
      </c>
      <c r="AQ133" s="96">
        <v>636</v>
      </c>
      <c r="AR133" s="96" t="s">
        <v>243</v>
      </c>
      <c r="AS133" s="96" t="s">
        <v>297</v>
      </c>
      <c r="AT133" s="96" t="s">
        <v>245</v>
      </c>
      <c r="AV133" s="96">
        <v>49.426034223340899</v>
      </c>
      <c r="AW133" s="96">
        <v>9.68429294E-2</v>
      </c>
    </row>
    <row r="134" spans="1:49" x14ac:dyDescent="0.25">
      <c r="A134" s="106">
        <v>53000</v>
      </c>
      <c r="B134" s="106">
        <v>68000</v>
      </c>
      <c r="C134" s="106">
        <v>68000</v>
      </c>
      <c r="D134" s="96" t="s">
        <v>291</v>
      </c>
      <c r="E134" s="96" t="s">
        <v>13</v>
      </c>
      <c r="F134" s="96" t="s">
        <v>292</v>
      </c>
      <c r="G134" s="96" t="s">
        <v>293</v>
      </c>
      <c r="H134" s="96">
        <v>0.56000000000000005</v>
      </c>
      <c r="I134" s="96">
        <v>0.48</v>
      </c>
      <c r="J134" s="96" t="s">
        <v>245</v>
      </c>
      <c r="K134" s="96">
        <v>5.7088121354700004E-3</v>
      </c>
      <c r="L134" s="96">
        <v>3484.8373690235098</v>
      </c>
      <c r="M134" s="96">
        <v>8.3792372730159599</v>
      </c>
      <c r="N134" s="96">
        <v>1.4190271092320701</v>
      </c>
      <c r="O134" s="96">
        <v>4.7835491430169998E-2</v>
      </c>
      <c r="P134" s="96">
        <v>8.1009591817399994E-3</v>
      </c>
      <c r="Q134" s="96">
        <v>19.894281862420701</v>
      </c>
      <c r="R134" s="96">
        <v>1210</v>
      </c>
      <c r="S134" s="96" t="s">
        <v>298</v>
      </c>
      <c r="T134" s="96">
        <v>1210</v>
      </c>
      <c r="U134" s="96" t="s">
        <v>295</v>
      </c>
      <c r="V134" s="96" t="s">
        <v>245</v>
      </c>
      <c r="Z134" s="96">
        <v>0</v>
      </c>
      <c r="AA134" s="96">
        <v>1</v>
      </c>
      <c r="AB134" s="96">
        <v>4.7835491430169998E-2</v>
      </c>
      <c r="AC134" s="96">
        <v>8.1009591817399994E-3</v>
      </c>
      <c r="AD134" s="96">
        <v>60.292483882005499</v>
      </c>
      <c r="AF134" s="96">
        <v>-1</v>
      </c>
      <c r="AG134" s="96">
        <v>-1</v>
      </c>
      <c r="AH134" s="96">
        <v>-1</v>
      </c>
      <c r="AI134" s="96">
        <v>-1</v>
      </c>
      <c r="AJ134" s="96">
        <v>0</v>
      </c>
      <c r="AM134" s="96" t="s">
        <v>296</v>
      </c>
      <c r="AN134" s="96">
        <v>-1</v>
      </c>
      <c r="AQ134" s="96">
        <v>636</v>
      </c>
      <c r="AR134" s="96" t="s">
        <v>243</v>
      </c>
      <c r="AS134" s="96" t="s">
        <v>297</v>
      </c>
      <c r="AT134" s="96" t="s">
        <v>245</v>
      </c>
      <c r="AV134" s="96">
        <v>24.935284403062301</v>
      </c>
      <c r="AW134" s="96">
        <v>4.8899013700000001E-2</v>
      </c>
    </row>
    <row r="135" spans="1:49" x14ac:dyDescent="0.25">
      <c r="A135" s="106">
        <v>53000</v>
      </c>
      <c r="B135" s="106">
        <v>68000</v>
      </c>
      <c r="C135" s="106">
        <v>68000</v>
      </c>
      <c r="D135" s="96" t="s">
        <v>291</v>
      </c>
      <c r="E135" s="96" t="s">
        <v>13</v>
      </c>
      <c r="F135" s="96" t="s">
        <v>292</v>
      </c>
      <c r="G135" s="96" t="s">
        <v>293</v>
      </c>
      <c r="H135" s="96">
        <v>0.56000000000000005</v>
      </c>
      <c r="I135" s="96">
        <v>0.48</v>
      </c>
      <c r="J135" s="96" t="s">
        <v>245</v>
      </c>
      <c r="K135" s="96">
        <v>1.02506524149E-3</v>
      </c>
      <c r="L135" s="96">
        <v>3484.8373690235098</v>
      </c>
      <c r="M135" s="96">
        <v>8.3792372730159599</v>
      </c>
      <c r="N135" s="96">
        <v>1.4190271092320701</v>
      </c>
      <c r="O135" s="96">
        <v>8.5892648787599998E-3</v>
      </c>
      <c r="P135" s="96">
        <v>1.4545953663999999E-3</v>
      </c>
      <c r="Q135" s="96">
        <v>3.5721856592314598</v>
      </c>
      <c r="R135" s="96">
        <v>1210</v>
      </c>
      <c r="S135" s="96" t="s">
        <v>298</v>
      </c>
      <c r="T135" s="96">
        <v>1210</v>
      </c>
      <c r="U135" s="96" t="s">
        <v>295</v>
      </c>
      <c r="V135" s="96" t="s">
        <v>245</v>
      </c>
      <c r="Z135" s="96">
        <v>0</v>
      </c>
      <c r="AA135" s="96">
        <v>1</v>
      </c>
      <c r="AB135" s="96">
        <v>8.5892648787599998E-3</v>
      </c>
      <c r="AC135" s="96">
        <v>1.4545953663999999E-3</v>
      </c>
      <c r="AD135" s="96">
        <v>701.44960192386702</v>
      </c>
      <c r="AF135" s="96">
        <v>-1</v>
      </c>
      <c r="AG135" s="96">
        <v>-1</v>
      </c>
      <c r="AH135" s="96">
        <v>-1</v>
      </c>
      <c r="AI135" s="96">
        <v>-1</v>
      </c>
      <c r="AJ135" s="96">
        <v>0</v>
      </c>
      <c r="AM135" s="96" t="s">
        <v>296</v>
      </c>
      <c r="AN135" s="96">
        <v>-1</v>
      </c>
      <c r="AQ135" s="96">
        <v>636</v>
      </c>
      <c r="AR135" s="96" t="s">
        <v>243</v>
      </c>
      <c r="AS135" s="96" t="s">
        <v>297</v>
      </c>
      <c r="AT135" s="96" t="s">
        <v>245</v>
      </c>
      <c r="AV135" s="96">
        <v>9.3015207202346506</v>
      </c>
      <c r="AW135" s="96">
        <v>0.56889667629999996</v>
      </c>
    </row>
    <row r="136" spans="1:49" x14ac:dyDescent="0.25">
      <c r="A136" s="106">
        <v>53000</v>
      </c>
      <c r="B136" s="106">
        <v>68000</v>
      </c>
      <c r="C136" s="106">
        <v>68000</v>
      </c>
      <c r="D136" s="96" t="s">
        <v>291</v>
      </c>
      <c r="E136" s="96" t="s">
        <v>13</v>
      </c>
      <c r="F136" s="96" t="s">
        <v>292</v>
      </c>
      <c r="G136" s="96" t="s">
        <v>293</v>
      </c>
      <c r="H136" s="96">
        <v>0.56000000000000005</v>
      </c>
      <c r="I136" s="96">
        <v>0.48</v>
      </c>
      <c r="J136" s="96" t="s">
        <v>245</v>
      </c>
      <c r="K136" s="96">
        <v>0.12048334766933</v>
      </c>
      <c r="L136" s="96">
        <v>3975.15228157312</v>
      </c>
      <c r="M136" s="96">
        <v>9.86352382296967</v>
      </c>
      <c r="N136" s="96">
        <v>1.4491186030390699</v>
      </c>
      <c r="O136" s="96">
        <v>1.18839037000759</v>
      </c>
      <c r="P136" s="96">
        <v>0.17459466046405001</v>
      </c>
      <c r="Q136" s="96">
        <v>478.93965437931303</v>
      </c>
      <c r="R136" s="96">
        <v>1200</v>
      </c>
      <c r="S136" s="96" t="s">
        <v>294</v>
      </c>
      <c r="T136" s="96">
        <v>1200</v>
      </c>
      <c r="U136" s="96" t="s">
        <v>295</v>
      </c>
      <c r="V136" s="96" t="s">
        <v>245</v>
      </c>
      <c r="Z136" s="96">
        <v>0</v>
      </c>
      <c r="AA136" s="96">
        <v>1</v>
      </c>
      <c r="AB136" s="96">
        <v>1.18839037000759</v>
      </c>
      <c r="AC136" s="96">
        <v>0.17459466046405001</v>
      </c>
      <c r="AD136" s="96">
        <v>1285.0163534001899</v>
      </c>
      <c r="AF136" s="96">
        <v>-1</v>
      </c>
      <c r="AG136" s="96">
        <v>-1</v>
      </c>
      <c r="AH136" s="96">
        <v>-1</v>
      </c>
      <c r="AI136" s="96">
        <v>-1</v>
      </c>
      <c r="AJ136" s="96">
        <v>0</v>
      </c>
      <c r="AM136" s="96" t="s">
        <v>296</v>
      </c>
      <c r="AN136" s="96">
        <v>-1</v>
      </c>
      <c r="AQ136" s="96">
        <v>636</v>
      </c>
      <c r="AR136" s="96" t="s">
        <v>243</v>
      </c>
      <c r="AS136" s="96" t="s">
        <v>297</v>
      </c>
      <c r="AT136" s="96" t="s">
        <v>245</v>
      </c>
      <c r="AV136" s="96">
        <v>119.529300582982</v>
      </c>
      <c r="AW136" s="96">
        <v>1.0421868235</v>
      </c>
    </row>
    <row r="137" spans="1:49" x14ac:dyDescent="0.25">
      <c r="A137" s="106">
        <v>53000</v>
      </c>
      <c r="B137" s="106">
        <v>68000</v>
      </c>
      <c r="C137" s="106">
        <v>68000</v>
      </c>
      <c r="D137" s="96" t="s">
        <v>291</v>
      </c>
      <c r="E137" s="96" t="s">
        <v>13</v>
      </c>
      <c r="F137" s="96" t="s">
        <v>292</v>
      </c>
      <c r="G137" s="96" t="s">
        <v>293</v>
      </c>
      <c r="H137" s="96">
        <v>0.56000000000000005</v>
      </c>
      <c r="I137" s="96">
        <v>0.48</v>
      </c>
      <c r="J137" s="96" t="s">
        <v>299</v>
      </c>
      <c r="K137" s="96">
        <v>7.7413349075100002E-3</v>
      </c>
      <c r="L137" s="96">
        <v>3982.65160931952</v>
      </c>
      <c r="M137" s="96">
        <v>9.8811733530694195</v>
      </c>
      <c r="N137" s="96">
        <v>1.4516788999093599</v>
      </c>
      <c r="O137" s="96">
        <v>7.6493472205320004E-2</v>
      </c>
      <c r="P137" s="96">
        <v>1.123793254237E-2</v>
      </c>
      <c r="Q137" s="96">
        <v>30.831039927696001</v>
      </c>
      <c r="R137" s="96">
        <v>1200</v>
      </c>
      <c r="S137" s="96" t="s">
        <v>294</v>
      </c>
      <c r="T137" s="96">
        <v>3000</v>
      </c>
      <c r="U137" s="96" t="s">
        <v>295</v>
      </c>
      <c r="V137" s="96" t="s">
        <v>245</v>
      </c>
      <c r="Z137" s="96">
        <v>0</v>
      </c>
      <c r="AA137" s="96">
        <v>1</v>
      </c>
      <c r="AB137" s="96">
        <v>7.6493472205320004E-2</v>
      </c>
      <c r="AC137" s="96">
        <v>1.123793254237E-2</v>
      </c>
      <c r="AD137" s="96">
        <v>815.96074523312495</v>
      </c>
      <c r="AF137" s="96">
        <v>-1</v>
      </c>
      <c r="AG137" s="96">
        <v>-1</v>
      </c>
      <c r="AH137" s="96">
        <v>-1</v>
      </c>
      <c r="AI137" s="96">
        <v>-1</v>
      </c>
      <c r="AJ137" s="96">
        <v>0</v>
      </c>
      <c r="AM137" s="96" t="s">
        <v>296</v>
      </c>
      <c r="AN137" s="96">
        <v>-1</v>
      </c>
      <c r="AQ137" s="96">
        <v>636</v>
      </c>
      <c r="AR137" s="96" t="s">
        <v>243</v>
      </c>
      <c r="AS137" s="96" t="s">
        <v>297</v>
      </c>
      <c r="AT137" s="96" t="s">
        <v>245</v>
      </c>
      <c r="AV137" s="96">
        <v>22.9984742335836</v>
      </c>
      <c r="AW137" s="96">
        <v>0.66176864980000005</v>
      </c>
    </row>
    <row r="138" spans="1:49" x14ac:dyDescent="0.25">
      <c r="A138" s="106">
        <v>53000</v>
      </c>
      <c r="B138" s="106">
        <v>68000</v>
      </c>
      <c r="C138" s="106">
        <v>68000</v>
      </c>
      <c r="D138" s="96" t="s">
        <v>291</v>
      </c>
      <c r="E138" s="96" t="s">
        <v>13</v>
      </c>
      <c r="F138" s="96" t="s">
        <v>292</v>
      </c>
      <c r="G138" s="96" t="s">
        <v>293</v>
      </c>
      <c r="H138" s="96">
        <v>0.56000000000000005</v>
      </c>
      <c r="I138" s="96">
        <v>0.48</v>
      </c>
      <c r="J138" s="96" t="s">
        <v>245</v>
      </c>
      <c r="K138" s="96">
        <v>1.922345214187E-2</v>
      </c>
      <c r="L138" s="96">
        <v>3982.65160931952</v>
      </c>
      <c r="M138" s="96">
        <v>9.8811733530694195</v>
      </c>
      <c r="N138" s="96">
        <v>1.4516788999093599</v>
      </c>
      <c r="O138" s="96">
        <v>0.18995026305832999</v>
      </c>
      <c r="P138" s="96">
        <v>2.7906279857779999E-2</v>
      </c>
      <c r="Q138" s="96">
        <v>76.560312609527301</v>
      </c>
      <c r="R138" s="96">
        <v>1210</v>
      </c>
      <c r="S138" s="96" t="s">
        <v>298</v>
      </c>
      <c r="T138" s="96">
        <v>1210</v>
      </c>
      <c r="U138" s="96" t="s">
        <v>295</v>
      </c>
      <c r="V138" s="96" t="s">
        <v>245</v>
      </c>
      <c r="Z138" s="96">
        <v>0</v>
      </c>
      <c r="AA138" s="96">
        <v>1</v>
      </c>
      <c r="AB138" s="96">
        <v>0.18995026305832999</v>
      </c>
      <c r="AC138" s="96">
        <v>2.7906279857779999E-2</v>
      </c>
      <c r="AD138" s="96">
        <v>291.96024508256698</v>
      </c>
      <c r="AF138" s="96">
        <v>-1</v>
      </c>
      <c r="AG138" s="96">
        <v>-1</v>
      </c>
      <c r="AH138" s="96">
        <v>-1</v>
      </c>
      <c r="AI138" s="96">
        <v>-1</v>
      </c>
      <c r="AJ138" s="96">
        <v>0</v>
      </c>
      <c r="AM138" s="96" t="s">
        <v>296</v>
      </c>
      <c r="AN138" s="96">
        <v>-1</v>
      </c>
      <c r="AQ138" s="96">
        <v>636</v>
      </c>
      <c r="AR138" s="96" t="s">
        <v>243</v>
      </c>
      <c r="AS138" s="96" t="s">
        <v>297</v>
      </c>
      <c r="AT138" s="96" t="s">
        <v>245</v>
      </c>
      <c r="AV138" s="96">
        <v>43.308662985219399</v>
      </c>
      <c r="AW138" s="96">
        <v>0.23678851989999999</v>
      </c>
    </row>
    <row r="139" spans="1:49" x14ac:dyDescent="0.25">
      <c r="A139" s="106">
        <v>53000</v>
      </c>
      <c r="B139" s="106">
        <v>68000</v>
      </c>
      <c r="C139" s="106">
        <v>68000</v>
      </c>
      <c r="D139" s="96" t="s">
        <v>291</v>
      </c>
      <c r="E139" s="96" t="s">
        <v>13</v>
      </c>
      <c r="F139" s="96" t="s">
        <v>292</v>
      </c>
      <c r="G139" s="96" t="s">
        <v>293</v>
      </c>
      <c r="H139" s="96">
        <v>0.56000000000000005</v>
      </c>
      <c r="I139" s="96">
        <v>0.48</v>
      </c>
      <c r="J139" s="96" t="s">
        <v>245</v>
      </c>
      <c r="K139" s="96">
        <v>2.735766832007E-2</v>
      </c>
      <c r="L139" s="96">
        <v>3982.65160931952</v>
      </c>
      <c r="M139" s="96">
        <v>9.8811733530694195</v>
      </c>
      <c r="N139" s="96">
        <v>1.4516788999093599</v>
      </c>
      <c r="O139" s="96">
        <v>0.27032586320639002</v>
      </c>
      <c r="P139" s="96">
        <v>3.9714549850959999E-2</v>
      </c>
      <c r="Q139" s="96">
        <v>108.95606176216</v>
      </c>
      <c r="R139" s="96">
        <v>1210</v>
      </c>
      <c r="S139" s="96" t="s">
        <v>298</v>
      </c>
      <c r="T139" s="96">
        <v>1210</v>
      </c>
      <c r="U139" s="96" t="s">
        <v>295</v>
      </c>
      <c r="V139" s="96" t="s">
        <v>245</v>
      </c>
      <c r="Z139" s="96">
        <v>0</v>
      </c>
      <c r="AA139" s="96">
        <v>1</v>
      </c>
      <c r="AB139" s="96">
        <v>0.27032586320639002</v>
      </c>
      <c r="AC139" s="96">
        <v>3.9714549850959999E-2</v>
      </c>
      <c r="AD139" s="96">
        <v>846.87275887704902</v>
      </c>
      <c r="AF139" s="96">
        <v>-1</v>
      </c>
      <c r="AG139" s="96">
        <v>-1</v>
      </c>
      <c r="AH139" s="96">
        <v>-1</v>
      </c>
      <c r="AI139" s="96">
        <v>-1</v>
      </c>
      <c r="AJ139" s="96">
        <v>0</v>
      </c>
      <c r="AM139" s="96" t="s">
        <v>296</v>
      </c>
      <c r="AN139" s="96">
        <v>-1</v>
      </c>
      <c r="AQ139" s="96">
        <v>636</v>
      </c>
      <c r="AR139" s="96" t="s">
        <v>243</v>
      </c>
      <c r="AS139" s="96" t="s">
        <v>297</v>
      </c>
      <c r="AT139" s="96" t="s">
        <v>245</v>
      </c>
      <c r="AV139" s="96">
        <v>60.241348991239597</v>
      </c>
      <c r="AW139" s="96">
        <v>0.68683922050000001</v>
      </c>
    </row>
    <row r="140" spans="1:49" x14ac:dyDescent="0.25">
      <c r="A140" s="106">
        <v>53000</v>
      </c>
      <c r="B140" s="106">
        <v>68000</v>
      </c>
      <c r="C140" s="106">
        <v>68000</v>
      </c>
      <c r="D140" s="96" t="s">
        <v>291</v>
      </c>
      <c r="E140" s="96" t="s">
        <v>13</v>
      </c>
      <c r="F140" s="96" t="s">
        <v>292</v>
      </c>
      <c r="G140" s="96" t="s">
        <v>293</v>
      </c>
      <c r="H140" s="96">
        <v>0.56000000000000005</v>
      </c>
      <c r="I140" s="96">
        <v>0.48</v>
      </c>
      <c r="J140" s="96" t="s">
        <v>245</v>
      </c>
      <c r="K140" s="96">
        <v>0.16449421756402</v>
      </c>
      <c r="L140" s="96">
        <v>3982.6516099129799</v>
      </c>
      <c r="M140" s="96">
        <v>9.8811733545418292</v>
      </c>
      <c r="N140" s="96">
        <v>1.45167890012568</v>
      </c>
      <c r="O140" s="96">
        <v>1.62539587956983</v>
      </c>
      <c r="P140" s="96">
        <v>0.23879278483037</v>
      </c>
      <c r="Q140" s="96">
        <v>655.12316040273299</v>
      </c>
      <c r="R140" s="96">
        <v>1200</v>
      </c>
      <c r="S140" s="96" t="s">
        <v>294</v>
      </c>
      <c r="T140" s="96">
        <v>1200</v>
      </c>
      <c r="U140" s="96" t="s">
        <v>295</v>
      </c>
      <c r="V140" s="96" t="s">
        <v>245</v>
      </c>
      <c r="Z140" s="96">
        <v>0</v>
      </c>
      <c r="AA140" s="96">
        <v>1</v>
      </c>
      <c r="AB140" s="96">
        <v>1.62539587956983</v>
      </c>
      <c r="AC140" s="96">
        <v>0.23879278483037</v>
      </c>
      <c r="AD140" s="96">
        <v>750.47517492939198</v>
      </c>
      <c r="AF140" s="96">
        <v>-1</v>
      </c>
      <c r="AG140" s="96">
        <v>-1</v>
      </c>
      <c r="AH140" s="96">
        <v>-1</v>
      </c>
      <c r="AI140" s="96">
        <v>-1</v>
      </c>
      <c r="AJ140" s="96">
        <v>0</v>
      </c>
      <c r="AM140" s="96" t="s">
        <v>296</v>
      </c>
      <c r="AN140" s="96">
        <v>-1</v>
      </c>
      <c r="AQ140" s="96">
        <v>636</v>
      </c>
      <c r="AR140" s="96" t="s">
        <v>243</v>
      </c>
      <c r="AS140" s="96" t="s">
        <v>297</v>
      </c>
      <c r="AT140" s="96" t="s">
        <v>245</v>
      </c>
      <c r="AV140" s="96">
        <v>126.65512340604801</v>
      </c>
      <c r="AW140" s="96">
        <v>0.60865788720000003</v>
      </c>
    </row>
    <row r="141" spans="1:49" x14ac:dyDescent="0.25">
      <c r="A141" s="106">
        <v>53000</v>
      </c>
      <c r="B141" s="106">
        <v>68000</v>
      </c>
      <c r="C141" s="106">
        <v>68000</v>
      </c>
      <c r="D141" s="96" t="s">
        <v>291</v>
      </c>
      <c r="E141" s="96" t="s">
        <v>13</v>
      </c>
      <c r="F141" s="96" t="s">
        <v>292</v>
      </c>
      <c r="G141" s="96" t="s">
        <v>293</v>
      </c>
      <c r="H141" s="96">
        <v>0.56000000000000005</v>
      </c>
      <c r="I141" s="96">
        <v>0.48</v>
      </c>
      <c r="J141" s="96" t="s">
        <v>245</v>
      </c>
      <c r="K141" s="96">
        <v>0.31243312467613998</v>
      </c>
      <c r="L141" s="96">
        <v>3982.6516099129799</v>
      </c>
      <c r="M141" s="96">
        <v>9.8811733545418292</v>
      </c>
      <c r="N141" s="96">
        <v>1.45167890012568</v>
      </c>
      <c r="O141" s="96">
        <v>3.0872058666262001</v>
      </c>
      <c r="P141" s="96">
        <v>0.4535525747927</v>
      </c>
      <c r="Q141" s="96">
        <v>1244.3122869816</v>
      </c>
      <c r="R141" s="96">
        <v>1210</v>
      </c>
      <c r="S141" s="96" t="s">
        <v>298</v>
      </c>
      <c r="T141" s="96">
        <v>1210</v>
      </c>
      <c r="U141" s="96" t="s">
        <v>295</v>
      </c>
      <c r="V141" s="96" t="s">
        <v>245</v>
      </c>
      <c r="Z141" s="96">
        <v>0</v>
      </c>
      <c r="AA141" s="96">
        <v>1</v>
      </c>
      <c r="AB141" s="96">
        <v>3.0872058666262001</v>
      </c>
      <c r="AC141" s="96">
        <v>0.4535525747927</v>
      </c>
      <c r="AD141" s="96">
        <v>1244.3122869816</v>
      </c>
      <c r="AF141" s="96">
        <v>-1</v>
      </c>
      <c r="AG141" s="96">
        <v>-1</v>
      </c>
      <c r="AH141" s="96">
        <v>-1</v>
      </c>
      <c r="AI141" s="96">
        <v>-1</v>
      </c>
      <c r="AJ141" s="96">
        <v>0</v>
      </c>
      <c r="AM141" s="96" t="s">
        <v>296</v>
      </c>
      <c r="AN141" s="96">
        <v>-1</v>
      </c>
      <c r="AQ141" s="96">
        <v>636</v>
      </c>
      <c r="AR141" s="96" t="s">
        <v>243</v>
      </c>
      <c r="AS141" s="96" t="s">
        <v>297</v>
      </c>
      <c r="AT141" s="96" t="s">
        <v>245</v>
      </c>
      <c r="AV141" s="96">
        <v>150.58421690139301</v>
      </c>
      <c r="AW141" s="96">
        <v>1.0091746042</v>
      </c>
    </row>
    <row r="142" spans="1:49" x14ac:dyDescent="0.25">
      <c r="A142" s="106">
        <v>53000</v>
      </c>
      <c r="B142" s="106">
        <v>68000</v>
      </c>
      <c r="C142" s="106">
        <v>68000</v>
      </c>
      <c r="D142" s="96" t="s">
        <v>291</v>
      </c>
      <c r="E142" s="96" t="s">
        <v>13</v>
      </c>
      <c r="F142" s="96" t="s">
        <v>292</v>
      </c>
      <c r="G142" s="96" t="s">
        <v>293</v>
      </c>
      <c r="H142" s="96">
        <v>0.56000000000000005</v>
      </c>
      <c r="I142" s="96">
        <v>0.48</v>
      </c>
      <c r="J142" s="96" t="s">
        <v>245</v>
      </c>
      <c r="K142" s="96">
        <v>0.18526727250139999</v>
      </c>
      <c r="L142" s="96">
        <v>3975.1522812769499</v>
      </c>
      <c r="M142" s="96">
        <v>9.8635238222347805</v>
      </c>
      <c r="N142" s="96">
        <v>1.4491186029311101</v>
      </c>
      <c r="O142" s="96">
        <v>1.82738815579808</v>
      </c>
      <c r="P142" s="96">
        <v>0.26847425109609002</v>
      </c>
      <c r="Q142" s="96">
        <v>736.46562092992303</v>
      </c>
      <c r="R142" s="96">
        <v>1200</v>
      </c>
      <c r="S142" s="96" t="s">
        <v>294</v>
      </c>
      <c r="T142" s="96">
        <v>1200</v>
      </c>
      <c r="U142" s="96" t="s">
        <v>295</v>
      </c>
      <c r="V142" s="96" t="s">
        <v>245</v>
      </c>
      <c r="Z142" s="96">
        <v>0</v>
      </c>
      <c r="AA142" s="96">
        <v>1</v>
      </c>
      <c r="AB142" s="96">
        <v>1.82738815579808</v>
      </c>
      <c r="AC142" s="96">
        <v>0.26847425109609002</v>
      </c>
      <c r="AD142" s="96">
        <v>736.46562092992303</v>
      </c>
      <c r="AF142" s="96">
        <v>-1</v>
      </c>
      <c r="AG142" s="96">
        <v>-1</v>
      </c>
      <c r="AH142" s="96">
        <v>-1</v>
      </c>
      <c r="AI142" s="96">
        <v>-1</v>
      </c>
      <c r="AJ142" s="96">
        <v>0</v>
      </c>
      <c r="AM142" s="96" t="s">
        <v>296</v>
      </c>
      <c r="AN142" s="96">
        <v>-1</v>
      </c>
      <c r="AQ142" s="96">
        <v>636</v>
      </c>
      <c r="AR142" s="96" t="s">
        <v>243</v>
      </c>
      <c r="AS142" s="96" t="s">
        <v>297</v>
      </c>
      <c r="AT142" s="96" t="s">
        <v>245</v>
      </c>
      <c r="AV142" s="96">
        <v>200.275876230471</v>
      </c>
      <c r="AW142" s="96">
        <v>0.59729571849999996</v>
      </c>
    </row>
    <row r="143" spans="1:49" x14ac:dyDescent="0.25">
      <c r="A143" s="106">
        <v>53000</v>
      </c>
      <c r="B143" s="106">
        <v>68000</v>
      </c>
      <c r="C143" s="106">
        <v>68000</v>
      </c>
      <c r="D143" s="96" t="s">
        <v>291</v>
      </c>
      <c r="E143" s="96" t="s">
        <v>13</v>
      </c>
      <c r="F143" s="96" t="s">
        <v>292</v>
      </c>
      <c r="G143" s="96" t="s">
        <v>293</v>
      </c>
      <c r="H143" s="96">
        <v>0.56000000000000005</v>
      </c>
      <c r="I143" s="96">
        <v>0.48</v>
      </c>
      <c r="J143" s="96" t="s">
        <v>245</v>
      </c>
      <c r="K143" s="96">
        <v>0.30803182290024</v>
      </c>
      <c r="L143" s="96">
        <v>3975.1522812769499</v>
      </c>
      <c r="M143" s="96">
        <v>9.8635238222347805</v>
      </c>
      <c r="N143" s="96">
        <v>1.4491186029311101</v>
      </c>
      <c r="O143" s="96">
        <v>3.0382792231829501</v>
      </c>
      <c r="P143" s="96">
        <v>0.44637464485952</v>
      </c>
      <c r="Q143" s="96">
        <v>1224.47340350779</v>
      </c>
      <c r="R143" s="96">
        <v>1210</v>
      </c>
      <c r="S143" s="96" t="s">
        <v>298</v>
      </c>
      <c r="T143" s="96">
        <v>1210</v>
      </c>
      <c r="U143" s="96" t="s">
        <v>295</v>
      </c>
      <c r="V143" s="96" t="s">
        <v>245</v>
      </c>
      <c r="Z143" s="96">
        <v>0</v>
      </c>
      <c r="AA143" s="96">
        <v>1</v>
      </c>
      <c r="AB143" s="96">
        <v>3.0382792231829501</v>
      </c>
      <c r="AC143" s="96">
        <v>0.44637464485952</v>
      </c>
      <c r="AD143" s="96">
        <v>1224.47340350779</v>
      </c>
      <c r="AF143" s="96">
        <v>-1</v>
      </c>
      <c r="AG143" s="96">
        <v>-1</v>
      </c>
      <c r="AH143" s="96">
        <v>-1</v>
      </c>
      <c r="AI143" s="96">
        <v>-1</v>
      </c>
      <c r="AJ143" s="96">
        <v>0</v>
      </c>
      <c r="AM143" s="96" t="s">
        <v>296</v>
      </c>
      <c r="AN143" s="96">
        <v>-1</v>
      </c>
      <c r="AQ143" s="96">
        <v>636</v>
      </c>
      <c r="AR143" s="96" t="s">
        <v>243</v>
      </c>
      <c r="AS143" s="96" t="s">
        <v>297</v>
      </c>
      <c r="AT143" s="96" t="s">
        <v>245</v>
      </c>
      <c r="AV143" s="96">
        <v>142.20084591489299</v>
      </c>
      <c r="AW143" s="96">
        <v>0.99308467440000003</v>
      </c>
    </row>
    <row r="144" spans="1:49" x14ac:dyDescent="0.25">
      <c r="A144" s="106">
        <v>53000</v>
      </c>
      <c r="B144" s="106">
        <v>68000</v>
      </c>
      <c r="C144" s="106">
        <v>68000</v>
      </c>
      <c r="D144" s="96" t="s">
        <v>291</v>
      </c>
      <c r="E144" s="96" t="s">
        <v>13</v>
      </c>
      <c r="F144" s="96" t="s">
        <v>292</v>
      </c>
      <c r="G144" s="96" t="s">
        <v>293</v>
      </c>
      <c r="H144" s="96">
        <v>0.56000000000000005</v>
      </c>
      <c r="I144" s="96">
        <v>0.48</v>
      </c>
      <c r="J144" s="96" t="s">
        <v>245</v>
      </c>
      <c r="K144" s="96">
        <v>0.12446435838133001</v>
      </c>
      <c r="L144" s="96">
        <v>3975.1522812769499</v>
      </c>
      <c r="M144" s="96">
        <v>9.8635238222347805</v>
      </c>
      <c r="N144" s="96">
        <v>1.4491186029311101</v>
      </c>
      <c r="O144" s="96">
        <v>1.2276571639134199</v>
      </c>
      <c r="P144" s="96">
        <v>0.18036361713227</v>
      </c>
      <c r="Q144" s="96">
        <v>494.76477815722001</v>
      </c>
      <c r="R144" s="96">
        <v>1210</v>
      </c>
      <c r="S144" s="96" t="s">
        <v>298</v>
      </c>
      <c r="T144" s="96">
        <v>1210</v>
      </c>
      <c r="U144" s="96" t="s">
        <v>295</v>
      </c>
      <c r="V144" s="96" t="s">
        <v>245</v>
      </c>
      <c r="Z144" s="96">
        <v>0</v>
      </c>
      <c r="AA144" s="96">
        <v>1</v>
      </c>
      <c r="AB144" s="96">
        <v>1.2276571639134199</v>
      </c>
      <c r="AC144" s="96">
        <v>0.18036361713227</v>
      </c>
      <c r="AD144" s="96">
        <v>494.76477815722001</v>
      </c>
      <c r="AF144" s="96">
        <v>-1</v>
      </c>
      <c r="AG144" s="96">
        <v>-1</v>
      </c>
      <c r="AH144" s="96">
        <v>-1</v>
      </c>
      <c r="AI144" s="96">
        <v>-1</v>
      </c>
      <c r="AJ144" s="96">
        <v>0</v>
      </c>
      <c r="AM144" s="96" t="s">
        <v>296</v>
      </c>
      <c r="AN144" s="96">
        <v>-1</v>
      </c>
      <c r="AQ144" s="96">
        <v>636</v>
      </c>
      <c r="AR144" s="96" t="s">
        <v>243</v>
      </c>
      <c r="AS144" s="96" t="s">
        <v>297</v>
      </c>
      <c r="AT144" s="96" t="s">
        <v>245</v>
      </c>
      <c r="AV144" s="96">
        <v>105.385412377362</v>
      </c>
      <c r="AW144" s="96">
        <v>0.401269082</v>
      </c>
    </row>
    <row r="145" spans="1:49" x14ac:dyDescent="0.25">
      <c r="A145" s="106">
        <v>53000</v>
      </c>
      <c r="B145" s="106">
        <v>69000</v>
      </c>
      <c r="C145" s="106">
        <v>69000</v>
      </c>
      <c r="D145" s="96" t="s">
        <v>291</v>
      </c>
      <c r="E145" s="96" t="s">
        <v>13</v>
      </c>
      <c r="F145" s="96" t="s">
        <v>292</v>
      </c>
      <c r="G145" s="96" t="s">
        <v>293</v>
      </c>
      <c r="H145" s="96">
        <v>0.56000000000000005</v>
      </c>
      <c r="I145" s="96">
        <v>0.48</v>
      </c>
      <c r="J145" s="96" t="s">
        <v>245</v>
      </c>
      <c r="K145" s="96">
        <v>0.12129009096207</v>
      </c>
      <c r="L145" s="96">
        <v>3986.1249670228899</v>
      </c>
      <c r="M145" s="96">
        <v>10.318473306163</v>
      </c>
      <c r="N145" s="96">
        <v>1.6571640761561</v>
      </c>
      <c r="O145" s="96">
        <v>1.2515285658942199</v>
      </c>
      <c r="P145" s="96">
        <v>0.20099758153604999</v>
      </c>
      <c r="Q145" s="96">
        <v>483.477459836393</v>
      </c>
      <c r="R145" s="96">
        <v>1200</v>
      </c>
      <c r="S145" s="96" t="s">
        <v>294</v>
      </c>
      <c r="T145" s="96">
        <v>1200</v>
      </c>
      <c r="U145" s="96" t="s">
        <v>295</v>
      </c>
      <c r="V145" s="96" t="s">
        <v>245</v>
      </c>
      <c r="Z145" s="96">
        <v>0</v>
      </c>
      <c r="AA145" s="96">
        <v>1</v>
      </c>
      <c r="AB145" s="96">
        <v>1.2515285658942199</v>
      </c>
      <c r="AC145" s="96">
        <v>0.20099758153604999</v>
      </c>
      <c r="AD145" s="96">
        <v>483.477459836393</v>
      </c>
      <c r="AF145" s="96">
        <v>-1</v>
      </c>
      <c r="AG145" s="96">
        <v>-1</v>
      </c>
      <c r="AH145" s="96">
        <v>-1</v>
      </c>
      <c r="AI145" s="96">
        <v>-1</v>
      </c>
      <c r="AJ145" s="96">
        <v>0</v>
      </c>
      <c r="AM145" s="96" t="s">
        <v>296</v>
      </c>
      <c r="AN145" s="96">
        <v>-1</v>
      </c>
      <c r="AQ145" s="96">
        <v>636</v>
      </c>
      <c r="AR145" s="96" t="s">
        <v>243</v>
      </c>
      <c r="AS145" s="96" t="s">
        <v>297</v>
      </c>
      <c r="AT145" s="96" t="s">
        <v>245</v>
      </c>
      <c r="AV145" s="96">
        <v>199.38828649165299</v>
      </c>
      <c r="AW145" s="96">
        <v>0.39211472819999998</v>
      </c>
    </row>
    <row r="146" spans="1:49" x14ac:dyDescent="0.25">
      <c r="A146" s="106">
        <v>53000</v>
      </c>
      <c r="B146" s="106">
        <v>69000</v>
      </c>
      <c r="C146" s="106">
        <v>69000</v>
      </c>
      <c r="D146" s="96" t="s">
        <v>291</v>
      </c>
      <c r="E146" s="96" t="s">
        <v>13</v>
      </c>
      <c r="F146" s="96" t="s">
        <v>292</v>
      </c>
      <c r="G146" s="96" t="s">
        <v>293</v>
      </c>
      <c r="H146" s="96">
        <v>0.56000000000000005</v>
      </c>
      <c r="I146" s="96">
        <v>0.48</v>
      </c>
      <c r="J146" s="96" t="s">
        <v>299</v>
      </c>
      <c r="K146" s="96">
        <v>0.18035522610289001</v>
      </c>
      <c r="L146" s="96">
        <v>3986.1249670228899</v>
      </c>
      <c r="M146" s="96">
        <v>10.318473306163</v>
      </c>
      <c r="N146" s="96">
        <v>1.6571640761561</v>
      </c>
      <c r="O146" s="96">
        <v>1.86099058616969</v>
      </c>
      <c r="P146" s="96">
        <v>0.29887820164472001</v>
      </c>
      <c r="Q146" s="96">
        <v>718.91846970180097</v>
      </c>
      <c r="R146" s="96">
        <v>1200</v>
      </c>
      <c r="S146" s="96" t="s">
        <v>294</v>
      </c>
      <c r="T146" s="96">
        <v>3000</v>
      </c>
      <c r="U146" s="96" t="s">
        <v>295</v>
      </c>
      <c r="V146" s="96" t="s">
        <v>245</v>
      </c>
      <c r="Z146" s="96">
        <v>0</v>
      </c>
      <c r="AA146" s="96">
        <v>1</v>
      </c>
      <c r="AB146" s="96">
        <v>1.86099058616969</v>
      </c>
      <c r="AC146" s="96">
        <v>0.29887820164472001</v>
      </c>
      <c r="AD146" s="96">
        <v>718.91846970180097</v>
      </c>
      <c r="AF146" s="96">
        <v>-1</v>
      </c>
      <c r="AG146" s="96">
        <v>-1</v>
      </c>
      <c r="AH146" s="96">
        <v>-1</v>
      </c>
      <c r="AI146" s="96">
        <v>-1</v>
      </c>
      <c r="AJ146" s="96">
        <v>0</v>
      </c>
      <c r="AM146" s="96" t="s">
        <v>296</v>
      </c>
      <c r="AN146" s="96">
        <v>-1</v>
      </c>
      <c r="AQ146" s="96">
        <v>636</v>
      </c>
      <c r="AR146" s="96" t="s">
        <v>243</v>
      </c>
      <c r="AS146" s="96" t="s">
        <v>297</v>
      </c>
      <c r="AT146" s="96" t="s">
        <v>245</v>
      </c>
      <c r="AV146" s="96">
        <v>137.14673390506599</v>
      </c>
      <c r="AW146" s="96">
        <v>0.58306445230000004</v>
      </c>
    </row>
    <row r="147" spans="1:49" x14ac:dyDescent="0.25">
      <c r="A147" s="106">
        <v>53000</v>
      </c>
      <c r="B147" s="106">
        <v>69000</v>
      </c>
      <c r="C147" s="106">
        <v>69000</v>
      </c>
      <c r="D147" s="96" t="s">
        <v>291</v>
      </c>
      <c r="E147" s="96" t="s">
        <v>13</v>
      </c>
      <c r="F147" s="96" t="s">
        <v>292</v>
      </c>
      <c r="G147" s="96" t="s">
        <v>293</v>
      </c>
      <c r="H147" s="96">
        <v>0.56000000000000005</v>
      </c>
      <c r="I147" s="96">
        <v>0.48</v>
      </c>
      <c r="J147" s="96" t="s">
        <v>245</v>
      </c>
      <c r="K147" s="96">
        <v>0.16375475840324999</v>
      </c>
      <c r="L147" s="96">
        <v>3986.1249670228899</v>
      </c>
      <c r="M147" s="96">
        <v>10.318473306163</v>
      </c>
      <c r="N147" s="96">
        <v>1.6571640761561</v>
      </c>
      <c r="O147" s="96">
        <v>1.6896991033411499</v>
      </c>
      <c r="P147" s="96">
        <v>0.27136850292548997</v>
      </c>
      <c r="Q147" s="96">
        <v>652.74693094001304</v>
      </c>
      <c r="R147" s="96">
        <v>1330</v>
      </c>
      <c r="S147" s="96" t="s">
        <v>304</v>
      </c>
      <c r="T147" s="96">
        <v>1330</v>
      </c>
      <c r="U147" s="96" t="s">
        <v>295</v>
      </c>
      <c r="V147" s="96" t="s">
        <v>245</v>
      </c>
      <c r="Z147" s="96">
        <v>0</v>
      </c>
      <c r="AA147" s="96">
        <v>1</v>
      </c>
      <c r="AB147" s="96">
        <v>1.6896991033411499</v>
      </c>
      <c r="AC147" s="96">
        <v>0.27136850292548997</v>
      </c>
      <c r="AD147" s="96">
        <v>652.74693094001304</v>
      </c>
      <c r="AF147" s="96">
        <v>-1</v>
      </c>
      <c r="AG147" s="96">
        <v>-1</v>
      </c>
      <c r="AH147" s="96">
        <v>-1</v>
      </c>
      <c r="AI147" s="96">
        <v>-1</v>
      </c>
      <c r="AJ147" s="96">
        <v>0</v>
      </c>
      <c r="AM147" s="96" t="s">
        <v>296</v>
      </c>
      <c r="AN147" s="96">
        <v>-1</v>
      </c>
      <c r="AQ147" s="96">
        <v>636</v>
      </c>
      <c r="AR147" s="96" t="s">
        <v>243</v>
      </c>
      <c r="AS147" s="96" t="s">
        <v>297</v>
      </c>
      <c r="AT147" s="96" t="s">
        <v>245</v>
      </c>
      <c r="AV147" s="96">
        <v>124.365178193361</v>
      </c>
      <c r="AW147" s="96">
        <v>0.52939734869999999</v>
      </c>
    </row>
    <row r="148" spans="1:49" x14ac:dyDescent="0.25">
      <c r="A148" s="106">
        <v>53000</v>
      </c>
      <c r="B148" s="106">
        <v>69000</v>
      </c>
      <c r="C148" s="106">
        <v>69000</v>
      </c>
      <c r="D148" s="96" t="s">
        <v>291</v>
      </c>
      <c r="E148" s="96" t="s">
        <v>13</v>
      </c>
      <c r="F148" s="96" t="s">
        <v>292</v>
      </c>
      <c r="G148" s="96" t="s">
        <v>293</v>
      </c>
      <c r="H148" s="96">
        <v>0.56000000000000005</v>
      </c>
      <c r="I148" s="96">
        <v>0.48</v>
      </c>
      <c r="J148" s="96" t="s">
        <v>245</v>
      </c>
      <c r="K148" s="96">
        <v>0.15236315067791001</v>
      </c>
      <c r="L148" s="96">
        <v>3986.1249670228899</v>
      </c>
      <c r="M148" s="96">
        <v>10.318473306163</v>
      </c>
      <c r="N148" s="96">
        <v>1.6571640761561</v>
      </c>
      <c r="O148" s="96">
        <v>1.5721551031129299</v>
      </c>
      <c r="P148" s="96">
        <v>0.25249073983338999</v>
      </c>
      <c r="Q148" s="96">
        <v>607.33855897149601</v>
      </c>
      <c r="R148" s="96">
        <v>1210</v>
      </c>
      <c r="S148" s="96" t="s">
        <v>298</v>
      </c>
      <c r="T148" s="96">
        <v>1210</v>
      </c>
      <c r="U148" s="96" t="s">
        <v>295</v>
      </c>
      <c r="V148" s="96" t="s">
        <v>245</v>
      </c>
      <c r="Z148" s="96">
        <v>0</v>
      </c>
      <c r="AA148" s="96">
        <v>1</v>
      </c>
      <c r="AB148" s="96">
        <v>1.5721551031129299</v>
      </c>
      <c r="AC148" s="96">
        <v>0.25249073983338999</v>
      </c>
      <c r="AD148" s="96">
        <v>607.33855897149601</v>
      </c>
      <c r="AF148" s="96">
        <v>-1</v>
      </c>
      <c r="AG148" s="96">
        <v>-1</v>
      </c>
      <c r="AH148" s="96">
        <v>-1</v>
      </c>
      <c r="AI148" s="96">
        <v>-1</v>
      </c>
      <c r="AJ148" s="96">
        <v>0</v>
      </c>
      <c r="AM148" s="96" t="s">
        <v>296</v>
      </c>
      <c r="AN148" s="96">
        <v>-1</v>
      </c>
      <c r="AQ148" s="96">
        <v>636</v>
      </c>
      <c r="AR148" s="96" t="s">
        <v>243</v>
      </c>
      <c r="AS148" s="96" t="s">
        <v>297</v>
      </c>
      <c r="AT148" s="96" t="s">
        <v>245</v>
      </c>
      <c r="AV148" s="96">
        <v>120.427152691191</v>
      </c>
      <c r="AW148" s="96">
        <v>0.49256979639999998</v>
      </c>
    </row>
    <row r="149" spans="1:49" x14ac:dyDescent="0.25">
      <c r="A149" s="106">
        <v>53000</v>
      </c>
      <c r="B149" s="106">
        <v>69000</v>
      </c>
      <c r="C149" s="106">
        <v>69000</v>
      </c>
      <c r="D149" s="96" t="s">
        <v>291</v>
      </c>
      <c r="E149" s="96" t="s">
        <v>13</v>
      </c>
      <c r="F149" s="96" t="s">
        <v>292</v>
      </c>
      <c r="G149" s="96" t="s">
        <v>293</v>
      </c>
      <c r="H149" s="96">
        <v>0.56000000000000005</v>
      </c>
      <c r="I149" s="96">
        <v>0.48</v>
      </c>
      <c r="J149" s="96" t="s">
        <v>245</v>
      </c>
      <c r="K149" s="96">
        <v>1.1619816907700001E-3</v>
      </c>
      <c r="L149" s="96">
        <v>3973.7131549351302</v>
      </c>
      <c r="M149" s="96">
        <v>9.8602091758734893</v>
      </c>
      <c r="N149" s="96">
        <v>1.4486403721202701</v>
      </c>
      <c r="O149" s="96">
        <v>1.1457382529519999E-2</v>
      </c>
      <c r="P149" s="96">
        <v>1.68329358891E-3</v>
      </c>
      <c r="Q149" s="96">
        <v>4.61738193040651</v>
      </c>
      <c r="R149" s="96">
        <v>1200</v>
      </c>
      <c r="S149" s="96" t="s">
        <v>294</v>
      </c>
      <c r="T149" s="96">
        <v>1200</v>
      </c>
      <c r="U149" s="96" t="s">
        <v>295</v>
      </c>
      <c r="V149" s="96" t="s">
        <v>245</v>
      </c>
      <c r="Z149" s="96">
        <v>0</v>
      </c>
      <c r="AA149" s="96">
        <v>1</v>
      </c>
      <c r="AB149" s="96">
        <v>1.1457382529519999E-2</v>
      </c>
      <c r="AC149" s="96">
        <v>1.68329358891E-3</v>
      </c>
      <c r="AD149" s="96">
        <v>366.739654615657</v>
      </c>
      <c r="AF149" s="96">
        <v>-1</v>
      </c>
      <c r="AG149" s="96">
        <v>-1</v>
      </c>
      <c r="AH149" s="96">
        <v>-1</v>
      </c>
      <c r="AI149" s="96">
        <v>-1</v>
      </c>
      <c r="AJ149" s="96">
        <v>0</v>
      </c>
      <c r="AM149" s="96" t="s">
        <v>296</v>
      </c>
      <c r="AN149" s="96">
        <v>-1</v>
      </c>
      <c r="AQ149" s="96">
        <v>636</v>
      </c>
      <c r="AR149" s="96" t="s">
        <v>243</v>
      </c>
      <c r="AS149" s="96" t="s">
        <v>297</v>
      </c>
      <c r="AT149" s="96" t="s">
        <v>245</v>
      </c>
      <c r="AV149" s="96">
        <v>10.5548128448687</v>
      </c>
      <c r="AW149" s="96">
        <v>0.2974368651</v>
      </c>
    </row>
    <row r="150" spans="1:49" x14ac:dyDescent="0.25">
      <c r="A150" s="106">
        <v>53000</v>
      </c>
      <c r="B150" s="106">
        <v>69000</v>
      </c>
      <c r="C150" s="106">
        <v>69000</v>
      </c>
      <c r="D150" s="96" t="s">
        <v>291</v>
      </c>
      <c r="E150" s="96" t="s">
        <v>13</v>
      </c>
      <c r="F150" s="96" t="s">
        <v>292</v>
      </c>
      <c r="G150" s="96" t="s">
        <v>293</v>
      </c>
      <c r="H150" s="96">
        <v>0.56000000000000005</v>
      </c>
      <c r="I150" s="96">
        <v>0.48</v>
      </c>
      <c r="J150" s="96" t="s">
        <v>245</v>
      </c>
      <c r="K150" s="96">
        <v>9.1129444568869997E-2</v>
      </c>
      <c r="L150" s="96">
        <v>3973.7131549351302</v>
      </c>
      <c r="M150" s="96">
        <v>9.8602091758734893</v>
      </c>
      <c r="N150" s="96">
        <v>1.4486403721202701</v>
      </c>
      <c r="O150" s="96">
        <v>0.89855538553021996</v>
      </c>
      <c r="P150" s="96">
        <v>0.13201379249136</v>
      </c>
      <c r="Q150" s="96">
        <v>362.12227268524998</v>
      </c>
      <c r="R150" s="96">
        <v>1200</v>
      </c>
      <c r="S150" s="96" t="s">
        <v>294</v>
      </c>
      <c r="T150" s="96">
        <v>1200</v>
      </c>
      <c r="U150" s="96" t="s">
        <v>295</v>
      </c>
      <c r="V150" s="96" t="s">
        <v>245</v>
      </c>
      <c r="Z150" s="96">
        <v>0</v>
      </c>
      <c r="AA150" s="96">
        <v>1</v>
      </c>
      <c r="AB150" s="96">
        <v>0.89855538553021996</v>
      </c>
      <c r="AC150" s="96">
        <v>0.13201379249136</v>
      </c>
      <c r="AD150" s="96">
        <v>366.739654615657</v>
      </c>
      <c r="AF150" s="96">
        <v>-1</v>
      </c>
      <c r="AG150" s="96">
        <v>-1</v>
      </c>
      <c r="AH150" s="96">
        <v>-1</v>
      </c>
      <c r="AI150" s="96">
        <v>-1</v>
      </c>
      <c r="AJ150" s="96">
        <v>0</v>
      </c>
      <c r="AM150" s="96" t="s">
        <v>296</v>
      </c>
      <c r="AN150" s="96">
        <v>-1</v>
      </c>
      <c r="AQ150" s="96">
        <v>636</v>
      </c>
      <c r="AR150" s="96" t="s">
        <v>243</v>
      </c>
      <c r="AS150" s="96" t="s">
        <v>297</v>
      </c>
      <c r="AT150" s="96" t="s">
        <v>245</v>
      </c>
      <c r="AV150" s="96">
        <v>113.099240431319</v>
      </c>
      <c r="AW150" s="96">
        <v>0.2974368651</v>
      </c>
    </row>
    <row r="151" spans="1:49" x14ac:dyDescent="0.25">
      <c r="A151" s="106">
        <v>53000</v>
      </c>
      <c r="B151" s="106">
        <v>69000</v>
      </c>
      <c r="C151" s="106">
        <v>69000</v>
      </c>
      <c r="D151" s="96" t="s">
        <v>291</v>
      </c>
      <c r="E151" s="96" t="s">
        <v>13</v>
      </c>
      <c r="F151" s="96" t="s">
        <v>292</v>
      </c>
      <c r="G151" s="96" t="s">
        <v>293</v>
      </c>
      <c r="H151" s="96">
        <v>0.56000000000000005</v>
      </c>
      <c r="I151" s="96">
        <v>0.48</v>
      </c>
      <c r="J151" s="96" t="s">
        <v>245</v>
      </c>
      <c r="K151" s="96">
        <v>0.24538686312241001</v>
      </c>
      <c r="L151" s="96">
        <v>3973.7131549351302</v>
      </c>
      <c r="M151" s="96">
        <v>9.8602091758734893</v>
      </c>
      <c r="N151" s="96">
        <v>1.4486403721202701</v>
      </c>
      <c r="O151" s="96">
        <v>2.4195657993983999</v>
      </c>
      <c r="P151" s="96">
        <v>0.35547731670707</v>
      </c>
      <c r="Q151" s="96">
        <v>975.09700603778697</v>
      </c>
      <c r="R151" s="96">
        <v>1210</v>
      </c>
      <c r="S151" s="96" t="s">
        <v>298</v>
      </c>
      <c r="T151" s="96">
        <v>1210</v>
      </c>
      <c r="U151" s="96" t="s">
        <v>295</v>
      </c>
      <c r="V151" s="96" t="s">
        <v>245</v>
      </c>
      <c r="Z151" s="96">
        <v>0</v>
      </c>
      <c r="AA151" s="96">
        <v>1</v>
      </c>
      <c r="AB151" s="96">
        <v>2.4195657993983999</v>
      </c>
      <c r="AC151" s="96">
        <v>0.35547731670707</v>
      </c>
      <c r="AD151" s="96">
        <v>975.09700603778697</v>
      </c>
      <c r="AF151" s="96">
        <v>-1</v>
      </c>
      <c r="AG151" s="96">
        <v>-1</v>
      </c>
      <c r="AH151" s="96">
        <v>-1</v>
      </c>
      <c r="AI151" s="96">
        <v>-1</v>
      </c>
      <c r="AJ151" s="96">
        <v>0</v>
      </c>
      <c r="AM151" s="96" t="s">
        <v>296</v>
      </c>
      <c r="AN151" s="96">
        <v>-1</v>
      </c>
      <c r="AQ151" s="96">
        <v>636</v>
      </c>
      <c r="AR151" s="96" t="s">
        <v>243</v>
      </c>
      <c r="AS151" s="96" t="s">
        <v>297</v>
      </c>
      <c r="AT151" s="96" t="s">
        <v>245</v>
      </c>
      <c r="AV151" s="96">
        <v>131.523928231425</v>
      </c>
      <c r="AW151" s="96">
        <v>0.79083293269999999</v>
      </c>
    </row>
    <row r="152" spans="1:49" x14ac:dyDescent="0.25">
      <c r="A152" s="106">
        <v>53000</v>
      </c>
      <c r="B152" s="106">
        <v>69000</v>
      </c>
      <c r="C152" s="106">
        <v>69000</v>
      </c>
      <c r="D152" s="96" t="s">
        <v>291</v>
      </c>
      <c r="E152" s="96" t="s">
        <v>13</v>
      </c>
      <c r="F152" s="96" t="s">
        <v>292</v>
      </c>
      <c r="G152" s="96" t="s">
        <v>293</v>
      </c>
      <c r="H152" s="96">
        <v>0.56000000000000005</v>
      </c>
      <c r="I152" s="96">
        <v>0.48</v>
      </c>
      <c r="J152" s="96" t="s">
        <v>245</v>
      </c>
      <c r="K152" s="96">
        <v>0.28008516440093001</v>
      </c>
      <c r="L152" s="96">
        <v>3973.7131549351302</v>
      </c>
      <c r="M152" s="96">
        <v>9.8602091758734893</v>
      </c>
      <c r="N152" s="96">
        <v>1.4486403721202701</v>
      </c>
      <c r="O152" s="96">
        <v>2.76169830805209</v>
      </c>
      <c r="P152" s="96">
        <v>0.40574267678312997</v>
      </c>
      <c r="Q152" s="96">
        <v>1112.9781022821401</v>
      </c>
      <c r="R152" s="96">
        <v>1210</v>
      </c>
      <c r="S152" s="96" t="s">
        <v>298</v>
      </c>
      <c r="T152" s="96">
        <v>1210</v>
      </c>
      <c r="U152" s="96" t="s">
        <v>295</v>
      </c>
      <c r="V152" s="96" t="s">
        <v>245</v>
      </c>
      <c r="Z152" s="96">
        <v>0</v>
      </c>
      <c r="AA152" s="96">
        <v>1</v>
      </c>
      <c r="AB152" s="96">
        <v>2.76169830805209</v>
      </c>
      <c r="AC152" s="96">
        <v>0.40574267678312997</v>
      </c>
      <c r="AD152" s="96">
        <v>1112.9781022821401</v>
      </c>
      <c r="AF152" s="96">
        <v>-1</v>
      </c>
      <c r="AG152" s="96">
        <v>-1</v>
      </c>
      <c r="AH152" s="96">
        <v>-1</v>
      </c>
      <c r="AI152" s="96">
        <v>-1</v>
      </c>
      <c r="AJ152" s="96">
        <v>0</v>
      </c>
      <c r="AM152" s="96" t="s">
        <v>296</v>
      </c>
      <c r="AN152" s="96">
        <v>-1</v>
      </c>
      <c r="AQ152" s="96">
        <v>636</v>
      </c>
      <c r="AR152" s="96" t="s">
        <v>243</v>
      </c>
      <c r="AS152" s="96" t="s">
        <v>297</v>
      </c>
      <c r="AT152" s="96" t="s">
        <v>245</v>
      </c>
      <c r="AV152" s="96">
        <v>138.522501515523</v>
      </c>
      <c r="AW152" s="96">
        <v>0.90265863930000001</v>
      </c>
    </row>
    <row r="153" spans="1:49" x14ac:dyDescent="0.25">
      <c r="A153" s="106">
        <v>53000</v>
      </c>
      <c r="B153" s="106">
        <v>69000</v>
      </c>
      <c r="C153" s="106">
        <v>69000</v>
      </c>
      <c r="D153" s="96" t="s">
        <v>291</v>
      </c>
      <c r="E153" s="96" t="s">
        <v>13</v>
      </c>
      <c r="F153" s="96" t="s">
        <v>292</v>
      </c>
      <c r="G153" s="96" t="s">
        <v>293</v>
      </c>
      <c r="H153" s="96">
        <v>0.56000000000000005</v>
      </c>
      <c r="I153" s="96">
        <v>0.48</v>
      </c>
      <c r="J153" s="96" t="s">
        <v>245</v>
      </c>
      <c r="K153" s="96">
        <v>0.11495189218071</v>
      </c>
      <c r="L153" s="96">
        <v>3974.5766385082002</v>
      </c>
      <c r="M153" s="96">
        <v>9.8621979792723202</v>
      </c>
      <c r="N153" s="96">
        <v>1.44892731277</v>
      </c>
      <c r="O153" s="96">
        <v>1.13367831877818</v>
      </c>
      <c r="P153" s="96">
        <v>0.16655693623522999</v>
      </c>
      <c r="Q153" s="96">
        <v>456.88510521378703</v>
      </c>
      <c r="R153" s="96">
        <v>1200</v>
      </c>
      <c r="S153" s="96" t="s">
        <v>294</v>
      </c>
      <c r="T153" s="96">
        <v>1200</v>
      </c>
      <c r="U153" s="96" t="s">
        <v>295</v>
      </c>
      <c r="V153" s="96" t="s">
        <v>245</v>
      </c>
      <c r="Z153" s="96">
        <v>0</v>
      </c>
      <c r="AA153" s="96">
        <v>1</v>
      </c>
      <c r="AB153" s="96">
        <v>1.13367831877818</v>
      </c>
      <c r="AC153" s="96">
        <v>0.16655693623522999</v>
      </c>
      <c r="AD153" s="96">
        <v>456.88510521378703</v>
      </c>
      <c r="AF153" s="96">
        <v>-1</v>
      </c>
      <c r="AG153" s="96">
        <v>-1</v>
      </c>
      <c r="AH153" s="96">
        <v>-1</v>
      </c>
      <c r="AI153" s="96">
        <v>-1</v>
      </c>
      <c r="AJ153" s="96">
        <v>0</v>
      </c>
      <c r="AM153" s="96" t="s">
        <v>296</v>
      </c>
      <c r="AN153" s="96">
        <v>-1</v>
      </c>
      <c r="AQ153" s="96">
        <v>636</v>
      </c>
      <c r="AR153" s="96" t="s">
        <v>243</v>
      </c>
      <c r="AS153" s="96" t="s">
        <v>297</v>
      </c>
      <c r="AT153" s="96" t="s">
        <v>245</v>
      </c>
      <c r="AV153" s="96">
        <v>118.51042453266101</v>
      </c>
      <c r="AW153" s="96">
        <v>0.37054753060000001</v>
      </c>
    </row>
    <row r="154" spans="1:49" x14ac:dyDescent="0.25">
      <c r="A154" s="106">
        <v>53000</v>
      </c>
      <c r="B154" s="106">
        <v>69000</v>
      </c>
      <c r="C154" s="106">
        <v>69000</v>
      </c>
      <c r="D154" s="96" t="s">
        <v>291</v>
      </c>
      <c r="E154" s="96" t="s">
        <v>13</v>
      </c>
      <c r="F154" s="96" t="s">
        <v>292</v>
      </c>
      <c r="G154" s="96" t="s">
        <v>293</v>
      </c>
      <c r="H154" s="96">
        <v>0.56000000000000005</v>
      </c>
      <c r="I154" s="96">
        <v>0.48</v>
      </c>
      <c r="J154" s="96" t="s">
        <v>245</v>
      </c>
      <c r="K154" s="96">
        <v>0.21271241690807999</v>
      </c>
      <c r="L154" s="96">
        <v>3974.5766385082002</v>
      </c>
      <c r="M154" s="96">
        <v>9.8621979792723202</v>
      </c>
      <c r="N154" s="96">
        <v>1.44892731277</v>
      </c>
      <c r="O154" s="96">
        <v>2.0978119681970302</v>
      </c>
      <c r="P154" s="96">
        <v>0.30820483062344001</v>
      </c>
      <c r="Q154" s="96">
        <v>845.44180296348804</v>
      </c>
      <c r="R154" s="96">
        <v>1210</v>
      </c>
      <c r="S154" s="96" t="s">
        <v>298</v>
      </c>
      <c r="T154" s="96">
        <v>1210</v>
      </c>
      <c r="U154" s="96" t="s">
        <v>295</v>
      </c>
      <c r="V154" s="96" t="s">
        <v>245</v>
      </c>
      <c r="Z154" s="96">
        <v>0</v>
      </c>
      <c r="AA154" s="96">
        <v>1</v>
      </c>
      <c r="AB154" s="96">
        <v>2.0978119681970302</v>
      </c>
      <c r="AC154" s="96">
        <v>0.30820483062344001</v>
      </c>
      <c r="AD154" s="96">
        <v>845.44180296348804</v>
      </c>
      <c r="AF154" s="96">
        <v>-1</v>
      </c>
      <c r="AG154" s="96">
        <v>-1</v>
      </c>
      <c r="AH154" s="96">
        <v>-1</v>
      </c>
      <c r="AI154" s="96">
        <v>-1</v>
      </c>
      <c r="AJ154" s="96">
        <v>0</v>
      </c>
      <c r="AM154" s="96" t="s">
        <v>296</v>
      </c>
      <c r="AN154" s="96">
        <v>-1</v>
      </c>
      <c r="AQ154" s="96">
        <v>636</v>
      </c>
      <c r="AR154" s="96" t="s">
        <v>243</v>
      </c>
      <c r="AS154" s="96" t="s">
        <v>297</v>
      </c>
      <c r="AT154" s="96" t="s">
        <v>245</v>
      </c>
      <c r="AV154" s="96">
        <v>123.416820091963</v>
      </c>
      <c r="AW154" s="96">
        <v>0.68567867230000001</v>
      </c>
    </row>
    <row r="155" spans="1:49" x14ac:dyDescent="0.25">
      <c r="A155" s="106">
        <v>53000</v>
      </c>
      <c r="B155" s="106">
        <v>69000</v>
      </c>
      <c r="C155" s="106">
        <v>69000</v>
      </c>
      <c r="D155" s="96" t="s">
        <v>291</v>
      </c>
      <c r="E155" s="96" t="s">
        <v>13</v>
      </c>
      <c r="F155" s="96" t="s">
        <v>292</v>
      </c>
      <c r="G155" s="96" t="s">
        <v>293</v>
      </c>
      <c r="H155" s="96">
        <v>0.56000000000000005</v>
      </c>
      <c r="I155" s="96">
        <v>0.48</v>
      </c>
      <c r="J155" s="96" t="s">
        <v>245</v>
      </c>
      <c r="K155" s="96">
        <v>0.29009914451007002</v>
      </c>
      <c r="L155" s="96">
        <v>3974.5766385082002</v>
      </c>
      <c r="M155" s="96">
        <v>9.8621979792723202</v>
      </c>
      <c r="N155" s="96">
        <v>1.44892731277</v>
      </c>
      <c r="O155" s="96">
        <v>2.8610151967758601</v>
      </c>
      <c r="P155" s="96">
        <v>0.42033257389185003</v>
      </c>
      <c r="Q155" s="96">
        <v>1153.0212826209399</v>
      </c>
      <c r="R155" s="96">
        <v>1210</v>
      </c>
      <c r="S155" s="96" t="s">
        <v>298</v>
      </c>
      <c r="T155" s="96">
        <v>1210</v>
      </c>
      <c r="U155" s="96" t="s">
        <v>295</v>
      </c>
      <c r="V155" s="96" t="s">
        <v>245</v>
      </c>
      <c r="Z155" s="96">
        <v>0</v>
      </c>
      <c r="AA155" s="96">
        <v>1</v>
      </c>
      <c r="AB155" s="96">
        <v>2.8610151967758601</v>
      </c>
      <c r="AC155" s="96">
        <v>0.42033257389185003</v>
      </c>
      <c r="AD155" s="96">
        <v>1153.0212826209399</v>
      </c>
      <c r="AF155" s="96">
        <v>-1</v>
      </c>
      <c r="AG155" s="96">
        <v>-1</v>
      </c>
      <c r="AH155" s="96">
        <v>-1</v>
      </c>
      <c r="AI155" s="96">
        <v>-1</v>
      </c>
      <c r="AJ155" s="96">
        <v>0</v>
      </c>
      <c r="AM155" s="96" t="s">
        <v>296</v>
      </c>
      <c r="AN155" s="96">
        <v>-1</v>
      </c>
      <c r="AQ155" s="96">
        <v>636</v>
      </c>
      <c r="AR155" s="96" t="s">
        <v>243</v>
      </c>
      <c r="AS155" s="96" t="s">
        <v>297</v>
      </c>
      <c r="AT155" s="96" t="s">
        <v>245</v>
      </c>
      <c r="AV155" s="96">
        <v>139.22262773472599</v>
      </c>
      <c r="AW155" s="96">
        <v>0.93513486020000003</v>
      </c>
    </row>
    <row r="156" spans="1:49" x14ac:dyDescent="0.25">
      <c r="A156" s="106">
        <v>53000</v>
      </c>
      <c r="B156" s="106">
        <v>69000</v>
      </c>
      <c r="C156" s="106">
        <v>69000</v>
      </c>
      <c r="D156" s="96" t="s">
        <v>291</v>
      </c>
      <c r="E156" s="96" t="s">
        <v>13</v>
      </c>
      <c r="F156" s="96" t="s">
        <v>292</v>
      </c>
      <c r="G156" s="96" t="s">
        <v>293</v>
      </c>
      <c r="H156" s="96">
        <v>0.56000000000000005</v>
      </c>
      <c r="I156" s="96">
        <v>0.48</v>
      </c>
      <c r="J156" s="96" t="s">
        <v>245</v>
      </c>
      <c r="K156" s="96">
        <v>5.6151421252610002E-2</v>
      </c>
      <c r="L156" s="96">
        <v>3982.95561540685</v>
      </c>
      <c r="M156" s="96">
        <v>9.88181978949026</v>
      </c>
      <c r="N156" s="96">
        <v>1.4517701895653401</v>
      </c>
      <c r="O156" s="96">
        <v>0.55487822574208001</v>
      </c>
      <c r="P156" s="96">
        <v>8.1518959476269998E-2</v>
      </c>
      <c r="Q156" s="96">
        <v>223.648618591174</v>
      </c>
      <c r="R156" s="96">
        <v>1200</v>
      </c>
      <c r="S156" s="96" t="s">
        <v>294</v>
      </c>
      <c r="T156" s="96">
        <v>1200</v>
      </c>
      <c r="U156" s="96" t="s">
        <v>295</v>
      </c>
      <c r="V156" s="96" t="s">
        <v>245</v>
      </c>
      <c r="Z156" s="96">
        <v>0</v>
      </c>
      <c r="AA156" s="96">
        <v>1</v>
      </c>
      <c r="AB156" s="96">
        <v>0.55487822574208001</v>
      </c>
      <c r="AC156" s="96">
        <v>8.1518959476269998E-2</v>
      </c>
      <c r="AD156" s="96">
        <v>328.33477704201499</v>
      </c>
      <c r="AF156" s="96">
        <v>-1</v>
      </c>
      <c r="AG156" s="96">
        <v>-1</v>
      </c>
      <c r="AH156" s="96">
        <v>-1</v>
      </c>
      <c r="AI156" s="96">
        <v>-1</v>
      </c>
      <c r="AJ156" s="96">
        <v>0</v>
      </c>
      <c r="AM156" s="96" t="s">
        <v>296</v>
      </c>
      <c r="AN156" s="96">
        <v>-1</v>
      </c>
      <c r="AQ156" s="96">
        <v>636</v>
      </c>
      <c r="AR156" s="96" t="s">
        <v>243</v>
      </c>
      <c r="AS156" s="96" t="s">
        <v>297</v>
      </c>
      <c r="AT156" s="96" t="s">
        <v>245</v>
      </c>
      <c r="AV156" s="96">
        <v>80.351624779027702</v>
      </c>
      <c r="AW156" s="96">
        <v>0.2662893569</v>
      </c>
    </row>
    <row r="157" spans="1:49" x14ac:dyDescent="0.25">
      <c r="A157" s="106">
        <v>53000</v>
      </c>
      <c r="B157" s="106">
        <v>69000</v>
      </c>
      <c r="C157" s="106">
        <v>69000</v>
      </c>
      <c r="D157" s="96" t="s">
        <v>291</v>
      </c>
      <c r="E157" s="96" t="s">
        <v>13</v>
      </c>
      <c r="F157" s="96" t="s">
        <v>292</v>
      </c>
      <c r="G157" s="96" t="s">
        <v>293</v>
      </c>
      <c r="H157" s="96">
        <v>0.56000000000000005</v>
      </c>
      <c r="I157" s="96">
        <v>0.48</v>
      </c>
      <c r="J157" s="96" t="s">
        <v>245</v>
      </c>
      <c r="K157" s="96">
        <v>0.31527022461936999</v>
      </c>
      <c r="L157" s="96">
        <v>3982.95561540685</v>
      </c>
      <c r="M157" s="96">
        <v>9.88181978949026</v>
      </c>
      <c r="N157" s="96">
        <v>1.4517701895653401</v>
      </c>
      <c r="O157" s="96">
        <v>3.1154435446808</v>
      </c>
      <c r="P157" s="96">
        <v>0.45769991375997998</v>
      </c>
      <c r="Q157" s="96">
        <v>1255.70731151832</v>
      </c>
      <c r="R157" s="96">
        <v>1210</v>
      </c>
      <c r="S157" s="96" t="s">
        <v>298</v>
      </c>
      <c r="T157" s="96">
        <v>1210</v>
      </c>
      <c r="U157" s="96" t="s">
        <v>295</v>
      </c>
      <c r="V157" s="96" t="s">
        <v>245</v>
      </c>
      <c r="Z157" s="96">
        <v>0</v>
      </c>
      <c r="AA157" s="96">
        <v>1</v>
      </c>
      <c r="AB157" s="96">
        <v>3.1154435446808</v>
      </c>
      <c r="AC157" s="96">
        <v>0.45769991375997998</v>
      </c>
      <c r="AD157" s="96">
        <v>1705.7111777286</v>
      </c>
      <c r="AF157" s="96">
        <v>-1</v>
      </c>
      <c r="AG157" s="96">
        <v>-1</v>
      </c>
      <c r="AH157" s="96">
        <v>-1</v>
      </c>
      <c r="AI157" s="96">
        <v>-1</v>
      </c>
      <c r="AJ157" s="96">
        <v>0</v>
      </c>
      <c r="AM157" s="96" t="s">
        <v>296</v>
      </c>
      <c r="AN157" s="96">
        <v>-1</v>
      </c>
      <c r="AQ157" s="96">
        <v>636</v>
      </c>
      <c r="AR157" s="96" t="s">
        <v>243</v>
      </c>
      <c r="AS157" s="96" t="s">
        <v>297</v>
      </c>
      <c r="AT157" s="96" t="s">
        <v>245</v>
      </c>
      <c r="AV157" s="96">
        <v>145.486317106179</v>
      </c>
      <c r="AW157" s="96">
        <v>1.3833829502999999</v>
      </c>
    </row>
    <row r="158" spans="1:49" x14ac:dyDescent="0.25">
      <c r="A158" s="106">
        <v>53000</v>
      </c>
      <c r="B158" s="106">
        <v>69000</v>
      </c>
      <c r="C158" s="106">
        <v>69000</v>
      </c>
      <c r="D158" s="96" t="s">
        <v>291</v>
      </c>
      <c r="E158" s="96" t="s">
        <v>13</v>
      </c>
      <c r="F158" s="96" t="s">
        <v>292</v>
      </c>
      <c r="G158" s="96" t="s">
        <v>293</v>
      </c>
      <c r="H158" s="96">
        <v>0.56000000000000005</v>
      </c>
      <c r="I158" s="96">
        <v>0.48</v>
      </c>
      <c r="J158" s="96" t="s">
        <v>245</v>
      </c>
      <c r="K158" s="96">
        <v>4.0791742204649997E-2</v>
      </c>
      <c r="L158" s="96">
        <v>3982.95561540685</v>
      </c>
      <c r="M158" s="96">
        <v>9.88181978949026</v>
      </c>
      <c r="N158" s="96">
        <v>1.4517701895653401</v>
      </c>
      <c r="O158" s="96">
        <v>0.40309664536574003</v>
      </c>
      <c r="P158" s="96">
        <v>5.9220235313150002E-2</v>
      </c>
      <c r="Q158" s="96">
        <v>162.471698676259</v>
      </c>
      <c r="R158" s="96">
        <v>1210</v>
      </c>
      <c r="S158" s="96" t="s">
        <v>298</v>
      </c>
      <c r="T158" s="96">
        <v>1210</v>
      </c>
      <c r="U158" s="96" t="s">
        <v>295</v>
      </c>
      <c r="V158" s="96" t="s">
        <v>245</v>
      </c>
      <c r="Z158" s="96">
        <v>0</v>
      </c>
      <c r="AA158" s="96">
        <v>1</v>
      </c>
      <c r="AB158" s="96">
        <v>0.40309664536574003</v>
      </c>
      <c r="AC158" s="96">
        <v>5.9220235313150002E-2</v>
      </c>
      <c r="AD158" s="96">
        <v>162.47169867625999</v>
      </c>
      <c r="AF158" s="96">
        <v>-1</v>
      </c>
      <c r="AG158" s="96">
        <v>-1</v>
      </c>
      <c r="AH158" s="96">
        <v>-1</v>
      </c>
      <c r="AI158" s="96">
        <v>-1</v>
      </c>
      <c r="AJ158" s="96">
        <v>0</v>
      </c>
      <c r="AM158" s="96" t="s">
        <v>296</v>
      </c>
      <c r="AN158" s="96">
        <v>-1</v>
      </c>
      <c r="AQ158" s="96">
        <v>636</v>
      </c>
      <c r="AR158" s="96" t="s">
        <v>243</v>
      </c>
      <c r="AS158" s="96" t="s">
        <v>297</v>
      </c>
      <c r="AT158" s="96" t="s">
        <v>245</v>
      </c>
      <c r="AV158" s="96">
        <v>93.576197601708301</v>
      </c>
      <c r="AW158" s="96">
        <v>0.1317694231</v>
      </c>
    </row>
    <row r="159" spans="1:49" x14ac:dyDescent="0.25">
      <c r="A159" s="106">
        <v>53000</v>
      </c>
      <c r="B159" s="106">
        <v>69000</v>
      </c>
      <c r="C159" s="106">
        <v>69000</v>
      </c>
      <c r="D159" s="96" t="s">
        <v>291</v>
      </c>
      <c r="E159" s="96" t="s">
        <v>13</v>
      </c>
      <c r="F159" s="96" t="s">
        <v>292</v>
      </c>
      <c r="G159" s="96" t="s">
        <v>293</v>
      </c>
      <c r="H159" s="96">
        <v>0.56000000000000005</v>
      </c>
      <c r="I159" s="96">
        <v>0.48</v>
      </c>
      <c r="J159" s="96" t="s">
        <v>245</v>
      </c>
      <c r="K159" s="96">
        <v>0.14051578144783999</v>
      </c>
      <c r="L159" s="96">
        <v>3975.1522818692902</v>
      </c>
      <c r="M159" s="96">
        <v>9.8635238237045595</v>
      </c>
      <c r="N159" s="96">
        <v>1.44911860314704</v>
      </c>
      <c r="O159" s="96">
        <v>1.38598075791729</v>
      </c>
      <c r="P159" s="96">
        <v>0.20362403293181</v>
      </c>
      <c r="Q159" s="96">
        <v>558.57162926105195</v>
      </c>
      <c r="R159" s="96">
        <v>1200</v>
      </c>
      <c r="S159" s="96" t="s">
        <v>294</v>
      </c>
      <c r="T159" s="96">
        <v>1200</v>
      </c>
      <c r="U159" s="96" t="s">
        <v>295</v>
      </c>
      <c r="V159" s="96" t="s">
        <v>245</v>
      </c>
      <c r="Z159" s="96">
        <v>0</v>
      </c>
      <c r="AA159" s="96">
        <v>1</v>
      </c>
      <c r="AB159" s="96">
        <v>1.38598075791729</v>
      </c>
      <c r="AC159" s="96">
        <v>0.20362403293181</v>
      </c>
      <c r="AD159" s="96">
        <v>558.57162926105195</v>
      </c>
      <c r="AF159" s="96">
        <v>-1</v>
      </c>
      <c r="AG159" s="96">
        <v>-1</v>
      </c>
      <c r="AH159" s="96">
        <v>-1</v>
      </c>
      <c r="AI159" s="96">
        <v>-1</v>
      </c>
      <c r="AJ159" s="96">
        <v>0</v>
      </c>
      <c r="AM159" s="96" t="s">
        <v>296</v>
      </c>
      <c r="AN159" s="96">
        <v>-1</v>
      </c>
      <c r="AQ159" s="96">
        <v>636</v>
      </c>
      <c r="AR159" s="96" t="s">
        <v>243</v>
      </c>
      <c r="AS159" s="96" t="s">
        <v>297</v>
      </c>
      <c r="AT159" s="96" t="s">
        <v>245</v>
      </c>
      <c r="AV159" s="96">
        <v>122.784514043165</v>
      </c>
      <c r="AW159" s="96">
        <v>0.45301835299999998</v>
      </c>
    </row>
    <row r="160" spans="1:49" x14ac:dyDescent="0.25">
      <c r="A160" s="106">
        <v>53000</v>
      </c>
      <c r="B160" s="106">
        <v>69000</v>
      </c>
      <c r="C160" s="106">
        <v>69000</v>
      </c>
      <c r="D160" s="96" t="s">
        <v>291</v>
      </c>
      <c r="E160" s="96" t="s">
        <v>13</v>
      </c>
      <c r="F160" s="96" t="s">
        <v>292</v>
      </c>
      <c r="G160" s="96" t="s">
        <v>293</v>
      </c>
      <c r="H160" s="96">
        <v>0.56000000000000005</v>
      </c>
      <c r="I160" s="96">
        <v>0.48</v>
      </c>
      <c r="J160" s="96" t="s">
        <v>245</v>
      </c>
      <c r="K160" s="96">
        <v>0.311708390334</v>
      </c>
      <c r="L160" s="96">
        <v>3975.1522818692902</v>
      </c>
      <c r="M160" s="96">
        <v>9.8635238237045595</v>
      </c>
      <c r="N160" s="96">
        <v>1.44911860314704</v>
      </c>
      <c r="O160" s="96">
        <v>3.07454313410806</v>
      </c>
      <c r="P160" s="96">
        <v>0.45170242719002002</v>
      </c>
      <c r="Q160" s="96">
        <v>1239.0883191140199</v>
      </c>
      <c r="R160" s="96">
        <v>1210</v>
      </c>
      <c r="S160" s="96" t="s">
        <v>298</v>
      </c>
      <c r="T160" s="96">
        <v>1210</v>
      </c>
      <c r="U160" s="96" t="s">
        <v>295</v>
      </c>
      <c r="V160" s="96" t="s">
        <v>245</v>
      </c>
      <c r="Z160" s="96">
        <v>0</v>
      </c>
      <c r="AA160" s="96">
        <v>1</v>
      </c>
      <c r="AB160" s="96">
        <v>3.07454313410806</v>
      </c>
      <c r="AC160" s="96">
        <v>0.45170242719002002</v>
      </c>
      <c r="AD160" s="96">
        <v>1239.0883191140199</v>
      </c>
      <c r="AF160" s="96">
        <v>-1</v>
      </c>
      <c r="AG160" s="96">
        <v>-1</v>
      </c>
      <c r="AH160" s="96">
        <v>-1</v>
      </c>
      <c r="AI160" s="96">
        <v>-1</v>
      </c>
      <c r="AJ160" s="96">
        <v>0</v>
      </c>
      <c r="AM160" s="96" t="s">
        <v>296</v>
      </c>
      <c r="AN160" s="96">
        <v>-1</v>
      </c>
      <c r="AQ160" s="96">
        <v>636</v>
      </c>
      <c r="AR160" s="96" t="s">
        <v>243</v>
      </c>
      <c r="AS160" s="96" t="s">
        <v>297</v>
      </c>
      <c r="AT160" s="96" t="s">
        <v>245</v>
      </c>
      <c r="AV160" s="96">
        <v>143.326984637766</v>
      </c>
      <c r="AW160" s="96">
        <v>1.0049378094999999</v>
      </c>
    </row>
    <row r="161" spans="1:49" x14ac:dyDescent="0.25">
      <c r="A161" s="106">
        <v>53000</v>
      </c>
      <c r="B161" s="106">
        <v>69000</v>
      </c>
      <c r="C161" s="106">
        <v>69000</v>
      </c>
      <c r="D161" s="96" t="s">
        <v>291</v>
      </c>
      <c r="E161" s="96" t="s">
        <v>13</v>
      </c>
      <c r="F161" s="96" t="s">
        <v>292</v>
      </c>
      <c r="G161" s="96" t="s">
        <v>293</v>
      </c>
      <c r="H161" s="96">
        <v>0.56000000000000005</v>
      </c>
      <c r="I161" s="96">
        <v>0.48</v>
      </c>
      <c r="J161" s="96" t="s">
        <v>245</v>
      </c>
      <c r="K161" s="96">
        <v>0.16553928195510001</v>
      </c>
      <c r="L161" s="96">
        <v>3975.1522818692902</v>
      </c>
      <c r="M161" s="96">
        <v>9.8635238237045595</v>
      </c>
      <c r="N161" s="96">
        <v>1.44911860314704</v>
      </c>
      <c r="O161" s="96">
        <v>1.6328006513230899</v>
      </c>
      <c r="P161" s="96">
        <v>0.23988605303273999</v>
      </c>
      <c r="Q161" s="96">
        <v>658.04385440282795</v>
      </c>
      <c r="R161" s="96">
        <v>1210</v>
      </c>
      <c r="S161" s="96" t="s">
        <v>298</v>
      </c>
      <c r="T161" s="96">
        <v>1210</v>
      </c>
      <c r="U161" s="96" t="s">
        <v>295</v>
      </c>
      <c r="V161" s="96" t="s">
        <v>245</v>
      </c>
      <c r="Z161" s="96">
        <v>0</v>
      </c>
      <c r="AA161" s="96">
        <v>1</v>
      </c>
      <c r="AB161" s="96">
        <v>1.6328006513230899</v>
      </c>
      <c r="AC161" s="96">
        <v>0.23988605303273999</v>
      </c>
      <c r="AD161" s="96">
        <v>658.04385440282795</v>
      </c>
      <c r="AF161" s="96">
        <v>-1</v>
      </c>
      <c r="AG161" s="96">
        <v>-1</v>
      </c>
      <c r="AH161" s="96">
        <v>-1</v>
      </c>
      <c r="AI161" s="96">
        <v>-1</v>
      </c>
      <c r="AJ161" s="96">
        <v>0</v>
      </c>
      <c r="AM161" s="96" t="s">
        <v>296</v>
      </c>
      <c r="AN161" s="96">
        <v>-1</v>
      </c>
      <c r="AQ161" s="96">
        <v>636</v>
      </c>
      <c r="AR161" s="96" t="s">
        <v>243</v>
      </c>
      <c r="AS161" s="96" t="s">
        <v>297</v>
      </c>
      <c r="AT161" s="96" t="s">
        <v>245</v>
      </c>
      <c r="AV161" s="96">
        <v>113.341916907002</v>
      </c>
      <c r="AW161" s="96">
        <v>0.53369331259999997</v>
      </c>
    </row>
    <row r="162" spans="1:49" x14ac:dyDescent="0.25">
      <c r="A162" s="106">
        <v>53000</v>
      </c>
      <c r="B162" s="106">
        <v>69000</v>
      </c>
      <c r="C162" s="106">
        <v>69000</v>
      </c>
      <c r="D162" s="96" t="s">
        <v>291</v>
      </c>
      <c r="E162" s="96" t="s">
        <v>13</v>
      </c>
      <c r="F162" s="96" t="s">
        <v>292</v>
      </c>
      <c r="G162" s="96" t="s">
        <v>293</v>
      </c>
      <c r="H162" s="96">
        <v>0.56000000000000005</v>
      </c>
      <c r="I162" s="96">
        <v>0.48</v>
      </c>
      <c r="J162" s="96" t="s">
        <v>299</v>
      </c>
      <c r="K162" s="96">
        <v>0.12879705210986001</v>
      </c>
      <c r="L162" s="96">
        <v>3975.6566747750098</v>
      </c>
      <c r="M162" s="96">
        <v>9.9066091553683595</v>
      </c>
      <c r="N162" s="96">
        <v>1.4692304872103701</v>
      </c>
      <c r="O162" s="96">
        <v>1.2759420556159999</v>
      </c>
      <c r="P162" s="96">
        <v>0.18923255562263</v>
      </c>
      <c r="Q162" s="96">
        <v>512.05285991191397</v>
      </c>
      <c r="R162" s="96">
        <v>1200</v>
      </c>
      <c r="S162" s="96" t="s">
        <v>294</v>
      </c>
      <c r="T162" s="96">
        <v>3000</v>
      </c>
      <c r="U162" s="96" t="s">
        <v>295</v>
      </c>
      <c r="V162" s="96" t="s">
        <v>245</v>
      </c>
      <c r="Z162" s="96">
        <v>0</v>
      </c>
      <c r="AA162" s="96">
        <v>1</v>
      </c>
      <c r="AB162" s="96">
        <v>1.2759420556159999</v>
      </c>
      <c r="AC162" s="96">
        <v>0.18923255562263</v>
      </c>
      <c r="AD162" s="96">
        <v>512.05285991191397</v>
      </c>
      <c r="AF162" s="96">
        <v>-1</v>
      </c>
      <c r="AG162" s="96">
        <v>-1</v>
      </c>
      <c r="AH162" s="96">
        <v>-1</v>
      </c>
      <c r="AI162" s="96">
        <v>-1</v>
      </c>
      <c r="AJ162" s="96">
        <v>0</v>
      </c>
      <c r="AM162" s="96" t="s">
        <v>296</v>
      </c>
      <c r="AN162" s="96">
        <v>-1</v>
      </c>
      <c r="AQ162" s="96">
        <v>636</v>
      </c>
      <c r="AR162" s="96" t="s">
        <v>243</v>
      </c>
      <c r="AS162" s="96" t="s">
        <v>297</v>
      </c>
      <c r="AT162" s="96" t="s">
        <v>245</v>
      </c>
      <c r="AV162" s="96">
        <v>154.75272208832999</v>
      </c>
      <c r="AW162" s="96">
        <v>0.41529023510000002</v>
      </c>
    </row>
    <row r="163" spans="1:49" x14ac:dyDescent="0.25">
      <c r="A163" s="106">
        <v>53000</v>
      </c>
      <c r="B163" s="106">
        <v>69000</v>
      </c>
      <c r="C163" s="106">
        <v>69000</v>
      </c>
      <c r="D163" s="96" t="s">
        <v>291</v>
      </c>
      <c r="E163" s="96" t="s">
        <v>13</v>
      </c>
      <c r="F163" s="96" t="s">
        <v>292</v>
      </c>
      <c r="G163" s="96" t="s">
        <v>293</v>
      </c>
      <c r="H163" s="96">
        <v>0.56000000000000005</v>
      </c>
      <c r="I163" s="96">
        <v>0.48</v>
      </c>
      <c r="J163" s="96" t="s">
        <v>245</v>
      </c>
      <c r="K163" s="96">
        <v>4.05742231299E-3</v>
      </c>
      <c r="L163" s="96">
        <v>3975.6566747750098</v>
      </c>
      <c r="M163" s="96">
        <v>9.9066091553683595</v>
      </c>
      <c r="N163" s="96">
        <v>1.4692304872103701</v>
      </c>
      <c r="O163" s="96">
        <v>4.0195297033080002E-2</v>
      </c>
      <c r="P163" s="96">
        <v>5.9612885617299997E-3</v>
      </c>
      <c r="Q163" s="96">
        <v>16.130918101027699</v>
      </c>
      <c r="R163" s="96">
        <v>1210</v>
      </c>
      <c r="S163" s="96" t="s">
        <v>298</v>
      </c>
      <c r="T163" s="96">
        <v>1210</v>
      </c>
      <c r="U163" s="96" t="s">
        <v>295</v>
      </c>
      <c r="V163" s="96" t="s">
        <v>245</v>
      </c>
      <c r="Z163" s="96">
        <v>0</v>
      </c>
      <c r="AA163" s="96">
        <v>1</v>
      </c>
      <c r="AB163" s="96">
        <v>4.0195297033080002E-2</v>
      </c>
      <c r="AC163" s="96">
        <v>5.9612885617299997E-3</v>
      </c>
      <c r="AD163" s="96">
        <v>16.1309181010276</v>
      </c>
      <c r="AF163" s="96">
        <v>-1</v>
      </c>
      <c r="AG163" s="96">
        <v>-1</v>
      </c>
      <c r="AH163" s="96">
        <v>-1</v>
      </c>
      <c r="AI163" s="96">
        <v>-1</v>
      </c>
      <c r="AJ163" s="96">
        <v>0</v>
      </c>
      <c r="AM163" s="96" t="s">
        <v>296</v>
      </c>
      <c r="AN163" s="96">
        <v>-1</v>
      </c>
      <c r="AQ163" s="96">
        <v>636</v>
      </c>
      <c r="AR163" s="96" t="s">
        <v>243</v>
      </c>
      <c r="AS163" s="96" t="s">
        <v>297</v>
      </c>
      <c r="AT163" s="96" t="s">
        <v>245</v>
      </c>
      <c r="AV163" s="96">
        <v>30.126562581240499</v>
      </c>
      <c r="AW163" s="96">
        <v>1.30826586E-2</v>
      </c>
    </row>
    <row r="164" spans="1:49" x14ac:dyDescent="0.25">
      <c r="A164" s="106">
        <v>53000</v>
      </c>
      <c r="B164" s="106">
        <v>69000</v>
      </c>
      <c r="C164" s="106">
        <v>69000</v>
      </c>
      <c r="D164" s="96" t="s">
        <v>291</v>
      </c>
      <c r="E164" s="96" t="s">
        <v>13</v>
      </c>
      <c r="F164" s="96" t="s">
        <v>292</v>
      </c>
      <c r="G164" s="96" t="s">
        <v>293</v>
      </c>
      <c r="H164" s="96">
        <v>0.56000000000000005</v>
      </c>
      <c r="I164" s="96">
        <v>0.48</v>
      </c>
      <c r="J164" s="96" t="s">
        <v>245</v>
      </c>
      <c r="K164" s="96">
        <v>1.5980004728510001E-2</v>
      </c>
      <c r="L164" s="96">
        <v>3975.6566747750098</v>
      </c>
      <c r="M164" s="96">
        <v>9.9066091553683595</v>
      </c>
      <c r="N164" s="96">
        <v>1.4692304872103701</v>
      </c>
      <c r="O164" s="96">
        <v>0.15830766114629</v>
      </c>
      <c r="P164" s="96">
        <v>2.347831013289E-2</v>
      </c>
      <c r="Q164" s="96">
        <v>63.531012461841101</v>
      </c>
      <c r="R164" s="96">
        <v>1330</v>
      </c>
      <c r="S164" s="96" t="s">
        <v>304</v>
      </c>
      <c r="T164" s="96">
        <v>1330</v>
      </c>
      <c r="U164" s="96" t="s">
        <v>295</v>
      </c>
      <c r="V164" s="96" t="s">
        <v>245</v>
      </c>
      <c r="Z164" s="96">
        <v>0</v>
      </c>
      <c r="AA164" s="96">
        <v>1</v>
      </c>
      <c r="AB164" s="96">
        <v>0.15830766114629</v>
      </c>
      <c r="AC164" s="96">
        <v>2.347831013289E-2</v>
      </c>
      <c r="AD164" s="96">
        <v>63.531012461841499</v>
      </c>
      <c r="AF164" s="96">
        <v>-1</v>
      </c>
      <c r="AG164" s="96">
        <v>-1</v>
      </c>
      <c r="AH164" s="96">
        <v>-1</v>
      </c>
      <c r="AI164" s="96">
        <v>-1</v>
      </c>
      <c r="AJ164" s="96">
        <v>0</v>
      </c>
      <c r="AM164" s="96" t="s">
        <v>296</v>
      </c>
      <c r="AN164" s="96">
        <v>-1</v>
      </c>
      <c r="AQ164" s="96">
        <v>636</v>
      </c>
      <c r="AR164" s="96" t="s">
        <v>243</v>
      </c>
      <c r="AS164" s="96" t="s">
        <v>297</v>
      </c>
      <c r="AT164" s="96" t="s">
        <v>245</v>
      </c>
      <c r="AV164" s="96">
        <v>75.834912167675299</v>
      </c>
      <c r="AW164" s="96">
        <v>5.1525557600000001E-2</v>
      </c>
    </row>
    <row r="165" spans="1:49" x14ac:dyDescent="0.25">
      <c r="A165" s="106">
        <v>53000</v>
      </c>
      <c r="B165" s="106">
        <v>69000</v>
      </c>
      <c r="C165" s="106">
        <v>69000</v>
      </c>
      <c r="D165" s="96" t="s">
        <v>291</v>
      </c>
      <c r="E165" s="96" t="s">
        <v>13</v>
      </c>
      <c r="F165" s="96" t="s">
        <v>292</v>
      </c>
      <c r="G165" s="96" t="s">
        <v>293</v>
      </c>
      <c r="H165" s="96">
        <v>0.56000000000000005</v>
      </c>
      <c r="I165" s="96">
        <v>0.48</v>
      </c>
      <c r="J165" s="96" t="s">
        <v>245</v>
      </c>
      <c r="K165" s="96">
        <v>0.29332183545226997</v>
      </c>
      <c r="L165" s="96">
        <v>3975.6566747750098</v>
      </c>
      <c r="M165" s="96">
        <v>9.9066091553683595</v>
      </c>
      <c r="N165" s="96">
        <v>1.4692304872103701</v>
      </c>
      <c r="O165" s="96">
        <v>2.9058247805609101</v>
      </c>
      <c r="P165" s="96">
        <v>0.43095738321097998</v>
      </c>
      <c r="Q165" s="96">
        <v>1166.1469129730699</v>
      </c>
      <c r="R165" s="96">
        <v>1210</v>
      </c>
      <c r="S165" s="96" t="s">
        <v>298</v>
      </c>
      <c r="T165" s="96">
        <v>1210</v>
      </c>
      <c r="U165" s="96" t="s">
        <v>295</v>
      </c>
      <c r="V165" s="96" t="s">
        <v>245</v>
      </c>
      <c r="Z165" s="96">
        <v>0</v>
      </c>
      <c r="AA165" s="96">
        <v>1</v>
      </c>
      <c r="AB165" s="96">
        <v>2.9058247805609101</v>
      </c>
      <c r="AC165" s="96">
        <v>0.43095738321097998</v>
      </c>
      <c r="AD165" s="96">
        <v>1166.1469129730699</v>
      </c>
      <c r="AF165" s="96">
        <v>-1</v>
      </c>
      <c r="AG165" s="96">
        <v>-1</v>
      </c>
      <c r="AH165" s="96">
        <v>-1</v>
      </c>
      <c r="AI165" s="96">
        <v>-1</v>
      </c>
      <c r="AJ165" s="96">
        <v>0</v>
      </c>
      <c r="AM165" s="96" t="s">
        <v>296</v>
      </c>
      <c r="AN165" s="96">
        <v>-1</v>
      </c>
      <c r="AQ165" s="96">
        <v>636</v>
      </c>
      <c r="AR165" s="96" t="s">
        <v>243</v>
      </c>
      <c r="AS165" s="96" t="s">
        <v>297</v>
      </c>
      <c r="AT165" s="96" t="s">
        <v>245</v>
      </c>
      <c r="AV165" s="96">
        <v>148.23492337040801</v>
      </c>
      <c r="AW165" s="96">
        <v>0.94578014030000002</v>
      </c>
    </row>
    <row r="166" spans="1:49" x14ac:dyDescent="0.25">
      <c r="A166" s="106">
        <v>53000</v>
      </c>
      <c r="B166" s="106">
        <v>69000</v>
      </c>
      <c r="C166" s="106">
        <v>69000</v>
      </c>
      <c r="D166" s="96" t="s">
        <v>291</v>
      </c>
      <c r="E166" s="96" t="s">
        <v>13</v>
      </c>
      <c r="F166" s="96" t="s">
        <v>292</v>
      </c>
      <c r="G166" s="96" t="s">
        <v>293</v>
      </c>
      <c r="H166" s="96">
        <v>0.56000000000000005</v>
      </c>
      <c r="I166" s="96">
        <v>0.48</v>
      </c>
      <c r="J166" s="96" t="s">
        <v>245</v>
      </c>
      <c r="K166" s="96">
        <v>0.17560710191354001</v>
      </c>
      <c r="L166" s="96">
        <v>3975.6566747750098</v>
      </c>
      <c r="M166" s="96">
        <v>9.9066091553683595</v>
      </c>
      <c r="N166" s="96">
        <v>1.4692304872103701</v>
      </c>
      <c r="O166" s="96">
        <v>1.7396709235643999</v>
      </c>
      <c r="P166" s="96">
        <v>0.25800730790203003</v>
      </c>
      <c r="Q166" s="96">
        <v>698.15354686046999</v>
      </c>
      <c r="R166" s="96">
        <v>1210</v>
      </c>
      <c r="S166" s="96" t="s">
        <v>298</v>
      </c>
      <c r="T166" s="96">
        <v>1210</v>
      </c>
      <c r="U166" s="96" t="s">
        <v>295</v>
      </c>
      <c r="V166" s="96" t="s">
        <v>245</v>
      </c>
      <c r="Z166" s="96">
        <v>0</v>
      </c>
      <c r="AA166" s="96">
        <v>1</v>
      </c>
      <c r="AB166" s="96">
        <v>1.7396709235643999</v>
      </c>
      <c r="AC166" s="96">
        <v>0.25800730790203003</v>
      </c>
      <c r="AD166" s="96">
        <v>698.15354686046999</v>
      </c>
      <c r="AF166" s="96">
        <v>-1</v>
      </c>
      <c r="AG166" s="96">
        <v>-1</v>
      </c>
      <c r="AH166" s="96">
        <v>-1</v>
      </c>
      <c r="AI166" s="96">
        <v>-1</v>
      </c>
      <c r="AJ166" s="96">
        <v>0</v>
      </c>
      <c r="AM166" s="96" t="s">
        <v>296</v>
      </c>
      <c r="AN166" s="96">
        <v>-1</v>
      </c>
      <c r="AQ166" s="96">
        <v>636</v>
      </c>
      <c r="AR166" s="96" t="s">
        <v>243</v>
      </c>
      <c r="AS166" s="96" t="s">
        <v>297</v>
      </c>
      <c r="AT166" s="96" t="s">
        <v>245</v>
      </c>
      <c r="AV166" s="96">
        <v>121.82931413060901</v>
      </c>
      <c r="AW166" s="96">
        <v>0.56622347679999996</v>
      </c>
    </row>
    <row r="167" spans="1:49" x14ac:dyDescent="0.25">
      <c r="A167" s="106">
        <v>53000</v>
      </c>
      <c r="B167" s="106">
        <v>69000</v>
      </c>
      <c r="C167" s="106">
        <v>69000</v>
      </c>
      <c r="D167" s="96" t="s">
        <v>291</v>
      </c>
      <c r="E167" s="96" t="s">
        <v>13</v>
      </c>
      <c r="F167" s="96" t="s">
        <v>292</v>
      </c>
      <c r="G167" s="96" t="s">
        <v>293</v>
      </c>
      <c r="H167" s="96">
        <v>0.56000000000000005</v>
      </c>
      <c r="I167" s="96">
        <v>0.48</v>
      </c>
      <c r="J167" s="96" t="s">
        <v>245</v>
      </c>
      <c r="K167" s="96">
        <v>0.13086847425180001</v>
      </c>
      <c r="L167" s="96">
        <v>3973.7131553792301</v>
      </c>
      <c r="M167" s="96">
        <v>9.8602091769754594</v>
      </c>
      <c r="N167" s="96">
        <v>1.4486403722821699</v>
      </c>
      <c r="O167" s="96">
        <v>1.2903905307944601</v>
      </c>
      <c r="P167" s="96">
        <v>0.18958135526014</v>
      </c>
      <c r="Q167" s="96">
        <v>520.03377775882097</v>
      </c>
      <c r="R167" s="96">
        <v>1200</v>
      </c>
      <c r="S167" s="96" t="s">
        <v>294</v>
      </c>
      <c r="T167" s="96">
        <v>1200</v>
      </c>
      <c r="U167" s="96" t="s">
        <v>295</v>
      </c>
      <c r="V167" s="96" t="s">
        <v>245</v>
      </c>
      <c r="Z167" s="96">
        <v>0</v>
      </c>
      <c r="AA167" s="96">
        <v>1</v>
      </c>
      <c r="AB167" s="96">
        <v>1.2903905307944601</v>
      </c>
      <c r="AC167" s="96">
        <v>0.18958135526014</v>
      </c>
      <c r="AD167" s="96">
        <v>613.92771592035604</v>
      </c>
      <c r="AF167" s="96">
        <v>-1</v>
      </c>
      <c r="AG167" s="96">
        <v>-1</v>
      </c>
      <c r="AH167" s="96">
        <v>-1</v>
      </c>
      <c r="AI167" s="96">
        <v>-1</v>
      </c>
      <c r="AJ167" s="96">
        <v>0</v>
      </c>
      <c r="AM167" s="96" t="s">
        <v>296</v>
      </c>
      <c r="AN167" s="96">
        <v>-1</v>
      </c>
      <c r="AQ167" s="96">
        <v>636</v>
      </c>
      <c r="AR167" s="96" t="s">
        <v>243</v>
      </c>
      <c r="AS167" s="96" t="s">
        <v>297</v>
      </c>
      <c r="AT167" s="96" t="s">
        <v>245</v>
      </c>
      <c r="AV167" s="96">
        <v>177.54382897482199</v>
      </c>
      <c r="AW167" s="96">
        <v>0.4979138004</v>
      </c>
    </row>
    <row r="168" spans="1:49" x14ac:dyDescent="0.25">
      <c r="A168" s="106">
        <v>53000</v>
      </c>
      <c r="B168" s="106">
        <v>69000</v>
      </c>
      <c r="C168" s="106">
        <v>69000</v>
      </c>
      <c r="D168" s="96" t="s">
        <v>291</v>
      </c>
      <c r="E168" s="96" t="s">
        <v>13</v>
      </c>
      <c r="F168" s="96" t="s">
        <v>292</v>
      </c>
      <c r="G168" s="96" t="s">
        <v>293</v>
      </c>
      <c r="H168" s="96">
        <v>0.56000000000000005</v>
      </c>
      <c r="I168" s="96">
        <v>0.48</v>
      </c>
      <c r="J168" s="96" t="s">
        <v>245</v>
      </c>
      <c r="K168" s="96">
        <v>2.3628765963979999E-2</v>
      </c>
      <c r="L168" s="96">
        <v>3973.7131553792301</v>
      </c>
      <c r="M168" s="96">
        <v>9.8602091769754594</v>
      </c>
      <c r="N168" s="96">
        <v>1.4486403722821699</v>
      </c>
      <c r="O168" s="96">
        <v>0.23298457499868</v>
      </c>
      <c r="P168" s="96">
        <v>3.422958432263E-2</v>
      </c>
      <c r="Q168" s="96">
        <v>93.893938156460194</v>
      </c>
      <c r="R168" s="96">
        <v>1200</v>
      </c>
      <c r="S168" s="96" t="s">
        <v>294</v>
      </c>
      <c r="T168" s="96">
        <v>1200</v>
      </c>
      <c r="U168" s="96" t="s">
        <v>295</v>
      </c>
      <c r="V168" s="96" t="s">
        <v>245</v>
      </c>
      <c r="Z168" s="96">
        <v>0</v>
      </c>
      <c r="AA168" s="96">
        <v>1</v>
      </c>
      <c r="AB168" s="96">
        <v>0.23298457499868</v>
      </c>
      <c r="AC168" s="96">
        <v>3.422958432263E-2</v>
      </c>
      <c r="AD168" s="96">
        <v>613.92771592035604</v>
      </c>
      <c r="AF168" s="96">
        <v>-1</v>
      </c>
      <c r="AG168" s="96">
        <v>-1</v>
      </c>
      <c r="AH168" s="96">
        <v>-1</v>
      </c>
      <c r="AI168" s="96">
        <v>-1</v>
      </c>
      <c r="AJ168" s="96">
        <v>0</v>
      </c>
      <c r="AM168" s="96" t="s">
        <v>296</v>
      </c>
      <c r="AN168" s="96">
        <v>-1</v>
      </c>
      <c r="AQ168" s="96">
        <v>636</v>
      </c>
      <c r="AR168" s="96" t="s">
        <v>243</v>
      </c>
      <c r="AS168" s="96" t="s">
        <v>297</v>
      </c>
      <c r="AT168" s="96" t="s">
        <v>245</v>
      </c>
      <c r="AV168" s="96">
        <v>68.192348827111005</v>
      </c>
      <c r="AW168" s="96">
        <v>0.4979138004</v>
      </c>
    </row>
    <row r="169" spans="1:49" x14ac:dyDescent="0.25">
      <c r="A169" s="106">
        <v>53000</v>
      </c>
      <c r="B169" s="106">
        <v>69000</v>
      </c>
      <c r="C169" s="106">
        <v>69000</v>
      </c>
      <c r="D169" s="96" t="s">
        <v>291</v>
      </c>
      <c r="E169" s="96" t="s">
        <v>13</v>
      </c>
      <c r="F169" s="96" t="s">
        <v>292</v>
      </c>
      <c r="G169" s="96" t="s">
        <v>293</v>
      </c>
      <c r="H169" s="96">
        <v>0.56000000000000005</v>
      </c>
      <c r="I169" s="96">
        <v>0.48</v>
      </c>
      <c r="J169" s="96" t="s">
        <v>245</v>
      </c>
      <c r="K169" s="96">
        <v>0.34102241691730001</v>
      </c>
      <c r="L169" s="96">
        <v>3973.7131553792301</v>
      </c>
      <c r="M169" s="96">
        <v>9.8602091769754594</v>
      </c>
      <c r="N169" s="96">
        <v>1.4486403722821699</v>
      </c>
      <c r="O169" s="96">
        <v>3.3625523648423301</v>
      </c>
      <c r="P169" s="96">
        <v>0.49401884099964</v>
      </c>
      <c r="Q169" s="96">
        <v>1355.1252643835001</v>
      </c>
      <c r="R169" s="96">
        <v>1210</v>
      </c>
      <c r="S169" s="96" t="s">
        <v>298</v>
      </c>
      <c r="T169" s="96">
        <v>1210</v>
      </c>
      <c r="U169" s="96" t="s">
        <v>295</v>
      </c>
      <c r="V169" s="96" t="s">
        <v>245</v>
      </c>
      <c r="Z169" s="96">
        <v>0</v>
      </c>
      <c r="AA169" s="96">
        <v>1</v>
      </c>
      <c r="AB169" s="96">
        <v>3.3625523648423301</v>
      </c>
      <c r="AC169" s="96">
        <v>0.49401884099964</v>
      </c>
      <c r="AD169" s="96">
        <v>1366.8465296490699</v>
      </c>
      <c r="AF169" s="96">
        <v>-1</v>
      </c>
      <c r="AG169" s="96">
        <v>-1</v>
      </c>
      <c r="AH169" s="96">
        <v>-1</v>
      </c>
      <c r="AI169" s="96">
        <v>-1</v>
      </c>
      <c r="AJ169" s="96">
        <v>0</v>
      </c>
      <c r="AM169" s="96" t="s">
        <v>296</v>
      </c>
      <c r="AN169" s="96">
        <v>-1</v>
      </c>
      <c r="AQ169" s="96">
        <v>636</v>
      </c>
      <c r="AR169" s="96" t="s">
        <v>243</v>
      </c>
      <c r="AS169" s="96" t="s">
        <v>297</v>
      </c>
      <c r="AT169" s="96" t="s">
        <v>245</v>
      </c>
      <c r="AV169" s="96">
        <v>147.759285910187</v>
      </c>
      <c r="AW169" s="96">
        <v>1.1085535520000001</v>
      </c>
    </row>
    <row r="170" spans="1:49" x14ac:dyDescent="0.25">
      <c r="A170" s="106">
        <v>53000</v>
      </c>
      <c r="B170" s="106">
        <v>69000</v>
      </c>
      <c r="C170" s="106">
        <v>69000</v>
      </c>
      <c r="D170" s="96" t="s">
        <v>291</v>
      </c>
      <c r="E170" s="96" t="s">
        <v>13</v>
      </c>
      <c r="F170" s="96" t="s">
        <v>292</v>
      </c>
      <c r="G170" s="96" t="s">
        <v>293</v>
      </c>
      <c r="H170" s="96">
        <v>0.56000000000000005</v>
      </c>
      <c r="I170" s="96">
        <v>0.48</v>
      </c>
      <c r="J170" s="96" t="s">
        <v>245</v>
      </c>
      <c r="K170" s="96">
        <v>2.9497009015400002E-3</v>
      </c>
      <c r="L170" s="96">
        <v>3973.7131553792301</v>
      </c>
      <c r="M170" s="96">
        <v>9.8602091769754594</v>
      </c>
      <c r="N170" s="96">
        <v>1.4486403722821699</v>
      </c>
      <c r="O170" s="96">
        <v>2.908466789875E-2</v>
      </c>
      <c r="P170" s="96">
        <v>4.27305581213E-3</v>
      </c>
      <c r="Q170" s="96">
        <v>11.7212652769073</v>
      </c>
      <c r="R170" s="96">
        <v>1210</v>
      </c>
      <c r="S170" s="96" t="s">
        <v>298</v>
      </c>
      <c r="T170" s="96">
        <v>1210</v>
      </c>
      <c r="U170" s="96" t="s">
        <v>295</v>
      </c>
      <c r="V170" s="96" t="s">
        <v>245</v>
      </c>
      <c r="Z170" s="96">
        <v>0</v>
      </c>
      <c r="AA170" s="96">
        <v>1</v>
      </c>
      <c r="AB170" s="96">
        <v>2.908466789875E-2</v>
      </c>
      <c r="AC170" s="96">
        <v>4.27305581213E-3</v>
      </c>
      <c r="AD170" s="96">
        <v>1366.8465296490699</v>
      </c>
      <c r="AF170" s="96">
        <v>-1</v>
      </c>
      <c r="AG170" s="96">
        <v>-1</v>
      </c>
      <c r="AH170" s="96">
        <v>-1</v>
      </c>
      <c r="AI170" s="96">
        <v>-1</v>
      </c>
      <c r="AJ170" s="96">
        <v>0</v>
      </c>
      <c r="AM170" s="96" t="s">
        <v>296</v>
      </c>
      <c r="AN170" s="96">
        <v>-1</v>
      </c>
      <c r="AQ170" s="96">
        <v>636</v>
      </c>
      <c r="AR170" s="96" t="s">
        <v>243</v>
      </c>
      <c r="AS170" s="96" t="s">
        <v>297</v>
      </c>
      <c r="AT170" s="96" t="s">
        <v>245</v>
      </c>
      <c r="AV170" s="96">
        <v>20.4123242499833</v>
      </c>
      <c r="AW170" s="96">
        <v>1.1085535520000001</v>
      </c>
    </row>
    <row r="171" spans="1:49" x14ac:dyDescent="0.25">
      <c r="A171" s="106">
        <v>53000</v>
      </c>
      <c r="B171" s="106">
        <v>69000</v>
      </c>
      <c r="C171" s="106">
        <v>69000</v>
      </c>
      <c r="D171" s="96" t="s">
        <v>291</v>
      </c>
      <c r="E171" s="96" t="s">
        <v>13</v>
      </c>
      <c r="F171" s="96" t="s">
        <v>292</v>
      </c>
      <c r="G171" s="96" t="s">
        <v>293</v>
      </c>
      <c r="H171" s="96">
        <v>0.56000000000000005</v>
      </c>
      <c r="I171" s="96">
        <v>0.48</v>
      </c>
      <c r="J171" s="96" t="s">
        <v>245</v>
      </c>
      <c r="K171" s="96">
        <v>3.2725529099739997E-2</v>
      </c>
      <c r="L171" s="96">
        <v>3973.7131553792301</v>
      </c>
      <c r="M171" s="96">
        <v>9.8602091769754594</v>
      </c>
      <c r="N171" s="96">
        <v>1.4486403722821699</v>
      </c>
      <c r="O171" s="96">
        <v>0.32268056235068998</v>
      </c>
      <c r="P171" s="96">
        <v>4.7407522658179997E-2</v>
      </c>
      <c r="Q171" s="96">
        <v>130.041865500406</v>
      </c>
      <c r="R171" s="96">
        <v>1210</v>
      </c>
      <c r="S171" s="96" t="s">
        <v>298</v>
      </c>
      <c r="T171" s="96">
        <v>1210</v>
      </c>
      <c r="U171" s="96" t="s">
        <v>295</v>
      </c>
      <c r="V171" s="96" t="s">
        <v>245</v>
      </c>
      <c r="Z171" s="96">
        <v>0</v>
      </c>
      <c r="AA171" s="96">
        <v>1</v>
      </c>
      <c r="AB171" s="96">
        <v>0.32268056235068998</v>
      </c>
      <c r="AC171" s="96">
        <v>4.7407522658179997E-2</v>
      </c>
      <c r="AD171" s="96">
        <v>130.041865500407</v>
      </c>
      <c r="AF171" s="96">
        <v>-1</v>
      </c>
      <c r="AG171" s="96">
        <v>-1</v>
      </c>
      <c r="AH171" s="96">
        <v>-1</v>
      </c>
      <c r="AI171" s="96">
        <v>-1</v>
      </c>
      <c r="AJ171" s="96">
        <v>0</v>
      </c>
      <c r="AM171" s="96" t="s">
        <v>296</v>
      </c>
      <c r="AN171" s="96">
        <v>-1</v>
      </c>
      <c r="AQ171" s="96">
        <v>636</v>
      </c>
      <c r="AR171" s="96" t="s">
        <v>243</v>
      </c>
      <c r="AS171" s="96" t="s">
        <v>297</v>
      </c>
      <c r="AT171" s="96" t="s">
        <v>245</v>
      </c>
      <c r="AV171" s="96">
        <v>89.017804860181798</v>
      </c>
      <c r="AW171" s="96">
        <v>0.1054678552</v>
      </c>
    </row>
    <row r="172" spans="1:49" x14ac:dyDescent="0.25">
      <c r="A172" s="106">
        <v>53000</v>
      </c>
      <c r="B172" s="106">
        <v>69000</v>
      </c>
      <c r="C172" s="106">
        <v>69000</v>
      </c>
      <c r="D172" s="96" t="s">
        <v>291</v>
      </c>
      <c r="E172" s="96" t="s">
        <v>13</v>
      </c>
      <c r="F172" s="96" t="s">
        <v>292</v>
      </c>
      <c r="G172" s="96" t="s">
        <v>293</v>
      </c>
      <c r="H172" s="96">
        <v>0.56000000000000005</v>
      </c>
      <c r="I172" s="96">
        <v>0.48</v>
      </c>
      <c r="J172" s="96" t="s">
        <v>245</v>
      </c>
      <c r="K172" s="96">
        <v>1.370351378649E-2</v>
      </c>
      <c r="L172" s="96">
        <v>3973.7131553792301</v>
      </c>
      <c r="M172" s="96">
        <v>9.8602091769754594</v>
      </c>
      <c r="N172" s="96">
        <v>1.4486403722821699</v>
      </c>
      <c r="O172" s="96">
        <v>0.13511951239437001</v>
      </c>
      <c r="P172" s="96">
        <v>1.9851463313230001E-2</v>
      </c>
      <c r="Q172" s="96">
        <v>54.453833008303903</v>
      </c>
      <c r="R172" s="96">
        <v>1210</v>
      </c>
      <c r="S172" s="96" t="s">
        <v>298</v>
      </c>
      <c r="T172" s="96">
        <v>1210</v>
      </c>
      <c r="U172" s="96" t="s">
        <v>295</v>
      </c>
      <c r="V172" s="96" t="s">
        <v>245</v>
      </c>
      <c r="Z172" s="96">
        <v>0</v>
      </c>
      <c r="AA172" s="96">
        <v>1</v>
      </c>
      <c r="AB172" s="96">
        <v>0.13511951239437001</v>
      </c>
      <c r="AC172" s="96">
        <v>1.9851463313230001E-2</v>
      </c>
      <c r="AD172" s="96">
        <v>343.998651682858</v>
      </c>
      <c r="AF172" s="96">
        <v>-1</v>
      </c>
      <c r="AG172" s="96">
        <v>-1</v>
      </c>
      <c r="AH172" s="96">
        <v>-1</v>
      </c>
      <c r="AI172" s="96">
        <v>-1</v>
      </c>
      <c r="AJ172" s="96">
        <v>0</v>
      </c>
      <c r="AM172" s="96" t="s">
        <v>296</v>
      </c>
      <c r="AN172" s="96">
        <v>-1</v>
      </c>
      <c r="AQ172" s="96">
        <v>636</v>
      </c>
      <c r="AR172" s="96" t="s">
        <v>243</v>
      </c>
      <c r="AS172" s="96" t="s">
        <v>297</v>
      </c>
      <c r="AT172" s="96" t="s">
        <v>245</v>
      </c>
      <c r="AV172" s="96">
        <v>43.091779017658297</v>
      </c>
      <c r="AW172" s="96">
        <v>0.27899322929999998</v>
      </c>
    </row>
    <row r="173" spans="1:49" x14ac:dyDescent="0.25">
      <c r="A173" s="106">
        <v>53000</v>
      </c>
      <c r="B173" s="106">
        <v>69000</v>
      </c>
      <c r="C173" s="106">
        <v>69000</v>
      </c>
      <c r="D173" s="96" t="s">
        <v>291</v>
      </c>
      <c r="E173" s="96" t="s">
        <v>13</v>
      </c>
      <c r="F173" s="96" t="s">
        <v>292</v>
      </c>
      <c r="G173" s="96" t="s">
        <v>293</v>
      </c>
      <c r="H173" s="96">
        <v>0.56000000000000005</v>
      </c>
      <c r="I173" s="96">
        <v>0.48</v>
      </c>
      <c r="J173" s="96" t="s">
        <v>245</v>
      </c>
      <c r="K173" s="96">
        <v>7.2865052747030007E-2</v>
      </c>
      <c r="L173" s="96">
        <v>3973.7131553792301</v>
      </c>
      <c r="M173" s="96">
        <v>9.8602091769754594</v>
      </c>
      <c r="N173" s="96">
        <v>1.4486403722821699</v>
      </c>
      <c r="O173" s="96">
        <v>0.71846466177709001</v>
      </c>
      <c r="P173" s="96">
        <v>0.10555525713782</v>
      </c>
      <c r="Q173" s="96">
        <v>289.54481866828598</v>
      </c>
      <c r="R173" s="96">
        <v>1210</v>
      </c>
      <c r="S173" s="96" t="s">
        <v>298</v>
      </c>
      <c r="T173" s="96">
        <v>1210</v>
      </c>
      <c r="U173" s="96" t="s">
        <v>295</v>
      </c>
      <c r="V173" s="96" t="s">
        <v>245</v>
      </c>
      <c r="Z173" s="96">
        <v>0</v>
      </c>
      <c r="AA173" s="96">
        <v>1</v>
      </c>
      <c r="AB173" s="96">
        <v>0.71846466177709001</v>
      </c>
      <c r="AC173" s="96">
        <v>0.10555525713782</v>
      </c>
      <c r="AD173" s="96">
        <v>343.998651682858</v>
      </c>
      <c r="AF173" s="96">
        <v>-1</v>
      </c>
      <c r="AG173" s="96">
        <v>-1</v>
      </c>
      <c r="AH173" s="96">
        <v>-1</v>
      </c>
      <c r="AI173" s="96">
        <v>-1</v>
      </c>
      <c r="AJ173" s="96">
        <v>0</v>
      </c>
      <c r="AM173" s="96" t="s">
        <v>296</v>
      </c>
      <c r="AN173" s="96">
        <v>-1</v>
      </c>
      <c r="AQ173" s="96">
        <v>636</v>
      </c>
      <c r="AR173" s="96" t="s">
        <v>243</v>
      </c>
      <c r="AS173" s="96" t="s">
        <v>297</v>
      </c>
      <c r="AT173" s="96" t="s">
        <v>245</v>
      </c>
      <c r="AV173" s="96">
        <v>95.509452924555902</v>
      </c>
      <c r="AW173" s="96">
        <v>0.27899322929999998</v>
      </c>
    </row>
    <row r="174" spans="1:49" x14ac:dyDescent="0.25">
      <c r="A174" s="106">
        <v>53000</v>
      </c>
      <c r="B174" s="106">
        <v>69000</v>
      </c>
      <c r="C174" s="106">
        <v>69000</v>
      </c>
      <c r="D174" s="96" t="s">
        <v>291</v>
      </c>
      <c r="E174" s="96" t="s">
        <v>13</v>
      </c>
      <c r="F174" s="96" t="s">
        <v>292</v>
      </c>
      <c r="G174" s="96" t="s">
        <v>293</v>
      </c>
      <c r="H174" s="96">
        <v>0.56000000000000005</v>
      </c>
      <c r="I174" s="96">
        <v>0.48</v>
      </c>
      <c r="J174" s="96" t="s">
        <v>245</v>
      </c>
      <c r="K174" s="96">
        <v>0.22126575730063999</v>
      </c>
      <c r="L174" s="96">
        <v>3973.7131556752902</v>
      </c>
      <c r="M174" s="96">
        <v>9.8602091777101002</v>
      </c>
      <c r="N174" s="96">
        <v>1.4486403723901</v>
      </c>
      <c r="O174" s="96">
        <v>2.18172665084878</v>
      </c>
      <c r="P174" s="96">
        <v>0.32053450905317998</v>
      </c>
      <c r="Q174" s="96">
        <v>879.24665068602599</v>
      </c>
      <c r="R174" s="96">
        <v>1200</v>
      </c>
      <c r="S174" s="96" t="s">
        <v>294</v>
      </c>
      <c r="T174" s="96">
        <v>1200</v>
      </c>
      <c r="U174" s="96" t="s">
        <v>295</v>
      </c>
      <c r="V174" s="96" t="s">
        <v>245</v>
      </c>
      <c r="Z174" s="96">
        <v>0</v>
      </c>
      <c r="AA174" s="96">
        <v>1</v>
      </c>
      <c r="AB174" s="96">
        <v>2.18172665084878</v>
      </c>
      <c r="AC174" s="96">
        <v>0.32053450905317998</v>
      </c>
      <c r="AD174" s="96">
        <v>879.24665068602599</v>
      </c>
      <c r="AF174" s="96">
        <v>-1</v>
      </c>
      <c r="AG174" s="96">
        <v>-1</v>
      </c>
      <c r="AH174" s="96">
        <v>-1</v>
      </c>
      <c r="AI174" s="96">
        <v>-1</v>
      </c>
      <c r="AJ174" s="96">
        <v>0</v>
      </c>
      <c r="AM174" s="96" t="s">
        <v>296</v>
      </c>
      <c r="AN174" s="96">
        <v>-1</v>
      </c>
      <c r="AQ174" s="96">
        <v>636</v>
      </c>
      <c r="AR174" s="96" t="s">
        <v>243</v>
      </c>
      <c r="AS174" s="96" t="s">
        <v>297</v>
      </c>
      <c r="AT174" s="96" t="s">
        <v>245</v>
      </c>
      <c r="AV174" s="96">
        <v>163.3302168733</v>
      </c>
      <c r="AW174" s="96">
        <v>0.7130954182</v>
      </c>
    </row>
    <row r="175" spans="1:49" x14ac:dyDescent="0.25">
      <c r="A175" s="106">
        <v>53000</v>
      </c>
      <c r="B175" s="106">
        <v>69000</v>
      </c>
      <c r="C175" s="106">
        <v>69000</v>
      </c>
      <c r="D175" s="96" t="s">
        <v>291</v>
      </c>
      <c r="E175" s="96" t="s">
        <v>13</v>
      </c>
      <c r="F175" s="96" t="s">
        <v>292</v>
      </c>
      <c r="G175" s="96" t="s">
        <v>293</v>
      </c>
      <c r="H175" s="96">
        <v>0.56000000000000005</v>
      </c>
      <c r="I175" s="96">
        <v>0.48</v>
      </c>
      <c r="J175" s="96" t="s">
        <v>299</v>
      </c>
      <c r="K175" s="96">
        <v>4.7690843606000002E-4</v>
      </c>
      <c r="L175" s="96">
        <v>3973.7131556752902</v>
      </c>
      <c r="M175" s="96">
        <v>9.8602091777101002</v>
      </c>
      <c r="N175" s="96">
        <v>1.4486403723901</v>
      </c>
      <c r="O175" s="96">
        <v>4.7024169381799999E-3</v>
      </c>
      <c r="P175" s="96">
        <v>6.9086881441000002E-4</v>
      </c>
      <c r="Q175" s="96">
        <v>1.8950973264321</v>
      </c>
      <c r="R175" s="96">
        <v>1200</v>
      </c>
      <c r="S175" s="96" t="s">
        <v>294</v>
      </c>
      <c r="T175" s="96">
        <v>3000</v>
      </c>
      <c r="U175" s="96" t="s">
        <v>295</v>
      </c>
      <c r="V175" s="96" t="s">
        <v>245</v>
      </c>
      <c r="Z175" s="96">
        <v>0</v>
      </c>
      <c r="AA175" s="96">
        <v>1</v>
      </c>
      <c r="AB175" s="96">
        <v>4.7024169381799999E-3</v>
      </c>
      <c r="AC175" s="96">
        <v>6.9086881441000002E-4</v>
      </c>
      <c r="AD175" s="96">
        <v>1.89509732643106</v>
      </c>
      <c r="AF175" s="96">
        <v>-1</v>
      </c>
      <c r="AG175" s="96">
        <v>-1</v>
      </c>
      <c r="AH175" s="96">
        <v>-1</v>
      </c>
      <c r="AI175" s="96">
        <v>-1</v>
      </c>
      <c r="AJ175" s="96">
        <v>0</v>
      </c>
      <c r="AM175" s="96" t="s">
        <v>296</v>
      </c>
      <c r="AN175" s="96">
        <v>-1</v>
      </c>
      <c r="AQ175" s="96">
        <v>636</v>
      </c>
      <c r="AR175" s="96" t="s">
        <v>243</v>
      </c>
      <c r="AS175" s="96" t="s">
        <v>297</v>
      </c>
      <c r="AT175" s="96" t="s">
        <v>245</v>
      </c>
      <c r="AV175" s="96">
        <v>6.7430020989205302</v>
      </c>
      <c r="AW175" s="96">
        <v>1.5369807999999999E-3</v>
      </c>
    </row>
    <row r="176" spans="1:49" x14ac:dyDescent="0.25">
      <c r="A176" s="106">
        <v>53000</v>
      </c>
      <c r="B176" s="106">
        <v>69000</v>
      </c>
      <c r="C176" s="106">
        <v>69000</v>
      </c>
      <c r="D176" s="96" t="s">
        <v>291</v>
      </c>
      <c r="E176" s="96" t="s">
        <v>13</v>
      </c>
      <c r="F176" s="96" t="s">
        <v>292</v>
      </c>
      <c r="G176" s="96" t="s">
        <v>293</v>
      </c>
      <c r="H176" s="96">
        <v>0.56000000000000005</v>
      </c>
      <c r="I176" s="96">
        <v>0.48</v>
      </c>
      <c r="J176" s="96" t="s">
        <v>245</v>
      </c>
      <c r="K176" s="96">
        <v>6.4059542367599998E-3</v>
      </c>
      <c r="L176" s="96">
        <v>3973.7131556752902</v>
      </c>
      <c r="M176" s="96">
        <v>9.8602091777101002</v>
      </c>
      <c r="N176" s="96">
        <v>1.4486403723901</v>
      </c>
      <c r="O176" s="96">
        <v>6.3164048757359995E-2</v>
      </c>
      <c r="P176" s="96">
        <v>9.2799239310600006E-3</v>
      </c>
      <c r="Q176" s="96">
        <v>25.455424625294899</v>
      </c>
      <c r="R176" s="96">
        <v>1210</v>
      </c>
      <c r="S176" s="96" t="s">
        <v>298</v>
      </c>
      <c r="T176" s="96">
        <v>1210</v>
      </c>
      <c r="U176" s="96" t="s">
        <v>295</v>
      </c>
      <c r="V176" s="96" t="s">
        <v>245</v>
      </c>
      <c r="Z176" s="96">
        <v>0</v>
      </c>
      <c r="AA176" s="96">
        <v>1</v>
      </c>
      <c r="AB176" s="96">
        <v>6.3164048757359995E-2</v>
      </c>
      <c r="AC176" s="96">
        <v>9.2799239310600006E-3</v>
      </c>
      <c r="AD176" s="96">
        <v>25.455424625293499</v>
      </c>
      <c r="AF176" s="96">
        <v>-1</v>
      </c>
      <c r="AG176" s="96">
        <v>-1</v>
      </c>
      <c r="AH176" s="96">
        <v>-1</v>
      </c>
      <c r="AI176" s="96">
        <v>-1</v>
      </c>
      <c r="AJ176" s="96">
        <v>0</v>
      </c>
      <c r="AM176" s="96" t="s">
        <v>296</v>
      </c>
      <c r="AN176" s="96">
        <v>-1</v>
      </c>
      <c r="AQ176" s="96">
        <v>636</v>
      </c>
      <c r="AR176" s="96" t="s">
        <v>243</v>
      </c>
      <c r="AS176" s="96" t="s">
        <v>297</v>
      </c>
      <c r="AT176" s="96" t="s">
        <v>245</v>
      </c>
      <c r="AV176" s="96">
        <v>33.6290375220157</v>
      </c>
      <c r="AW176" s="96">
        <v>2.0645113199999999E-2</v>
      </c>
    </row>
    <row r="177" spans="1:49" x14ac:dyDescent="0.25">
      <c r="A177" s="106">
        <v>53000</v>
      </c>
      <c r="B177" s="106">
        <v>69000</v>
      </c>
      <c r="C177" s="106">
        <v>69000</v>
      </c>
      <c r="D177" s="96" t="s">
        <v>291</v>
      </c>
      <c r="E177" s="96" t="s">
        <v>13</v>
      </c>
      <c r="F177" s="96" t="s">
        <v>292</v>
      </c>
      <c r="G177" s="96" t="s">
        <v>293</v>
      </c>
      <c r="H177" s="96">
        <v>0.56000000000000005</v>
      </c>
      <c r="I177" s="96">
        <v>0.48</v>
      </c>
      <c r="J177" s="96" t="s">
        <v>245</v>
      </c>
      <c r="K177" s="96">
        <v>0.23418384406011999</v>
      </c>
      <c r="L177" s="96">
        <v>3973.7131556752902</v>
      </c>
      <c r="M177" s="96">
        <v>9.8602091777101002</v>
      </c>
      <c r="N177" s="96">
        <v>1.4486403723901</v>
      </c>
      <c r="O177" s="96">
        <v>2.3091016884730702</v>
      </c>
      <c r="P177" s="96">
        <v>0.339248171067</v>
      </c>
      <c r="Q177" s="96">
        <v>930.57942198832995</v>
      </c>
      <c r="R177" s="96">
        <v>1210</v>
      </c>
      <c r="S177" s="96" t="s">
        <v>298</v>
      </c>
      <c r="T177" s="96">
        <v>1210</v>
      </c>
      <c r="U177" s="96" t="s">
        <v>295</v>
      </c>
      <c r="V177" s="96" t="s">
        <v>245</v>
      </c>
      <c r="Z177" s="96">
        <v>0</v>
      </c>
      <c r="AA177" s="96">
        <v>1</v>
      </c>
      <c r="AB177" s="96">
        <v>2.3091016884730702</v>
      </c>
      <c r="AC177" s="96">
        <v>0.339248171067</v>
      </c>
      <c r="AD177" s="96">
        <v>930.57942198832995</v>
      </c>
      <c r="AF177" s="96">
        <v>-1</v>
      </c>
      <c r="AG177" s="96">
        <v>-1</v>
      </c>
      <c r="AH177" s="96">
        <v>-1</v>
      </c>
      <c r="AI177" s="96">
        <v>-1</v>
      </c>
      <c r="AJ177" s="96">
        <v>0</v>
      </c>
      <c r="AM177" s="96" t="s">
        <v>296</v>
      </c>
      <c r="AN177" s="96">
        <v>-1</v>
      </c>
      <c r="AQ177" s="96">
        <v>636</v>
      </c>
      <c r="AR177" s="96" t="s">
        <v>243</v>
      </c>
      <c r="AS177" s="96" t="s">
        <v>297</v>
      </c>
      <c r="AT177" s="96" t="s">
        <v>245</v>
      </c>
      <c r="AV177" s="96">
        <v>124.494139988021</v>
      </c>
      <c r="AW177" s="96">
        <v>0.75472783619999995</v>
      </c>
    </row>
    <row r="178" spans="1:49" x14ac:dyDescent="0.25">
      <c r="A178" s="106">
        <v>53000</v>
      </c>
      <c r="B178" s="106">
        <v>69000</v>
      </c>
      <c r="C178" s="106">
        <v>69000</v>
      </c>
      <c r="D178" s="96" t="s">
        <v>291</v>
      </c>
      <c r="E178" s="96" t="s">
        <v>13</v>
      </c>
      <c r="F178" s="96" t="s">
        <v>292</v>
      </c>
      <c r="G178" s="96" t="s">
        <v>293</v>
      </c>
      <c r="H178" s="96">
        <v>0.56000000000000005</v>
      </c>
      <c r="I178" s="96">
        <v>0.48</v>
      </c>
      <c r="J178" s="96" t="s">
        <v>245</v>
      </c>
      <c r="K178" s="96">
        <v>0.15543092878383999</v>
      </c>
      <c r="L178" s="96">
        <v>3973.7131556752902</v>
      </c>
      <c r="M178" s="96">
        <v>9.8602091777101002</v>
      </c>
      <c r="N178" s="96">
        <v>1.4486403723901</v>
      </c>
      <c r="O178" s="96">
        <v>1.53258147049446</v>
      </c>
      <c r="P178" s="96">
        <v>0.22516351855436001</v>
      </c>
      <c r="Q178" s="96">
        <v>617.63792650719097</v>
      </c>
      <c r="R178" s="96">
        <v>1210</v>
      </c>
      <c r="S178" s="96" t="s">
        <v>298</v>
      </c>
      <c r="T178" s="96">
        <v>1210</v>
      </c>
      <c r="U178" s="96" t="s">
        <v>295</v>
      </c>
      <c r="V178" s="96" t="s">
        <v>245</v>
      </c>
      <c r="Z178" s="96">
        <v>0</v>
      </c>
      <c r="AA178" s="96">
        <v>1</v>
      </c>
      <c r="AB178" s="96">
        <v>1.53258147049446</v>
      </c>
      <c r="AC178" s="96">
        <v>0.22516351855436001</v>
      </c>
      <c r="AD178" s="96">
        <v>617.63792650719097</v>
      </c>
      <c r="AF178" s="96">
        <v>-1</v>
      </c>
      <c r="AG178" s="96">
        <v>-1</v>
      </c>
      <c r="AH178" s="96">
        <v>-1</v>
      </c>
      <c r="AI178" s="96">
        <v>-1</v>
      </c>
      <c r="AJ178" s="96">
        <v>0</v>
      </c>
      <c r="AM178" s="96" t="s">
        <v>296</v>
      </c>
      <c r="AN178" s="96">
        <v>-1</v>
      </c>
      <c r="AQ178" s="96">
        <v>636</v>
      </c>
      <c r="AR178" s="96" t="s">
        <v>243</v>
      </c>
      <c r="AS178" s="96" t="s">
        <v>297</v>
      </c>
      <c r="AT178" s="96" t="s">
        <v>245</v>
      </c>
      <c r="AV178" s="96">
        <v>122.350350911112</v>
      </c>
      <c r="AW178" s="96">
        <v>0.50092289249999999</v>
      </c>
    </row>
    <row r="179" spans="1:49" x14ac:dyDescent="0.25">
      <c r="A179" s="106">
        <v>53000</v>
      </c>
      <c r="B179" s="106">
        <v>69000</v>
      </c>
      <c r="C179" s="106">
        <v>69000</v>
      </c>
      <c r="D179" s="96" t="s">
        <v>291</v>
      </c>
      <c r="E179" s="96" t="s">
        <v>13</v>
      </c>
      <c r="F179" s="96" t="s">
        <v>292</v>
      </c>
      <c r="G179" s="96" t="s">
        <v>293</v>
      </c>
      <c r="H179" s="96">
        <v>0.56000000000000005</v>
      </c>
      <c r="I179" s="96">
        <v>0.48</v>
      </c>
      <c r="J179" s="96" t="s">
        <v>245</v>
      </c>
      <c r="K179" s="96">
        <v>0.15185220513957001</v>
      </c>
      <c r="L179" s="96">
        <v>3982.9556146649602</v>
      </c>
      <c r="M179" s="96">
        <v>9.8818197876496292</v>
      </c>
      <c r="N179" s="96">
        <v>1.45177018929492</v>
      </c>
      <c r="O179" s="96">
        <v>1.50057612554646</v>
      </c>
      <c r="P179" s="96">
        <v>0.22045450460033</v>
      </c>
      <c r="Q179" s="96">
        <v>604.82059305991902</v>
      </c>
      <c r="R179" s="96">
        <v>1200</v>
      </c>
      <c r="S179" s="96" t="s">
        <v>294</v>
      </c>
      <c r="T179" s="96">
        <v>1200</v>
      </c>
      <c r="U179" s="96" t="s">
        <v>295</v>
      </c>
      <c r="V179" s="96" t="s">
        <v>245</v>
      </c>
      <c r="Z179" s="96">
        <v>0</v>
      </c>
      <c r="AA179" s="96">
        <v>1</v>
      </c>
      <c r="AB179" s="96">
        <v>1.50057612554646</v>
      </c>
      <c r="AC179" s="96">
        <v>0.22045450460033</v>
      </c>
      <c r="AD179" s="96">
        <v>966.81034218146203</v>
      </c>
      <c r="AF179" s="96">
        <v>-1</v>
      </c>
      <c r="AG179" s="96">
        <v>-1</v>
      </c>
      <c r="AH179" s="96">
        <v>-1</v>
      </c>
      <c r="AI179" s="96">
        <v>-1</v>
      </c>
      <c r="AJ179" s="96">
        <v>0</v>
      </c>
      <c r="AM179" s="96" t="s">
        <v>296</v>
      </c>
      <c r="AN179" s="96">
        <v>-1</v>
      </c>
      <c r="AQ179" s="96">
        <v>636</v>
      </c>
      <c r="AR179" s="96" t="s">
        <v>243</v>
      </c>
      <c r="AS179" s="96" t="s">
        <v>297</v>
      </c>
      <c r="AT179" s="96" t="s">
        <v>245</v>
      </c>
      <c r="AV179" s="96">
        <v>124.596076702967</v>
      </c>
      <c r="AW179" s="96">
        <v>0.78411219970000001</v>
      </c>
    </row>
    <row r="180" spans="1:49" x14ac:dyDescent="0.25">
      <c r="A180" s="106">
        <v>53000</v>
      </c>
      <c r="B180" s="106">
        <v>69000</v>
      </c>
      <c r="C180" s="106">
        <v>69000</v>
      </c>
      <c r="D180" s="96" t="s">
        <v>291</v>
      </c>
      <c r="E180" s="96" t="s">
        <v>13</v>
      </c>
      <c r="F180" s="96" t="s">
        <v>292</v>
      </c>
      <c r="G180" s="96" t="s">
        <v>293</v>
      </c>
      <c r="H180" s="96">
        <v>0.56000000000000005</v>
      </c>
      <c r="I180" s="96">
        <v>0.48</v>
      </c>
      <c r="J180" s="96" t="s">
        <v>299</v>
      </c>
      <c r="K180" s="96">
        <v>9.4669505204099998E-3</v>
      </c>
      <c r="L180" s="96">
        <v>3982.9556146649602</v>
      </c>
      <c r="M180" s="96">
        <v>9.8818197876496292</v>
      </c>
      <c r="N180" s="96">
        <v>1.45177018929492</v>
      </c>
      <c r="O180" s="96">
        <v>9.3550698981319999E-2</v>
      </c>
      <c r="P180" s="96">
        <v>1.3743836549059999E-2</v>
      </c>
      <c r="Q180" s="96">
        <v>37.706443729038298</v>
      </c>
      <c r="R180" s="96">
        <v>1200</v>
      </c>
      <c r="S180" s="96" t="s">
        <v>294</v>
      </c>
      <c r="T180" s="96">
        <v>3000</v>
      </c>
      <c r="U180" s="96" t="s">
        <v>295</v>
      </c>
      <c r="V180" s="96" t="s">
        <v>245</v>
      </c>
      <c r="Z180" s="96">
        <v>0</v>
      </c>
      <c r="AA180" s="96">
        <v>1</v>
      </c>
      <c r="AB180" s="96">
        <v>9.3550698981319999E-2</v>
      </c>
      <c r="AC180" s="96">
        <v>1.3743836549059999E-2</v>
      </c>
      <c r="AD180" s="96">
        <v>37.706443729039002</v>
      </c>
      <c r="AF180" s="96">
        <v>-1</v>
      </c>
      <c r="AG180" s="96">
        <v>-1</v>
      </c>
      <c r="AH180" s="96">
        <v>-1</v>
      </c>
      <c r="AI180" s="96">
        <v>-1</v>
      </c>
      <c r="AJ180" s="96">
        <v>0</v>
      </c>
      <c r="AM180" s="96" t="s">
        <v>296</v>
      </c>
      <c r="AN180" s="96">
        <v>-1</v>
      </c>
      <c r="AQ180" s="96">
        <v>636</v>
      </c>
      <c r="AR180" s="96" t="s">
        <v>243</v>
      </c>
      <c r="AS180" s="96" t="s">
        <v>297</v>
      </c>
      <c r="AT180" s="96" t="s">
        <v>245</v>
      </c>
      <c r="AV180" s="96">
        <v>48.7470124351279</v>
      </c>
      <c r="AW180" s="96">
        <v>3.05810574E-2</v>
      </c>
    </row>
    <row r="181" spans="1:49" x14ac:dyDescent="0.25">
      <c r="A181" s="106">
        <v>53000</v>
      </c>
      <c r="B181" s="106">
        <v>69000</v>
      </c>
      <c r="C181" s="106">
        <v>69000</v>
      </c>
      <c r="D181" s="96" t="s">
        <v>291</v>
      </c>
      <c r="E181" s="96" t="s">
        <v>13</v>
      </c>
      <c r="F181" s="96" t="s">
        <v>292</v>
      </c>
      <c r="G181" s="96" t="s">
        <v>293</v>
      </c>
      <c r="H181" s="96">
        <v>0.56000000000000005</v>
      </c>
      <c r="I181" s="96">
        <v>0.48</v>
      </c>
      <c r="J181" s="96" t="s">
        <v>245</v>
      </c>
      <c r="K181" s="96">
        <v>0.26532512050184998</v>
      </c>
      <c r="L181" s="96">
        <v>3982.9556146649602</v>
      </c>
      <c r="M181" s="96">
        <v>9.8818197876496292</v>
      </c>
      <c r="N181" s="96">
        <v>1.45177018929492</v>
      </c>
      <c r="O181" s="96">
        <v>2.6218950259357299</v>
      </c>
      <c r="P181" s="96">
        <v>0.38519110041567001</v>
      </c>
      <c r="Q181" s="96">
        <v>1056.77817841451</v>
      </c>
      <c r="R181" s="96">
        <v>1210</v>
      </c>
      <c r="S181" s="96" t="s">
        <v>298</v>
      </c>
      <c r="T181" s="96">
        <v>1210</v>
      </c>
      <c r="U181" s="96" t="s">
        <v>295</v>
      </c>
      <c r="V181" s="96" t="s">
        <v>245</v>
      </c>
      <c r="Z181" s="96">
        <v>0</v>
      </c>
      <c r="AA181" s="96">
        <v>1</v>
      </c>
      <c r="AB181" s="96">
        <v>2.6218950259357299</v>
      </c>
      <c r="AC181" s="96">
        <v>0.38519110041567001</v>
      </c>
      <c r="AD181" s="96">
        <v>1056.77817841451</v>
      </c>
      <c r="AF181" s="96">
        <v>-1</v>
      </c>
      <c r="AG181" s="96">
        <v>-1</v>
      </c>
      <c r="AH181" s="96">
        <v>-1</v>
      </c>
      <c r="AI181" s="96">
        <v>-1</v>
      </c>
      <c r="AJ181" s="96">
        <v>0</v>
      </c>
      <c r="AM181" s="96" t="s">
        <v>296</v>
      </c>
      <c r="AN181" s="96">
        <v>-1</v>
      </c>
      <c r="AQ181" s="96">
        <v>636</v>
      </c>
      <c r="AR181" s="96" t="s">
        <v>243</v>
      </c>
      <c r="AS181" s="96" t="s">
        <v>297</v>
      </c>
      <c r="AT181" s="96" t="s">
        <v>245</v>
      </c>
      <c r="AV181" s="96">
        <v>141.08260108751901</v>
      </c>
      <c r="AW181" s="96">
        <v>0.85707881460000002</v>
      </c>
    </row>
    <row r="182" spans="1:49" x14ac:dyDescent="0.25">
      <c r="A182" s="106">
        <v>54000</v>
      </c>
      <c r="B182" s="106">
        <v>70000</v>
      </c>
      <c r="C182" s="106">
        <v>70000</v>
      </c>
      <c r="D182" s="96" t="s">
        <v>291</v>
      </c>
      <c r="E182" s="96" t="s">
        <v>13</v>
      </c>
      <c r="F182" s="96" t="s">
        <v>292</v>
      </c>
      <c r="G182" s="96" t="s">
        <v>293</v>
      </c>
      <c r="H182" s="96">
        <v>0.56000000000000005</v>
      </c>
      <c r="I182" s="96">
        <v>0.48</v>
      </c>
      <c r="J182" s="96" t="s">
        <v>245</v>
      </c>
      <c r="K182" s="96">
        <v>4.23487213582E-3</v>
      </c>
      <c r="L182" s="96">
        <v>3982.95561347795</v>
      </c>
      <c r="M182" s="96">
        <v>9.8818197847046196</v>
      </c>
      <c r="N182" s="96">
        <v>1.4517701888622601</v>
      </c>
      <c r="O182" s="96">
        <v>4.1848243257469997E-2</v>
      </c>
      <c r="P182" s="96">
        <v>6.14806112043E-3</v>
      </c>
      <c r="Q182" s="96">
        <v>16.867307745737602</v>
      </c>
      <c r="R182" s="96">
        <v>1200</v>
      </c>
      <c r="S182" s="96" t="s">
        <v>294</v>
      </c>
      <c r="T182" s="96">
        <v>1200</v>
      </c>
      <c r="U182" s="96" t="s">
        <v>295</v>
      </c>
      <c r="V182" s="96" t="s">
        <v>245</v>
      </c>
      <c r="Z182" s="96">
        <v>0</v>
      </c>
      <c r="AA182" s="96">
        <v>1</v>
      </c>
      <c r="AB182" s="96">
        <v>4.1848243257469997E-2</v>
      </c>
      <c r="AC182" s="96">
        <v>6.14806112043E-3</v>
      </c>
      <c r="AD182" s="96">
        <v>16.867307745739399</v>
      </c>
      <c r="AF182" s="96">
        <v>-1</v>
      </c>
      <c r="AG182" s="96">
        <v>-1</v>
      </c>
      <c r="AH182" s="96">
        <v>-1</v>
      </c>
      <c r="AI182" s="96">
        <v>-1</v>
      </c>
      <c r="AJ182" s="96">
        <v>0</v>
      </c>
      <c r="AM182" s="96" t="s">
        <v>296</v>
      </c>
      <c r="AN182" s="96">
        <v>-1</v>
      </c>
      <c r="AQ182" s="96">
        <v>636</v>
      </c>
      <c r="AR182" s="96" t="s">
        <v>243</v>
      </c>
      <c r="AS182" s="96" t="s">
        <v>297</v>
      </c>
      <c r="AT182" s="96" t="s">
        <v>245</v>
      </c>
      <c r="AV182" s="96">
        <v>76.061983574070496</v>
      </c>
      <c r="AW182" s="96">
        <v>1.36798927E-2</v>
      </c>
    </row>
    <row r="183" spans="1:49" x14ac:dyDescent="0.25">
      <c r="A183" s="106">
        <v>54000</v>
      </c>
      <c r="B183" s="106">
        <v>70000</v>
      </c>
      <c r="C183" s="106">
        <v>70000</v>
      </c>
      <c r="D183" s="96" t="s">
        <v>291</v>
      </c>
      <c r="E183" s="96" t="s">
        <v>13</v>
      </c>
      <c r="F183" s="96" t="s">
        <v>292</v>
      </c>
      <c r="G183" s="96" t="s">
        <v>293</v>
      </c>
      <c r="H183" s="96">
        <v>0.56000000000000005</v>
      </c>
      <c r="I183" s="96">
        <v>0.48</v>
      </c>
      <c r="J183" s="96" t="s">
        <v>299</v>
      </c>
      <c r="K183" s="96">
        <v>9.9665748506700003E-3</v>
      </c>
      <c r="L183" s="96">
        <v>3982.95561347795</v>
      </c>
      <c r="M183" s="96">
        <v>9.8818197847046196</v>
      </c>
      <c r="N183" s="96">
        <v>1.4517701888622601</v>
      </c>
      <c r="O183" s="96">
        <v>9.8487896545110004E-2</v>
      </c>
      <c r="P183" s="96">
        <v>1.4469176253270001E-2</v>
      </c>
      <c r="Q183" s="96">
        <v>39.696425248632202</v>
      </c>
      <c r="R183" s="96">
        <v>1200</v>
      </c>
      <c r="S183" s="96" t="s">
        <v>294</v>
      </c>
      <c r="T183" s="96">
        <v>3000</v>
      </c>
      <c r="U183" s="96" t="s">
        <v>295</v>
      </c>
      <c r="V183" s="96" t="s">
        <v>245</v>
      </c>
      <c r="Z183" s="96">
        <v>0</v>
      </c>
      <c r="AA183" s="96">
        <v>1</v>
      </c>
      <c r="AB183" s="96">
        <v>9.8487896545110004E-2</v>
      </c>
      <c r="AC183" s="96">
        <v>1.4469176253270001E-2</v>
      </c>
      <c r="AD183" s="96">
        <v>39.696425248632401</v>
      </c>
      <c r="AF183" s="96">
        <v>-1</v>
      </c>
      <c r="AG183" s="96">
        <v>-1</v>
      </c>
      <c r="AH183" s="96">
        <v>-1</v>
      </c>
      <c r="AI183" s="96">
        <v>-1</v>
      </c>
      <c r="AJ183" s="96">
        <v>0</v>
      </c>
      <c r="AM183" s="96" t="s">
        <v>296</v>
      </c>
      <c r="AN183" s="96">
        <v>-1</v>
      </c>
      <c r="AQ183" s="96">
        <v>636</v>
      </c>
      <c r="AR183" s="96" t="s">
        <v>243</v>
      </c>
      <c r="AS183" s="96" t="s">
        <v>297</v>
      </c>
      <c r="AT183" s="96" t="s">
        <v>245</v>
      </c>
      <c r="AV183" s="96">
        <v>101.628047773649</v>
      </c>
      <c r="AW183" s="96">
        <v>3.21949921E-2</v>
      </c>
    </row>
    <row r="184" spans="1:49" x14ac:dyDescent="0.25">
      <c r="A184" s="106">
        <v>54000</v>
      </c>
      <c r="B184" s="106">
        <v>70000</v>
      </c>
      <c r="C184" s="106">
        <v>70000</v>
      </c>
      <c r="D184" s="96" t="s">
        <v>291</v>
      </c>
      <c r="E184" s="96" t="s">
        <v>13</v>
      </c>
      <c r="F184" s="96" t="s">
        <v>292</v>
      </c>
      <c r="G184" s="96" t="s">
        <v>293</v>
      </c>
      <c r="H184" s="96">
        <v>0.56000000000000005</v>
      </c>
      <c r="I184" s="96">
        <v>0.48</v>
      </c>
      <c r="J184" s="96" t="s">
        <v>245</v>
      </c>
      <c r="K184" s="96">
        <v>0.28034029430231999</v>
      </c>
      <c r="L184" s="96">
        <v>3982.95561347795</v>
      </c>
      <c r="M184" s="96">
        <v>9.8818197847046196</v>
      </c>
      <c r="N184" s="96">
        <v>1.4517701888622601</v>
      </c>
      <c r="O184" s="96">
        <v>2.7702722666866499</v>
      </c>
      <c r="P184" s="96">
        <v>0.40698968200499003</v>
      </c>
      <c r="Q184" s="96">
        <v>1116.5829488755101</v>
      </c>
      <c r="R184" s="96">
        <v>1210</v>
      </c>
      <c r="S184" s="96" t="s">
        <v>298</v>
      </c>
      <c r="T184" s="96">
        <v>1210</v>
      </c>
      <c r="U184" s="96" t="s">
        <v>295</v>
      </c>
      <c r="V184" s="96" t="s">
        <v>245</v>
      </c>
      <c r="Z184" s="96">
        <v>0</v>
      </c>
      <c r="AA184" s="96">
        <v>1</v>
      </c>
      <c r="AB184" s="96">
        <v>2.7702722666866499</v>
      </c>
      <c r="AC184" s="96">
        <v>0.40698968200499003</v>
      </c>
      <c r="AD184" s="96">
        <v>1116.5829488755101</v>
      </c>
      <c r="AF184" s="96">
        <v>-1</v>
      </c>
      <c r="AG184" s="96">
        <v>-1</v>
      </c>
      <c r="AH184" s="96">
        <v>-1</v>
      </c>
      <c r="AI184" s="96">
        <v>-1</v>
      </c>
      <c r="AJ184" s="96">
        <v>0</v>
      </c>
      <c r="AM184" s="96" t="s">
        <v>296</v>
      </c>
      <c r="AN184" s="96">
        <v>-1</v>
      </c>
      <c r="AQ184" s="96">
        <v>636</v>
      </c>
      <c r="AR184" s="96" t="s">
        <v>243</v>
      </c>
      <c r="AS184" s="96" t="s">
        <v>297</v>
      </c>
      <c r="AT184" s="96" t="s">
        <v>245</v>
      </c>
      <c r="AV184" s="96">
        <v>143.96246743507299</v>
      </c>
      <c r="AW184" s="96">
        <v>0.90558227810000003</v>
      </c>
    </row>
    <row r="185" spans="1:49" x14ac:dyDescent="0.25">
      <c r="A185" s="106">
        <v>54000</v>
      </c>
      <c r="B185" s="106">
        <v>70000</v>
      </c>
      <c r="C185" s="106">
        <v>70000</v>
      </c>
      <c r="D185" s="96" t="s">
        <v>291</v>
      </c>
      <c r="E185" s="96" t="s">
        <v>13</v>
      </c>
      <c r="F185" s="96" t="s">
        <v>292</v>
      </c>
      <c r="G185" s="96" t="s">
        <v>293</v>
      </c>
      <c r="H185" s="96">
        <v>0.56000000000000005</v>
      </c>
      <c r="I185" s="96">
        <v>0.48</v>
      </c>
      <c r="J185" s="96" t="s">
        <v>245</v>
      </c>
      <c r="K185" s="96">
        <v>0.32322171300234998</v>
      </c>
      <c r="L185" s="96">
        <v>3982.95561347795</v>
      </c>
      <c r="M185" s="96">
        <v>9.8818197847046196</v>
      </c>
      <c r="N185" s="96">
        <v>1.4517701888622601</v>
      </c>
      <c r="O185" s="96">
        <v>3.1940187183927602</v>
      </c>
      <c r="P185" s="96">
        <v>0.46924364732981</v>
      </c>
      <c r="Q185" s="96">
        <v>1287.3777362006699</v>
      </c>
      <c r="R185" s="96">
        <v>1210</v>
      </c>
      <c r="S185" s="96" t="s">
        <v>298</v>
      </c>
      <c r="T185" s="96">
        <v>1210</v>
      </c>
      <c r="U185" s="96" t="s">
        <v>295</v>
      </c>
      <c r="V185" s="96" t="s">
        <v>245</v>
      </c>
      <c r="Z185" s="96">
        <v>0</v>
      </c>
      <c r="AA185" s="96">
        <v>1</v>
      </c>
      <c r="AB185" s="96">
        <v>3.1940187183927602</v>
      </c>
      <c r="AC185" s="96">
        <v>0.46924364732981</v>
      </c>
      <c r="AD185" s="96">
        <v>1287.3777362006699</v>
      </c>
      <c r="AF185" s="96">
        <v>-1</v>
      </c>
      <c r="AG185" s="96">
        <v>-1</v>
      </c>
      <c r="AH185" s="96">
        <v>-1</v>
      </c>
      <c r="AI185" s="96">
        <v>-1</v>
      </c>
      <c r="AJ185" s="96">
        <v>0</v>
      </c>
      <c r="AM185" s="96" t="s">
        <v>296</v>
      </c>
      <c r="AN185" s="96">
        <v>-1</v>
      </c>
      <c r="AQ185" s="96">
        <v>636</v>
      </c>
      <c r="AR185" s="96" t="s">
        <v>243</v>
      </c>
      <c r="AS185" s="96" t="s">
        <v>297</v>
      </c>
      <c r="AT185" s="96" t="s">
        <v>245</v>
      </c>
      <c r="AV185" s="96">
        <v>151.292596117719</v>
      </c>
      <c r="AW185" s="96">
        <v>1.0441019758000001</v>
      </c>
    </row>
    <row r="186" spans="1:49" x14ac:dyDescent="0.25">
      <c r="A186" s="106">
        <v>54000</v>
      </c>
      <c r="B186" s="106">
        <v>70000</v>
      </c>
      <c r="C186" s="106">
        <v>70000</v>
      </c>
      <c r="D186" s="96" t="s">
        <v>291</v>
      </c>
      <c r="E186" s="96" t="s">
        <v>13</v>
      </c>
      <c r="F186" s="96" t="s">
        <v>292</v>
      </c>
      <c r="G186" s="96" t="s">
        <v>293</v>
      </c>
      <c r="H186" s="96">
        <v>0.56000000000000005</v>
      </c>
      <c r="I186" s="96">
        <v>0.48</v>
      </c>
      <c r="J186" s="96" t="s">
        <v>301</v>
      </c>
      <c r="K186" s="96">
        <v>3.4979353462100001E-3</v>
      </c>
      <c r="L186" s="96">
        <v>3971.6751821820899</v>
      </c>
      <c r="M186" s="96">
        <v>9.8553643486723992</v>
      </c>
      <c r="N186" s="96">
        <v>1.44793582085053</v>
      </c>
      <c r="O186" s="96">
        <v>3.4473427305079997E-2</v>
      </c>
      <c r="P186" s="96">
        <v>5.06478588681E-3</v>
      </c>
      <c r="Q186" s="96">
        <v>13.8926630034555</v>
      </c>
      <c r="R186" s="96">
        <v>1200</v>
      </c>
      <c r="S186" s="96" t="s">
        <v>294</v>
      </c>
      <c r="T186" s="96">
        <v>1200</v>
      </c>
      <c r="U186" s="96" t="s">
        <v>302</v>
      </c>
      <c r="V186" s="96" t="s">
        <v>301</v>
      </c>
      <c r="Z186" s="96">
        <v>0</v>
      </c>
      <c r="AA186" s="96">
        <v>1</v>
      </c>
      <c r="AB186" s="96">
        <v>3.4473427305079997E-2</v>
      </c>
      <c r="AC186" s="96">
        <v>5.06478588681E-3</v>
      </c>
      <c r="AD186" s="96">
        <v>2213.0588684518402</v>
      </c>
      <c r="AF186" s="96">
        <v>-1</v>
      </c>
      <c r="AG186" s="96">
        <v>-1</v>
      </c>
      <c r="AH186" s="96">
        <v>-1</v>
      </c>
      <c r="AI186" s="96">
        <v>-1</v>
      </c>
      <c r="AJ186" s="96">
        <v>0</v>
      </c>
      <c r="AM186" s="96" t="s">
        <v>296</v>
      </c>
      <c r="AN186" s="96">
        <v>-1</v>
      </c>
      <c r="AQ186" s="96">
        <v>636</v>
      </c>
      <c r="AR186" s="96" t="s">
        <v>243</v>
      </c>
      <c r="AS186" s="96" t="s">
        <v>297</v>
      </c>
      <c r="AT186" s="96" t="s">
        <v>245</v>
      </c>
      <c r="AV186" s="96">
        <v>18.0208266720254</v>
      </c>
      <c r="AW186" s="96">
        <v>1.7948571520000001</v>
      </c>
    </row>
    <row r="187" spans="1:49" x14ac:dyDescent="0.25">
      <c r="A187" s="106">
        <v>54000</v>
      </c>
      <c r="B187" s="106">
        <v>70000</v>
      </c>
      <c r="C187" s="106">
        <v>70000</v>
      </c>
      <c r="D187" s="96" t="s">
        <v>291</v>
      </c>
      <c r="E187" s="96" t="s">
        <v>13</v>
      </c>
      <c r="F187" s="96" t="s">
        <v>292</v>
      </c>
      <c r="G187" s="96" t="s">
        <v>293</v>
      </c>
      <c r="H187" s="96">
        <v>0.56000000000000005</v>
      </c>
      <c r="I187" s="96">
        <v>0.48</v>
      </c>
      <c r="J187" s="96" t="s">
        <v>245</v>
      </c>
      <c r="K187" s="96">
        <v>1.5245861963130001E-2</v>
      </c>
      <c r="L187" s="96">
        <v>3971.6751821820899</v>
      </c>
      <c r="M187" s="96">
        <v>9.8553643486723992</v>
      </c>
      <c r="N187" s="96">
        <v>1.44793582085053</v>
      </c>
      <c r="O187" s="96">
        <v>0.15025352445623999</v>
      </c>
      <c r="P187" s="96">
        <v>2.2075029656160001E-2</v>
      </c>
      <c r="Q187" s="96">
        <v>60.551611589949303</v>
      </c>
      <c r="R187" s="96">
        <v>1200</v>
      </c>
      <c r="S187" s="96" t="s">
        <v>294</v>
      </c>
      <c r="T187" s="96">
        <v>1200</v>
      </c>
      <c r="U187" s="96" t="s">
        <v>295</v>
      </c>
      <c r="V187" s="96" t="s">
        <v>245</v>
      </c>
      <c r="Z187" s="96">
        <v>0</v>
      </c>
      <c r="AA187" s="96">
        <v>1</v>
      </c>
      <c r="AB187" s="96">
        <v>0.15025352445623999</v>
      </c>
      <c r="AC187" s="96">
        <v>2.2075029656160001E-2</v>
      </c>
      <c r="AD187" s="96">
        <v>209.452361636429</v>
      </c>
      <c r="AF187" s="96">
        <v>-1</v>
      </c>
      <c r="AG187" s="96">
        <v>-1</v>
      </c>
      <c r="AH187" s="96">
        <v>-1</v>
      </c>
      <c r="AI187" s="96">
        <v>-1</v>
      </c>
      <c r="AJ187" s="96">
        <v>0</v>
      </c>
      <c r="AM187" s="96" t="s">
        <v>296</v>
      </c>
      <c r="AN187" s="96">
        <v>-1</v>
      </c>
      <c r="AQ187" s="96">
        <v>636</v>
      </c>
      <c r="AR187" s="96" t="s">
        <v>243</v>
      </c>
      <c r="AS187" s="96" t="s">
        <v>297</v>
      </c>
      <c r="AT187" s="96" t="s">
        <v>245</v>
      </c>
      <c r="AV187" s="96">
        <v>31.546931083027498</v>
      </c>
      <c r="AW187" s="96">
        <v>0.16987215059999999</v>
      </c>
    </row>
    <row r="188" spans="1:49" x14ac:dyDescent="0.25">
      <c r="A188" s="106">
        <v>54000</v>
      </c>
      <c r="B188" s="106">
        <v>70000</v>
      </c>
      <c r="C188" s="106">
        <v>70000</v>
      </c>
      <c r="D188" s="96" t="s">
        <v>291</v>
      </c>
      <c r="E188" s="96" t="s">
        <v>13</v>
      </c>
      <c r="F188" s="96" t="s">
        <v>292</v>
      </c>
      <c r="G188" s="96" t="s">
        <v>293</v>
      </c>
      <c r="H188" s="96">
        <v>0.56000000000000005</v>
      </c>
      <c r="I188" s="96">
        <v>0.48</v>
      </c>
      <c r="J188" s="96" t="s">
        <v>245</v>
      </c>
      <c r="K188" s="96">
        <v>1.6864336266400001E-3</v>
      </c>
      <c r="L188" s="96">
        <v>3971.6751821820899</v>
      </c>
      <c r="M188" s="96">
        <v>9.8553643486723992</v>
      </c>
      <c r="N188" s="96">
        <v>1.44793582085053</v>
      </c>
      <c r="O188" s="96">
        <v>1.6620417840429998E-2</v>
      </c>
      <c r="P188" s="96">
        <v>2.4418476574999998E-3</v>
      </c>
      <c r="Q188" s="96">
        <v>6.69796658134329</v>
      </c>
      <c r="R188" s="96">
        <v>1200</v>
      </c>
      <c r="S188" s="96" t="s">
        <v>294</v>
      </c>
      <c r="T188" s="96">
        <v>1200</v>
      </c>
      <c r="U188" s="96" t="s">
        <v>300</v>
      </c>
      <c r="V188" s="96" t="s">
        <v>245</v>
      </c>
      <c r="Z188" s="96">
        <v>0</v>
      </c>
      <c r="AA188" s="96">
        <v>1</v>
      </c>
      <c r="AB188" s="96">
        <v>1.6620417840429998E-2</v>
      </c>
      <c r="AC188" s="96">
        <v>2.4418476574999998E-3</v>
      </c>
      <c r="AD188" s="96">
        <v>22.842257072591099</v>
      </c>
      <c r="AF188" s="96">
        <v>-1</v>
      </c>
      <c r="AG188" s="96">
        <v>-1</v>
      </c>
      <c r="AH188" s="96">
        <v>-1</v>
      </c>
      <c r="AI188" s="96">
        <v>-1</v>
      </c>
      <c r="AJ188" s="96">
        <v>0</v>
      </c>
      <c r="AM188" s="96" t="s">
        <v>296</v>
      </c>
      <c r="AN188" s="96">
        <v>-1</v>
      </c>
      <c r="AQ188" s="96">
        <v>636</v>
      </c>
      <c r="AR188" s="96" t="s">
        <v>243</v>
      </c>
      <c r="AS188" s="96" t="s">
        <v>297</v>
      </c>
      <c r="AT188" s="96" t="s">
        <v>245</v>
      </c>
      <c r="AV188" s="96">
        <v>16.004300884959701</v>
      </c>
      <c r="AW188" s="96">
        <v>1.85257559E-2</v>
      </c>
    </row>
    <row r="189" spans="1:49" x14ac:dyDescent="0.25">
      <c r="A189" s="106">
        <v>54000</v>
      </c>
      <c r="B189" s="106">
        <v>70000</v>
      </c>
      <c r="C189" s="106">
        <v>70000</v>
      </c>
      <c r="D189" s="96" t="s">
        <v>291</v>
      </c>
      <c r="E189" s="96" t="s">
        <v>13</v>
      </c>
      <c r="F189" s="96" t="s">
        <v>292</v>
      </c>
      <c r="G189" s="96" t="s">
        <v>293</v>
      </c>
      <c r="H189" s="96">
        <v>0.56000000000000005</v>
      </c>
      <c r="I189" s="96">
        <v>0.48</v>
      </c>
      <c r="J189" s="96" t="s">
        <v>245</v>
      </c>
      <c r="K189" s="96">
        <v>4.1200883273630001E-2</v>
      </c>
      <c r="L189" s="96">
        <v>3973.7131549351302</v>
      </c>
      <c r="M189" s="96">
        <v>9.8602091758734893</v>
      </c>
      <c r="N189" s="96">
        <v>1.4486403721202701</v>
      </c>
      <c r="O189" s="96">
        <v>0.40624932730875002</v>
      </c>
      <c r="P189" s="96">
        <v>5.9685262877189997E-2</v>
      </c>
      <c r="Q189" s="96">
        <v>163.720491859378</v>
      </c>
      <c r="R189" s="96">
        <v>1200</v>
      </c>
      <c r="S189" s="96" t="s">
        <v>294</v>
      </c>
      <c r="T189" s="96">
        <v>1200</v>
      </c>
      <c r="U189" s="96" t="s">
        <v>295</v>
      </c>
      <c r="V189" s="96" t="s">
        <v>245</v>
      </c>
      <c r="Z189" s="96">
        <v>0</v>
      </c>
      <c r="AA189" s="96">
        <v>1</v>
      </c>
      <c r="AB189" s="96">
        <v>0.40624932730875002</v>
      </c>
      <c r="AC189" s="96">
        <v>5.9685262877189997E-2</v>
      </c>
      <c r="AD189" s="96">
        <v>163.83391686008301</v>
      </c>
      <c r="AF189" s="96">
        <v>-1</v>
      </c>
      <c r="AG189" s="96">
        <v>-1</v>
      </c>
      <c r="AH189" s="96">
        <v>-1</v>
      </c>
      <c r="AI189" s="96">
        <v>-1</v>
      </c>
      <c r="AJ189" s="96">
        <v>0</v>
      </c>
      <c r="AM189" s="96" t="s">
        <v>296</v>
      </c>
      <c r="AN189" s="96">
        <v>-1</v>
      </c>
      <c r="AQ189" s="96">
        <v>636</v>
      </c>
      <c r="AR189" s="96" t="s">
        <v>243</v>
      </c>
      <c r="AS189" s="96" t="s">
        <v>297</v>
      </c>
      <c r="AT189" s="96" t="s">
        <v>245</v>
      </c>
      <c r="AV189" s="96">
        <v>62.353848851650298</v>
      </c>
      <c r="AW189" s="96">
        <v>0.13287422290000001</v>
      </c>
    </row>
    <row r="190" spans="1:49" x14ac:dyDescent="0.25">
      <c r="A190" s="106">
        <v>54000</v>
      </c>
      <c r="B190" s="106">
        <v>70000</v>
      </c>
      <c r="C190" s="106">
        <v>70000</v>
      </c>
      <c r="D190" s="96" t="s">
        <v>291</v>
      </c>
      <c r="E190" s="96" t="s">
        <v>13</v>
      </c>
      <c r="F190" s="96" t="s">
        <v>292</v>
      </c>
      <c r="G190" s="96" t="s">
        <v>293</v>
      </c>
      <c r="H190" s="96">
        <v>0.56000000000000005</v>
      </c>
      <c r="I190" s="96">
        <v>0.48</v>
      </c>
      <c r="J190" s="96" t="s">
        <v>245</v>
      </c>
      <c r="K190" s="96">
        <v>2.854383199E-5</v>
      </c>
      <c r="L190" s="96">
        <v>3973.7131549351302</v>
      </c>
      <c r="M190" s="96">
        <v>9.8602091758734893</v>
      </c>
      <c r="N190" s="96">
        <v>1.4486403721202701</v>
      </c>
      <c r="O190" s="96">
        <v>2.8144815419000002E-4</v>
      </c>
      <c r="P190" s="96">
        <v>4.1349747400000003E-5</v>
      </c>
      <c r="Q190" s="96">
        <v>0.11342500070668</v>
      </c>
      <c r="R190" s="96">
        <v>1200</v>
      </c>
      <c r="S190" s="96" t="s">
        <v>294</v>
      </c>
      <c r="T190" s="96">
        <v>1200</v>
      </c>
      <c r="U190" s="96" t="s">
        <v>295</v>
      </c>
      <c r="V190" s="96" t="s">
        <v>245</v>
      </c>
      <c r="Z190" s="96">
        <v>0</v>
      </c>
      <c r="AA190" s="96">
        <v>1</v>
      </c>
      <c r="AB190" s="96">
        <v>2.8144815419000002E-4</v>
      </c>
      <c r="AC190" s="96">
        <v>4.1349747400000003E-5</v>
      </c>
      <c r="AD190" s="96">
        <v>163.83391686008301</v>
      </c>
      <c r="AF190" s="96">
        <v>-1</v>
      </c>
      <c r="AG190" s="96">
        <v>-1</v>
      </c>
      <c r="AH190" s="96">
        <v>-1</v>
      </c>
      <c r="AI190" s="96">
        <v>-1</v>
      </c>
      <c r="AJ190" s="96">
        <v>0</v>
      </c>
      <c r="AM190" s="96" t="s">
        <v>296</v>
      </c>
      <c r="AN190" s="96">
        <v>-1</v>
      </c>
      <c r="AQ190" s="96">
        <v>636</v>
      </c>
      <c r="AR190" s="96" t="s">
        <v>243</v>
      </c>
      <c r="AS190" s="96" t="s">
        <v>297</v>
      </c>
      <c r="AT190" s="96" t="s">
        <v>245</v>
      </c>
      <c r="AV190" s="96">
        <v>1.6568717834476401</v>
      </c>
      <c r="AW190" s="96">
        <v>0.13287422290000001</v>
      </c>
    </row>
    <row r="191" spans="1:49" x14ac:dyDescent="0.25">
      <c r="A191" s="106">
        <v>54000</v>
      </c>
      <c r="B191" s="106">
        <v>70000</v>
      </c>
      <c r="C191" s="106">
        <v>70000</v>
      </c>
      <c r="D191" s="96" t="s">
        <v>291</v>
      </c>
      <c r="E191" s="96" t="s">
        <v>13</v>
      </c>
      <c r="F191" s="96" t="s">
        <v>292</v>
      </c>
      <c r="G191" s="96" t="s">
        <v>293</v>
      </c>
      <c r="H191" s="96">
        <v>0.56000000000000005</v>
      </c>
      <c r="I191" s="96">
        <v>0.48</v>
      </c>
      <c r="J191" s="96" t="s">
        <v>299</v>
      </c>
      <c r="K191" s="96">
        <v>6.1943129693000005E-4</v>
      </c>
      <c r="L191" s="96">
        <v>3973.7131549351302</v>
      </c>
      <c r="M191" s="96">
        <v>9.8602091758734893</v>
      </c>
      <c r="N191" s="96">
        <v>1.4486403721202701</v>
      </c>
      <c r="O191" s="96">
        <v>6.1077221578999998E-3</v>
      </c>
      <c r="P191" s="96">
        <v>8.9733318449999996E-4</v>
      </c>
      <c r="Q191" s="96">
        <v>2.4614422932250299</v>
      </c>
      <c r="R191" s="96">
        <v>1200</v>
      </c>
      <c r="S191" s="96" t="s">
        <v>294</v>
      </c>
      <c r="T191" s="96">
        <v>3000</v>
      </c>
      <c r="U191" s="96" t="s">
        <v>295</v>
      </c>
      <c r="V191" s="96" t="s">
        <v>245</v>
      </c>
      <c r="Z191" s="96">
        <v>0</v>
      </c>
      <c r="AA191" s="96">
        <v>1</v>
      </c>
      <c r="AB191" s="96">
        <v>6.1077221578999998E-3</v>
      </c>
      <c r="AC191" s="96">
        <v>8.9733318449999996E-4</v>
      </c>
      <c r="AD191" s="96">
        <v>2.4614422932255899</v>
      </c>
      <c r="AF191" s="96">
        <v>-1</v>
      </c>
      <c r="AG191" s="96">
        <v>-1</v>
      </c>
      <c r="AH191" s="96">
        <v>-1</v>
      </c>
      <c r="AI191" s="96">
        <v>-1</v>
      </c>
      <c r="AJ191" s="96">
        <v>0</v>
      </c>
      <c r="AM191" s="96" t="s">
        <v>296</v>
      </c>
      <c r="AN191" s="96">
        <v>-1</v>
      </c>
      <c r="AQ191" s="96">
        <v>636</v>
      </c>
      <c r="AR191" s="96" t="s">
        <v>243</v>
      </c>
      <c r="AS191" s="96" t="s">
        <v>297</v>
      </c>
      <c r="AT191" s="96" t="s">
        <v>245</v>
      </c>
      <c r="AV191" s="96">
        <v>7.6954048964724899</v>
      </c>
      <c r="AW191" s="96">
        <v>1.9963035999999998E-3</v>
      </c>
    </row>
    <row r="192" spans="1:49" x14ac:dyDescent="0.25">
      <c r="A192" s="106">
        <v>54000</v>
      </c>
      <c r="B192" s="106">
        <v>70000</v>
      </c>
      <c r="C192" s="106">
        <v>70000</v>
      </c>
      <c r="D192" s="96" t="s">
        <v>291</v>
      </c>
      <c r="E192" s="96" t="s">
        <v>13</v>
      </c>
      <c r="F192" s="96" t="s">
        <v>292</v>
      </c>
      <c r="G192" s="96" t="s">
        <v>293</v>
      </c>
      <c r="H192" s="96">
        <v>0.56000000000000005</v>
      </c>
      <c r="I192" s="96">
        <v>0.48</v>
      </c>
      <c r="J192" s="96" t="s">
        <v>299</v>
      </c>
      <c r="K192" s="96">
        <v>1.7747036968120002E-2</v>
      </c>
      <c r="L192" s="96">
        <v>3973.7131549351302</v>
      </c>
      <c r="M192" s="96">
        <v>9.8602091758734893</v>
      </c>
      <c r="N192" s="96">
        <v>1.4486403721202701</v>
      </c>
      <c r="O192" s="96">
        <v>0.17498949675770001</v>
      </c>
      <c r="P192" s="96">
        <v>2.570907423754E-2</v>
      </c>
      <c r="Q192" s="96">
        <v>70.521634261370295</v>
      </c>
      <c r="R192" s="96">
        <v>1200</v>
      </c>
      <c r="S192" s="96" t="s">
        <v>294</v>
      </c>
      <c r="T192" s="96">
        <v>3000</v>
      </c>
      <c r="U192" s="96" t="s">
        <v>295</v>
      </c>
      <c r="V192" s="96" t="s">
        <v>245</v>
      </c>
      <c r="Z192" s="96">
        <v>0</v>
      </c>
      <c r="AA192" s="96">
        <v>1</v>
      </c>
      <c r="AB192" s="96">
        <v>0.17498949675770001</v>
      </c>
      <c r="AC192" s="96">
        <v>2.570907423754E-2</v>
      </c>
      <c r="AD192" s="96">
        <v>70.521634261369897</v>
      </c>
      <c r="AF192" s="96">
        <v>-1</v>
      </c>
      <c r="AG192" s="96">
        <v>-1</v>
      </c>
      <c r="AH192" s="96">
        <v>-1</v>
      </c>
      <c r="AI192" s="96">
        <v>-1</v>
      </c>
      <c r="AJ192" s="96">
        <v>0</v>
      </c>
      <c r="AM192" s="96" t="s">
        <v>296</v>
      </c>
      <c r="AN192" s="96">
        <v>-1</v>
      </c>
      <c r="AQ192" s="96">
        <v>636</v>
      </c>
      <c r="AR192" s="96" t="s">
        <v>243</v>
      </c>
      <c r="AS192" s="96" t="s">
        <v>297</v>
      </c>
      <c r="AT192" s="96" t="s">
        <v>245</v>
      </c>
      <c r="AV192" s="96">
        <v>41.131097583645698</v>
      </c>
      <c r="AW192" s="96">
        <v>5.7195161600000002E-2</v>
      </c>
    </row>
    <row r="193" spans="1:49" x14ac:dyDescent="0.25">
      <c r="A193" s="106">
        <v>54000</v>
      </c>
      <c r="B193" s="106">
        <v>70000</v>
      </c>
      <c r="C193" s="106">
        <v>70000</v>
      </c>
      <c r="D193" s="96" t="s">
        <v>291</v>
      </c>
      <c r="E193" s="96" t="s">
        <v>13</v>
      </c>
      <c r="F193" s="96" t="s">
        <v>292</v>
      </c>
      <c r="G193" s="96" t="s">
        <v>293</v>
      </c>
      <c r="H193" s="96">
        <v>0.56000000000000005</v>
      </c>
      <c r="I193" s="96">
        <v>0.48</v>
      </c>
      <c r="J193" s="96" t="s">
        <v>245</v>
      </c>
      <c r="K193" s="96">
        <v>0.26136618448708998</v>
      </c>
      <c r="L193" s="96">
        <v>3973.7131549351302</v>
      </c>
      <c r="M193" s="96">
        <v>9.8602091758734893</v>
      </c>
      <c r="N193" s="96">
        <v>1.4486403721202701</v>
      </c>
      <c r="O193" s="96">
        <v>2.5771252505426601</v>
      </c>
      <c r="P193" s="96">
        <v>0.37862560675502999</v>
      </c>
      <c r="Q193" s="96">
        <v>1038.5942455515501</v>
      </c>
      <c r="R193" s="96">
        <v>1210</v>
      </c>
      <c r="S193" s="96" t="s">
        <v>298</v>
      </c>
      <c r="T193" s="96">
        <v>1210</v>
      </c>
      <c r="U193" s="96" t="s">
        <v>295</v>
      </c>
      <c r="V193" s="96" t="s">
        <v>245</v>
      </c>
      <c r="Z193" s="96">
        <v>0</v>
      </c>
      <c r="AA193" s="96">
        <v>1</v>
      </c>
      <c r="AB193" s="96">
        <v>2.5771252505426601</v>
      </c>
      <c r="AC193" s="96">
        <v>0.37862560675502999</v>
      </c>
      <c r="AD193" s="96">
        <v>1038.5942455515501</v>
      </c>
      <c r="AF193" s="96">
        <v>-1</v>
      </c>
      <c r="AG193" s="96">
        <v>-1</v>
      </c>
      <c r="AH193" s="96">
        <v>-1</v>
      </c>
      <c r="AI193" s="96">
        <v>-1</v>
      </c>
      <c r="AJ193" s="96">
        <v>0</v>
      </c>
      <c r="AM193" s="96" t="s">
        <v>296</v>
      </c>
      <c r="AN193" s="96">
        <v>-1</v>
      </c>
      <c r="AQ193" s="96">
        <v>636</v>
      </c>
      <c r="AR193" s="96" t="s">
        <v>243</v>
      </c>
      <c r="AS193" s="96" t="s">
        <v>297</v>
      </c>
      <c r="AT193" s="96" t="s">
        <v>245</v>
      </c>
      <c r="AV193" s="96">
        <v>137.442294096311</v>
      </c>
      <c r="AW193" s="96">
        <v>0.84233109939999995</v>
      </c>
    </row>
    <row r="194" spans="1:49" x14ac:dyDescent="0.25">
      <c r="A194" s="106">
        <v>54000</v>
      </c>
      <c r="B194" s="106">
        <v>70000</v>
      </c>
      <c r="C194" s="106">
        <v>70000</v>
      </c>
      <c r="D194" s="96" t="s">
        <v>291</v>
      </c>
      <c r="E194" s="96" t="s">
        <v>13</v>
      </c>
      <c r="F194" s="96" t="s">
        <v>292</v>
      </c>
      <c r="G194" s="96" t="s">
        <v>293</v>
      </c>
      <c r="H194" s="96">
        <v>0.56000000000000005</v>
      </c>
      <c r="I194" s="96">
        <v>0.48</v>
      </c>
      <c r="J194" s="96" t="s">
        <v>245</v>
      </c>
      <c r="K194" s="96">
        <v>0.29680136965133003</v>
      </c>
      <c r="L194" s="96">
        <v>3973.7131549351302</v>
      </c>
      <c r="M194" s="96">
        <v>9.8602091758734893</v>
      </c>
      <c r="N194" s="96">
        <v>1.4486403721202701</v>
      </c>
      <c r="O194" s="96">
        <v>2.92652358844789</v>
      </c>
      <c r="P194" s="96">
        <v>0.42995844657750998</v>
      </c>
      <c r="Q194" s="96">
        <v>1179.40350698626</v>
      </c>
      <c r="R194" s="96">
        <v>1210</v>
      </c>
      <c r="S194" s="96" t="s">
        <v>298</v>
      </c>
      <c r="T194" s="96">
        <v>1210</v>
      </c>
      <c r="U194" s="96" t="s">
        <v>295</v>
      </c>
      <c r="V194" s="96" t="s">
        <v>245</v>
      </c>
      <c r="Z194" s="96">
        <v>0</v>
      </c>
      <c r="AA194" s="96">
        <v>1</v>
      </c>
      <c r="AB194" s="96">
        <v>2.92652358844789</v>
      </c>
      <c r="AC194" s="96">
        <v>0.42995844657750998</v>
      </c>
      <c r="AD194" s="96">
        <v>1179.40350698626</v>
      </c>
      <c r="AF194" s="96">
        <v>-1</v>
      </c>
      <c r="AG194" s="96">
        <v>-1</v>
      </c>
      <c r="AH194" s="96">
        <v>-1</v>
      </c>
      <c r="AI194" s="96">
        <v>-1</v>
      </c>
      <c r="AJ194" s="96">
        <v>0</v>
      </c>
      <c r="AM194" s="96" t="s">
        <v>296</v>
      </c>
      <c r="AN194" s="96">
        <v>-1</v>
      </c>
      <c r="AQ194" s="96">
        <v>636</v>
      </c>
      <c r="AR194" s="96" t="s">
        <v>243</v>
      </c>
      <c r="AS194" s="96" t="s">
        <v>297</v>
      </c>
      <c r="AT194" s="96" t="s">
        <v>245</v>
      </c>
      <c r="AV194" s="96">
        <v>142.06941144928501</v>
      </c>
      <c r="AW194" s="96">
        <v>0.9565316358</v>
      </c>
    </row>
    <row r="195" spans="1:49" x14ac:dyDescent="0.25">
      <c r="A195" s="106">
        <v>54000</v>
      </c>
      <c r="B195" s="106">
        <v>71000</v>
      </c>
      <c r="C195" s="106">
        <v>71000</v>
      </c>
      <c r="D195" s="96" t="s">
        <v>291</v>
      </c>
      <c r="E195" s="96" t="s">
        <v>13</v>
      </c>
      <c r="F195" s="96" t="s">
        <v>292</v>
      </c>
      <c r="G195" s="96" t="s">
        <v>293</v>
      </c>
      <c r="H195" s="96">
        <v>0.56000000000000005</v>
      </c>
      <c r="I195" s="96">
        <v>0.48</v>
      </c>
      <c r="J195" s="96" t="s">
        <v>245</v>
      </c>
      <c r="K195" s="96">
        <v>1.6904008531259999E-2</v>
      </c>
      <c r="L195" s="96">
        <v>3982.6516105064402</v>
      </c>
      <c r="M195" s="96">
        <v>9.8811733560142407</v>
      </c>
      <c r="N195" s="96">
        <v>1.4516789003420001</v>
      </c>
      <c r="O195" s="96">
        <v>0.16703143870899001</v>
      </c>
      <c r="P195" s="96">
        <v>2.453919251604E-2</v>
      </c>
      <c r="Q195" s="96">
        <v>67.322776801065203</v>
      </c>
      <c r="R195" s="96">
        <v>1200</v>
      </c>
      <c r="S195" s="96" t="s">
        <v>294</v>
      </c>
      <c r="T195" s="96">
        <v>1200</v>
      </c>
      <c r="U195" s="96" t="s">
        <v>295</v>
      </c>
      <c r="V195" s="96" t="s">
        <v>245</v>
      </c>
      <c r="Z195" s="96">
        <v>0</v>
      </c>
      <c r="AA195" s="96">
        <v>1</v>
      </c>
      <c r="AB195" s="96">
        <v>0.16703143870899001</v>
      </c>
      <c r="AC195" s="96">
        <v>2.453919251604E-2</v>
      </c>
      <c r="AD195" s="96">
        <v>799.90421601067499</v>
      </c>
      <c r="AF195" s="96">
        <v>-1</v>
      </c>
      <c r="AG195" s="96">
        <v>-1</v>
      </c>
      <c r="AH195" s="96">
        <v>-1</v>
      </c>
      <c r="AI195" s="96">
        <v>-1</v>
      </c>
      <c r="AJ195" s="96">
        <v>0</v>
      </c>
      <c r="AM195" s="96" t="s">
        <v>296</v>
      </c>
      <c r="AN195" s="96">
        <v>-1</v>
      </c>
      <c r="AQ195" s="96">
        <v>636</v>
      </c>
      <c r="AR195" s="96" t="s">
        <v>243</v>
      </c>
      <c r="AS195" s="96" t="s">
        <v>297</v>
      </c>
      <c r="AT195" s="96" t="s">
        <v>245</v>
      </c>
      <c r="AV195" s="96">
        <v>37.588230945493997</v>
      </c>
      <c r="AW195" s="96">
        <v>0.6487463228</v>
      </c>
    </row>
    <row r="196" spans="1:49" x14ac:dyDescent="0.25">
      <c r="A196" s="106">
        <v>54000</v>
      </c>
      <c r="B196" s="106">
        <v>71000</v>
      </c>
      <c r="C196" s="106">
        <v>71000</v>
      </c>
      <c r="D196" s="96" t="s">
        <v>291</v>
      </c>
      <c r="E196" s="96" t="s">
        <v>13</v>
      </c>
      <c r="F196" s="96" t="s">
        <v>292</v>
      </c>
      <c r="G196" s="96" t="s">
        <v>293</v>
      </c>
      <c r="H196" s="96">
        <v>0.56000000000000005</v>
      </c>
      <c r="I196" s="96">
        <v>0.48</v>
      </c>
      <c r="J196" s="96" t="s">
        <v>245</v>
      </c>
      <c r="K196" s="96">
        <v>3.1516331306189999E-2</v>
      </c>
      <c r="L196" s="96">
        <v>3982.6516105064402</v>
      </c>
      <c r="M196" s="96">
        <v>9.8811733560142407</v>
      </c>
      <c r="N196" s="96">
        <v>1.4516789003420001</v>
      </c>
      <c r="O196" s="96">
        <v>0.31141833318206003</v>
      </c>
      <c r="P196" s="96">
        <v>4.5751593173379998E-2</v>
      </c>
      <c r="Q196" s="96">
        <v>125.51856763386</v>
      </c>
      <c r="R196" s="96">
        <v>1210</v>
      </c>
      <c r="S196" s="96" t="s">
        <v>298</v>
      </c>
      <c r="T196" s="96">
        <v>1210</v>
      </c>
      <c r="U196" s="96" t="s">
        <v>295</v>
      </c>
      <c r="V196" s="96" t="s">
        <v>245</v>
      </c>
      <c r="Z196" s="96">
        <v>0</v>
      </c>
      <c r="AA196" s="96">
        <v>1</v>
      </c>
      <c r="AB196" s="96">
        <v>0.31141833318206003</v>
      </c>
      <c r="AC196" s="96">
        <v>4.5751593173379998E-2</v>
      </c>
      <c r="AD196" s="96">
        <v>445.92048684276102</v>
      </c>
      <c r="AF196" s="96">
        <v>-1</v>
      </c>
      <c r="AG196" s="96">
        <v>-1</v>
      </c>
      <c r="AH196" s="96">
        <v>-1</v>
      </c>
      <c r="AI196" s="96">
        <v>-1</v>
      </c>
      <c r="AJ196" s="96">
        <v>0</v>
      </c>
      <c r="AM196" s="96" t="s">
        <v>296</v>
      </c>
      <c r="AN196" s="96">
        <v>-1</v>
      </c>
      <c r="AQ196" s="96">
        <v>636</v>
      </c>
      <c r="AR196" s="96" t="s">
        <v>243</v>
      </c>
      <c r="AS196" s="96" t="s">
        <v>297</v>
      </c>
      <c r="AT196" s="96" t="s">
        <v>245</v>
      </c>
      <c r="AV196" s="96">
        <v>63.201200479006701</v>
      </c>
      <c r="AW196" s="96">
        <v>0.36165489610000001</v>
      </c>
    </row>
    <row r="197" spans="1:49" x14ac:dyDescent="0.25">
      <c r="A197" s="106">
        <v>54000</v>
      </c>
      <c r="B197" s="106">
        <v>71000</v>
      </c>
      <c r="C197" s="106">
        <v>71000</v>
      </c>
      <c r="D197" s="96" t="s">
        <v>291</v>
      </c>
      <c r="E197" s="96" t="s">
        <v>13</v>
      </c>
      <c r="F197" s="96" t="s">
        <v>292</v>
      </c>
      <c r="G197" s="96" t="s">
        <v>293</v>
      </c>
      <c r="H197" s="96">
        <v>0.56000000000000005</v>
      </c>
      <c r="I197" s="96">
        <v>0.48</v>
      </c>
      <c r="J197" s="96" t="s">
        <v>299</v>
      </c>
      <c r="K197" s="96">
        <v>8.3687340249500003E-2</v>
      </c>
      <c r="L197" s="96">
        <v>3982.6516087260602</v>
      </c>
      <c r="M197" s="96">
        <v>9.8811733515970097</v>
      </c>
      <c r="N197" s="96">
        <v>1.4516788996930401</v>
      </c>
      <c r="O197" s="96">
        <v>0.82692911633942001</v>
      </c>
      <c r="P197" s="96">
        <v>0.12148714601163001</v>
      </c>
      <c r="Q197" s="96">
        <v>333.297520274688</v>
      </c>
      <c r="R197" s="96">
        <v>1200</v>
      </c>
      <c r="S197" s="96" t="s">
        <v>294</v>
      </c>
      <c r="T197" s="96">
        <v>3000</v>
      </c>
      <c r="U197" s="96" t="s">
        <v>295</v>
      </c>
      <c r="V197" s="96" t="s">
        <v>245</v>
      </c>
      <c r="Z197" s="96">
        <v>0</v>
      </c>
      <c r="AA197" s="96">
        <v>1</v>
      </c>
      <c r="AB197" s="96">
        <v>0.82692911633942001</v>
      </c>
      <c r="AC197" s="96">
        <v>0.12148714601163001</v>
      </c>
      <c r="AD197" s="96">
        <v>333.29752027468601</v>
      </c>
      <c r="AF197" s="96">
        <v>-1</v>
      </c>
      <c r="AG197" s="96">
        <v>-1</v>
      </c>
      <c r="AH197" s="96">
        <v>-1</v>
      </c>
      <c r="AI197" s="96">
        <v>-1</v>
      </c>
      <c r="AJ197" s="96">
        <v>0</v>
      </c>
      <c r="AM197" s="96" t="s">
        <v>296</v>
      </c>
      <c r="AN197" s="96">
        <v>-1</v>
      </c>
      <c r="AQ197" s="96">
        <v>636</v>
      </c>
      <c r="AR197" s="96" t="s">
        <v>243</v>
      </c>
      <c r="AS197" s="96" t="s">
        <v>297</v>
      </c>
      <c r="AT197" s="96" t="s">
        <v>245</v>
      </c>
      <c r="AV197" s="96">
        <v>113.663930110205</v>
      </c>
      <c r="AW197" s="96">
        <v>0.27031429060000001</v>
      </c>
    </row>
    <row r="198" spans="1:49" x14ac:dyDescent="0.25">
      <c r="A198" s="106">
        <v>54000</v>
      </c>
      <c r="B198" s="106">
        <v>71000</v>
      </c>
      <c r="C198" s="106">
        <v>71000</v>
      </c>
      <c r="D198" s="96" t="s">
        <v>291</v>
      </c>
      <c r="E198" s="96" t="s">
        <v>13</v>
      </c>
      <c r="F198" s="96" t="s">
        <v>292</v>
      </c>
      <c r="G198" s="96" t="s">
        <v>293</v>
      </c>
      <c r="H198" s="96">
        <v>0.56000000000000005</v>
      </c>
      <c r="I198" s="96">
        <v>0.48</v>
      </c>
      <c r="J198" s="96" t="s">
        <v>245</v>
      </c>
      <c r="K198" s="96">
        <v>0.10999333636055</v>
      </c>
      <c r="L198" s="96">
        <v>3982.6516087260602</v>
      </c>
      <c r="M198" s="96">
        <v>9.8811733515970097</v>
      </c>
      <c r="N198" s="96">
        <v>1.4516788996930401</v>
      </c>
      <c r="O198" s="96">
        <v>1.08686322409917</v>
      </c>
      <c r="P198" s="96">
        <v>0.15967500550145</v>
      </c>
      <c r="Q198" s="96">
        <v>438.065138005515</v>
      </c>
      <c r="R198" s="96">
        <v>1210</v>
      </c>
      <c r="S198" s="96" t="s">
        <v>298</v>
      </c>
      <c r="T198" s="96">
        <v>1210</v>
      </c>
      <c r="U198" s="96" t="s">
        <v>295</v>
      </c>
      <c r="V198" s="96" t="s">
        <v>245</v>
      </c>
      <c r="Z198" s="96">
        <v>0</v>
      </c>
      <c r="AA198" s="96">
        <v>1</v>
      </c>
      <c r="AB198" s="96">
        <v>1.08686322409917</v>
      </c>
      <c r="AC198" s="96">
        <v>0.15967500550145</v>
      </c>
      <c r="AD198" s="96">
        <v>438.065138005515</v>
      </c>
      <c r="AF198" s="96">
        <v>-1</v>
      </c>
      <c r="AG198" s="96">
        <v>-1</v>
      </c>
      <c r="AH198" s="96">
        <v>-1</v>
      </c>
      <c r="AI198" s="96">
        <v>-1</v>
      </c>
      <c r="AJ198" s="96">
        <v>0</v>
      </c>
      <c r="AM198" s="96" t="s">
        <v>296</v>
      </c>
      <c r="AN198" s="96">
        <v>-1</v>
      </c>
      <c r="AQ198" s="96">
        <v>636</v>
      </c>
      <c r="AR198" s="96" t="s">
        <v>243</v>
      </c>
      <c r="AS198" s="96" t="s">
        <v>297</v>
      </c>
      <c r="AT198" s="96" t="s">
        <v>245</v>
      </c>
      <c r="AV198" s="96">
        <v>85.071877893764594</v>
      </c>
      <c r="AW198" s="96">
        <v>0.35528397239999998</v>
      </c>
    </row>
    <row r="199" spans="1:49" x14ac:dyDescent="0.25">
      <c r="A199" s="106">
        <v>54000</v>
      </c>
      <c r="B199" s="106">
        <v>71000</v>
      </c>
      <c r="C199" s="106">
        <v>71000</v>
      </c>
      <c r="D199" s="96" t="s">
        <v>291</v>
      </c>
      <c r="E199" s="96" t="s">
        <v>13</v>
      </c>
      <c r="F199" s="96" t="s">
        <v>292</v>
      </c>
      <c r="G199" s="96" t="s">
        <v>293</v>
      </c>
      <c r="H199" s="96">
        <v>0.56000000000000005</v>
      </c>
      <c r="I199" s="96">
        <v>0.48</v>
      </c>
      <c r="J199" s="96" t="s">
        <v>245</v>
      </c>
      <c r="K199" s="96">
        <v>0.18954904484636001</v>
      </c>
      <c r="L199" s="96">
        <v>3982.6516087260602</v>
      </c>
      <c r="M199" s="96">
        <v>9.8811733515970097</v>
      </c>
      <c r="N199" s="96">
        <v>1.4516788996930401</v>
      </c>
      <c r="O199" s="96">
        <v>1.87296697075652</v>
      </c>
      <c r="P199" s="96">
        <v>0.27516434886043001</v>
      </c>
      <c r="Q199" s="96">
        <v>754.90780838984404</v>
      </c>
      <c r="R199" s="96">
        <v>1210</v>
      </c>
      <c r="S199" s="96" t="s">
        <v>298</v>
      </c>
      <c r="T199" s="96">
        <v>1210</v>
      </c>
      <c r="U199" s="96" t="s">
        <v>295</v>
      </c>
      <c r="V199" s="96" t="s">
        <v>245</v>
      </c>
      <c r="Z199" s="96">
        <v>0</v>
      </c>
      <c r="AA199" s="96">
        <v>1</v>
      </c>
      <c r="AB199" s="96">
        <v>1.87296697075652</v>
      </c>
      <c r="AC199" s="96">
        <v>0.27516434886043001</v>
      </c>
      <c r="AD199" s="96">
        <v>754.90780838984404</v>
      </c>
      <c r="AF199" s="96">
        <v>-1</v>
      </c>
      <c r="AG199" s="96">
        <v>-1</v>
      </c>
      <c r="AH199" s="96">
        <v>-1</v>
      </c>
      <c r="AI199" s="96">
        <v>-1</v>
      </c>
      <c r="AJ199" s="96">
        <v>0</v>
      </c>
      <c r="AM199" s="96" t="s">
        <v>296</v>
      </c>
      <c r="AN199" s="96">
        <v>-1</v>
      </c>
      <c r="AQ199" s="96">
        <v>636</v>
      </c>
      <c r="AR199" s="96" t="s">
        <v>243</v>
      </c>
      <c r="AS199" s="96" t="s">
        <v>297</v>
      </c>
      <c r="AT199" s="96" t="s">
        <v>245</v>
      </c>
      <c r="AV199" s="96">
        <v>111.666539705576</v>
      </c>
      <c r="AW199" s="96">
        <v>0.61225288600000005</v>
      </c>
    </row>
    <row r="200" spans="1:49" x14ac:dyDescent="0.25">
      <c r="A200" s="106">
        <v>54000</v>
      </c>
      <c r="B200" s="106">
        <v>71000</v>
      </c>
      <c r="C200" s="106">
        <v>71000</v>
      </c>
      <c r="D200" s="96" t="s">
        <v>291</v>
      </c>
      <c r="E200" s="96" t="s">
        <v>13</v>
      </c>
      <c r="F200" s="96" t="s">
        <v>292</v>
      </c>
      <c r="G200" s="96" t="s">
        <v>293</v>
      </c>
      <c r="H200" s="96">
        <v>0.56000000000000005</v>
      </c>
      <c r="I200" s="96">
        <v>0.48</v>
      </c>
      <c r="J200" s="96" t="s">
        <v>245</v>
      </c>
      <c r="K200" s="96">
        <v>0.23453374631346</v>
      </c>
      <c r="L200" s="96">
        <v>3982.6516087260602</v>
      </c>
      <c r="M200" s="96">
        <v>9.8811733515970097</v>
      </c>
      <c r="N200" s="96">
        <v>1.4516788996930401</v>
      </c>
      <c r="O200" s="96">
        <v>2.3174686041227699</v>
      </c>
      <c r="P200" s="96">
        <v>0.34046769078921002</v>
      </c>
      <c r="Q200" s="96">
        <v>934.06620205585205</v>
      </c>
      <c r="R200" s="96">
        <v>1210</v>
      </c>
      <c r="S200" s="96" t="s">
        <v>298</v>
      </c>
      <c r="T200" s="96">
        <v>1210</v>
      </c>
      <c r="U200" s="96" t="s">
        <v>295</v>
      </c>
      <c r="V200" s="96" t="s">
        <v>245</v>
      </c>
      <c r="Z200" s="96">
        <v>0</v>
      </c>
      <c r="AA200" s="96">
        <v>1</v>
      </c>
      <c r="AB200" s="96">
        <v>2.3174686041227699</v>
      </c>
      <c r="AC200" s="96">
        <v>0.34046769078921002</v>
      </c>
      <c r="AD200" s="96">
        <v>934.06620205585205</v>
      </c>
      <c r="AF200" s="96">
        <v>-1</v>
      </c>
      <c r="AG200" s="96">
        <v>-1</v>
      </c>
      <c r="AH200" s="96">
        <v>-1</v>
      </c>
      <c r="AI200" s="96">
        <v>-1</v>
      </c>
      <c r="AJ200" s="96">
        <v>0</v>
      </c>
      <c r="AM200" s="96" t="s">
        <v>296</v>
      </c>
      <c r="AN200" s="96">
        <v>-1</v>
      </c>
      <c r="AQ200" s="96">
        <v>636</v>
      </c>
      <c r="AR200" s="96" t="s">
        <v>243</v>
      </c>
      <c r="AS200" s="96" t="s">
        <v>297</v>
      </c>
      <c r="AT200" s="96" t="s">
        <v>245</v>
      </c>
      <c r="AV200" s="96">
        <v>137.979747956625</v>
      </c>
      <c r="AW200" s="96">
        <v>0.75755571939999999</v>
      </c>
    </row>
    <row r="201" spans="1:49" x14ac:dyDescent="0.25">
      <c r="A201" s="106">
        <v>54000</v>
      </c>
      <c r="B201" s="106">
        <v>71000</v>
      </c>
      <c r="C201" s="106">
        <v>71000</v>
      </c>
      <c r="D201" s="96" t="s">
        <v>291</v>
      </c>
      <c r="E201" s="96" t="s">
        <v>13</v>
      </c>
      <c r="F201" s="96" t="s">
        <v>292</v>
      </c>
      <c r="G201" s="96" t="s">
        <v>293</v>
      </c>
      <c r="H201" s="96">
        <v>0.56000000000000005</v>
      </c>
      <c r="I201" s="96">
        <v>0.48</v>
      </c>
      <c r="J201" s="96" t="s">
        <v>245</v>
      </c>
      <c r="K201" s="96">
        <v>0.10262395377496999</v>
      </c>
      <c r="L201" s="96">
        <v>3994.8517492493502</v>
      </c>
      <c r="M201" s="96">
        <v>10.5026677916577</v>
      </c>
      <c r="N201" s="96">
        <v>1.73805076986755</v>
      </c>
      <c r="O201" s="96">
        <v>1.07782529396496</v>
      </c>
      <c r="P201" s="96">
        <v>0.17836564186543999</v>
      </c>
      <c r="Q201" s="96">
        <v>409.96748125282699</v>
      </c>
      <c r="R201" s="96">
        <v>1200</v>
      </c>
      <c r="S201" s="96" t="s">
        <v>294</v>
      </c>
      <c r="T201" s="96">
        <v>1200</v>
      </c>
      <c r="U201" s="96" t="s">
        <v>295</v>
      </c>
      <c r="V201" s="96" t="s">
        <v>245</v>
      </c>
      <c r="Z201" s="96">
        <v>0</v>
      </c>
      <c r="AA201" s="96">
        <v>1</v>
      </c>
      <c r="AB201" s="96">
        <v>1.07782529396496</v>
      </c>
      <c r="AC201" s="96">
        <v>0.17836564186543999</v>
      </c>
      <c r="AD201" s="96">
        <v>409.96748125282699</v>
      </c>
      <c r="AF201" s="96">
        <v>-1</v>
      </c>
      <c r="AG201" s="96">
        <v>-1</v>
      </c>
      <c r="AH201" s="96">
        <v>-1</v>
      </c>
      <c r="AI201" s="96">
        <v>-1</v>
      </c>
      <c r="AJ201" s="96">
        <v>0</v>
      </c>
      <c r="AM201" s="96" t="s">
        <v>296</v>
      </c>
      <c r="AN201" s="96">
        <v>-1</v>
      </c>
      <c r="AQ201" s="96">
        <v>636</v>
      </c>
      <c r="AR201" s="96" t="s">
        <v>243</v>
      </c>
      <c r="AS201" s="96" t="s">
        <v>297</v>
      </c>
      <c r="AT201" s="96" t="s">
        <v>245</v>
      </c>
      <c r="AV201" s="96">
        <v>116.621171087375</v>
      </c>
      <c r="AW201" s="96">
        <v>0.33249592960000002</v>
      </c>
    </row>
    <row r="202" spans="1:49" x14ac:dyDescent="0.25">
      <c r="A202" s="106">
        <v>54000</v>
      </c>
      <c r="B202" s="106">
        <v>71000</v>
      </c>
      <c r="C202" s="106">
        <v>71000</v>
      </c>
      <c r="D202" s="96" t="s">
        <v>291</v>
      </c>
      <c r="E202" s="96" t="s">
        <v>13</v>
      </c>
      <c r="F202" s="96" t="s">
        <v>292</v>
      </c>
      <c r="G202" s="96" t="s">
        <v>293</v>
      </c>
      <c r="H202" s="96">
        <v>0.56000000000000005</v>
      </c>
      <c r="I202" s="96">
        <v>0.48</v>
      </c>
      <c r="J202" s="96" t="s">
        <v>245</v>
      </c>
      <c r="K202" s="96">
        <v>0.22599813176656999</v>
      </c>
      <c r="L202" s="96">
        <v>3994.8517492493502</v>
      </c>
      <c r="M202" s="96">
        <v>10.5026677916577</v>
      </c>
      <c r="N202" s="96">
        <v>1.73805076986755</v>
      </c>
      <c r="O202" s="96">
        <v>2.3735832994795998</v>
      </c>
      <c r="P202" s="96">
        <v>0.39279622690552002</v>
      </c>
      <c r="Q202" s="96">
        <v>902.82903201477495</v>
      </c>
      <c r="R202" s="96">
        <v>1330</v>
      </c>
      <c r="S202" s="96" t="s">
        <v>304</v>
      </c>
      <c r="T202" s="96">
        <v>1330</v>
      </c>
      <c r="U202" s="96" t="s">
        <v>295</v>
      </c>
      <c r="V202" s="96" t="s">
        <v>245</v>
      </c>
      <c r="Z202" s="96">
        <v>0</v>
      </c>
      <c r="AA202" s="96">
        <v>1</v>
      </c>
      <c r="AB202" s="96">
        <v>2.3735832994795998</v>
      </c>
      <c r="AC202" s="96">
        <v>0.39279622690552002</v>
      </c>
      <c r="AD202" s="96">
        <v>902.82903201477495</v>
      </c>
      <c r="AF202" s="96">
        <v>-1</v>
      </c>
      <c r="AG202" s="96">
        <v>-1</v>
      </c>
      <c r="AH202" s="96">
        <v>-1</v>
      </c>
      <c r="AI202" s="96">
        <v>-1</v>
      </c>
      <c r="AJ202" s="96">
        <v>0</v>
      </c>
      <c r="AM202" s="96" t="s">
        <v>296</v>
      </c>
      <c r="AN202" s="96">
        <v>-1</v>
      </c>
      <c r="AQ202" s="96">
        <v>636</v>
      </c>
      <c r="AR202" s="96" t="s">
        <v>243</v>
      </c>
      <c r="AS202" s="96" t="s">
        <v>297</v>
      </c>
      <c r="AT202" s="96" t="s">
        <v>245</v>
      </c>
      <c r="AV202" s="96">
        <v>127.48571230786899</v>
      </c>
      <c r="AW202" s="96">
        <v>0.73222143719999999</v>
      </c>
    </row>
    <row r="203" spans="1:49" x14ac:dyDescent="0.25">
      <c r="A203" s="106">
        <v>54000</v>
      </c>
      <c r="B203" s="106">
        <v>71000</v>
      </c>
      <c r="C203" s="106">
        <v>71000</v>
      </c>
      <c r="D203" s="96" t="s">
        <v>291</v>
      </c>
      <c r="E203" s="96" t="s">
        <v>13</v>
      </c>
      <c r="F203" s="96" t="s">
        <v>292</v>
      </c>
      <c r="G203" s="96" t="s">
        <v>293</v>
      </c>
      <c r="H203" s="96">
        <v>0.56000000000000005</v>
      </c>
      <c r="I203" s="96">
        <v>0.48</v>
      </c>
      <c r="J203" s="96" t="s">
        <v>245</v>
      </c>
      <c r="K203" s="96">
        <v>0.28914136817239</v>
      </c>
      <c r="L203" s="96">
        <v>3994.8517492493502</v>
      </c>
      <c r="M203" s="96">
        <v>10.5026677916577</v>
      </c>
      <c r="N203" s="96">
        <v>1.73805076986755</v>
      </c>
      <c r="O203" s="96">
        <v>3.03675573474011</v>
      </c>
      <c r="P203" s="96">
        <v>0.50254237755259001</v>
      </c>
      <c r="Q203" s="96">
        <v>1155.07690042385</v>
      </c>
      <c r="R203" s="96">
        <v>1210</v>
      </c>
      <c r="S203" s="96" t="s">
        <v>298</v>
      </c>
      <c r="T203" s="96">
        <v>1210</v>
      </c>
      <c r="U203" s="96" t="s">
        <v>295</v>
      </c>
      <c r="V203" s="96" t="s">
        <v>245</v>
      </c>
      <c r="Z203" s="96">
        <v>0</v>
      </c>
      <c r="AA203" s="96">
        <v>1</v>
      </c>
      <c r="AB203" s="96">
        <v>3.03675573474011</v>
      </c>
      <c r="AC203" s="96">
        <v>0.50254237755259001</v>
      </c>
      <c r="AD203" s="96">
        <v>1155.07690042385</v>
      </c>
      <c r="AF203" s="96">
        <v>-1</v>
      </c>
      <c r="AG203" s="96">
        <v>-1</v>
      </c>
      <c r="AH203" s="96">
        <v>-1</v>
      </c>
      <c r="AI203" s="96">
        <v>-1</v>
      </c>
      <c r="AJ203" s="96">
        <v>0</v>
      </c>
      <c r="AM203" s="96" t="s">
        <v>296</v>
      </c>
      <c r="AN203" s="96">
        <v>-1</v>
      </c>
      <c r="AQ203" s="96">
        <v>636</v>
      </c>
      <c r="AR203" s="96" t="s">
        <v>243</v>
      </c>
      <c r="AS203" s="96" t="s">
        <v>297</v>
      </c>
      <c r="AT203" s="96" t="s">
        <v>245</v>
      </c>
      <c r="AV203" s="96">
        <v>139.40884686093801</v>
      </c>
      <c r="AW203" s="96">
        <v>0.9368020279</v>
      </c>
    </row>
    <row r="204" spans="1:49" x14ac:dyDescent="0.25">
      <c r="A204" s="106">
        <v>54000</v>
      </c>
      <c r="B204" s="106">
        <v>71000</v>
      </c>
      <c r="C204" s="106">
        <v>71000</v>
      </c>
      <c r="D204" s="96" t="s">
        <v>291</v>
      </c>
      <c r="E204" s="96" t="s">
        <v>13</v>
      </c>
      <c r="F204" s="96" t="s">
        <v>292</v>
      </c>
      <c r="G204" s="96" t="s">
        <v>293</v>
      </c>
      <c r="H204" s="96">
        <v>0.56000000000000005</v>
      </c>
      <c r="I204" s="96">
        <v>0.48</v>
      </c>
      <c r="J204" s="96" t="s">
        <v>245</v>
      </c>
      <c r="K204" s="96">
        <v>0.19536143191861999</v>
      </c>
      <c r="L204" s="96">
        <v>3979.0763759506299</v>
      </c>
      <c r="M204" s="96">
        <v>9.8727879718923806</v>
      </c>
      <c r="N204" s="96">
        <v>1.45046352867674</v>
      </c>
      <c r="O204" s="96">
        <v>1.9287619952178501</v>
      </c>
      <c r="P204" s="96">
        <v>0.28336463190802003</v>
      </c>
      <c r="Q204" s="96">
        <v>777.35805851928103</v>
      </c>
      <c r="R204" s="96">
        <v>1200</v>
      </c>
      <c r="S204" s="96" t="s">
        <v>294</v>
      </c>
      <c r="T204" s="96">
        <v>1200</v>
      </c>
      <c r="U204" s="96" t="s">
        <v>295</v>
      </c>
      <c r="V204" s="96" t="s">
        <v>245</v>
      </c>
      <c r="Z204" s="96">
        <v>0</v>
      </c>
      <c r="AA204" s="96">
        <v>1</v>
      </c>
      <c r="AB204" s="96">
        <v>1.9287619952178501</v>
      </c>
      <c r="AC204" s="96">
        <v>0.28336463190802003</v>
      </c>
      <c r="AD204" s="96">
        <v>777.35805851928103</v>
      </c>
      <c r="AF204" s="96">
        <v>-1</v>
      </c>
      <c r="AG204" s="96">
        <v>-1</v>
      </c>
      <c r="AH204" s="96">
        <v>-1</v>
      </c>
      <c r="AI204" s="96">
        <v>-1</v>
      </c>
      <c r="AJ204" s="96">
        <v>0</v>
      </c>
      <c r="AM204" s="96" t="s">
        <v>296</v>
      </c>
      <c r="AN204" s="96">
        <v>-1</v>
      </c>
      <c r="AQ204" s="96">
        <v>636</v>
      </c>
      <c r="AR204" s="96" t="s">
        <v>243</v>
      </c>
      <c r="AS204" s="96" t="s">
        <v>297</v>
      </c>
      <c r="AT204" s="96" t="s">
        <v>245</v>
      </c>
      <c r="AV204" s="96">
        <v>131.65306277831999</v>
      </c>
      <c r="AW204" s="96">
        <v>0.63046071250000002</v>
      </c>
    </row>
    <row r="205" spans="1:49" x14ac:dyDescent="0.25">
      <c r="A205" s="106">
        <v>54000</v>
      </c>
      <c r="B205" s="106">
        <v>71000</v>
      </c>
      <c r="C205" s="106">
        <v>71000</v>
      </c>
      <c r="D205" s="96" t="s">
        <v>291</v>
      </c>
      <c r="E205" s="96" t="s">
        <v>13</v>
      </c>
      <c r="F205" s="96" t="s">
        <v>292</v>
      </c>
      <c r="G205" s="96" t="s">
        <v>293</v>
      </c>
      <c r="H205" s="96">
        <v>0.56000000000000005</v>
      </c>
      <c r="I205" s="96">
        <v>0.48</v>
      </c>
      <c r="J205" s="96" t="s">
        <v>299</v>
      </c>
      <c r="K205" s="96">
        <v>3.8137494288230003E-2</v>
      </c>
      <c r="L205" s="96">
        <v>3979.0763759506299</v>
      </c>
      <c r="M205" s="96">
        <v>9.8727879718923806</v>
      </c>
      <c r="N205" s="96">
        <v>1.45046352867674</v>
      </c>
      <c r="O205" s="96">
        <v>0.37652339488703002</v>
      </c>
      <c r="P205" s="96">
        <v>5.5317044540199999E-2</v>
      </c>
      <c r="Q205" s="96">
        <v>151.75200256028</v>
      </c>
      <c r="R205" s="96">
        <v>1200</v>
      </c>
      <c r="S205" s="96" t="s">
        <v>294</v>
      </c>
      <c r="T205" s="96">
        <v>3000</v>
      </c>
      <c r="U205" s="96" t="s">
        <v>295</v>
      </c>
      <c r="V205" s="96" t="s">
        <v>245</v>
      </c>
      <c r="Z205" s="96">
        <v>0</v>
      </c>
      <c r="AA205" s="96">
        <v>1</v>
      </c>
      <c r="AB205" s="96">
        <v>0.37652339488703002</v>
      </c>
      <c r="AC205" s="96">
        <v>5.5317044540199999E-2</v>
      </c>
      <c r="AD205" s="96">
        <v>151.75200256028</v>
      </c>
      <c r="AF205" s="96">
        <v>-1</v>
      </c>
      <c r="AG205" s="96">
        <v>-1</v>
      </c>
      <c r="AH205" s="96">
        <v>-1</v>
      </c>
      <c r="AI205" s="96">
        <v>-1</v>
      </c>
      <c r="AJ205" s="96">
        <v>0</v>
      </c>
      <c r="AM205" s="96" t="s">
        <v>296</v>
      </c>
      <c r="AN205" s="96">
        <v>-1</v>
      </c>
      <c r="AQ205" s="96">
        <v>636</v>
      </c>
      <c r="AR205" s="96" t="s">
        <v>243</v>
      </c>
      <c r="AS205" s="96" t="s">
        <v>297</v>
      </c>
      <c r="AT205" s="96" t="s">
        <v>245</v>
      </c>
      <c r="AV205" s="96">
        <v>57.877134706869398</v>
      </c>
      <c r="AW205" s="96">
        <v>0.12307542790000001</v>
      </c>
    </row>
    <row r="206" spans="1:49" x14ac:dyDescent="0.25">
      <c r="A206" s="106">
        <v>54000</v>
      </c>
      <c r="B206" s="106">
        <v>71000</v>
      </c>
      <c r="C206" s="106">
        <v>71000</v>
      </c>
      <c r="D206" s="96" t="s">
        <v>291</v>
      </c>
      <c r="E206" s="96" t="s">
        <v>13</v>
      </c>
      <c r="F206" s="96" t="s">
        <v>292</v>
      </c>
      <c r="G206" s="96" t="s">
        <v>293</v>
      </c>
      <c r="H206" s="96">
        <v>0.56000000000000005</v>
      </c>
      <c r="I206" s="96">
        <v>0.48</v>
      </c>
      <c r="J206" s="96" t="s">
        <v>299</v>
      </c>
      <c r="K206" s="96">
        <v>5.6275090560509999E-2</v>
      </c>
      <c r="L206" s="96">
        <v>3979.0763759506299</v>
      </c>
      <c r="M206" s="96">
        <v>9.8727879718923806</v>
      </c>
      <c r="N206" s="96">
        <v>1.45046352867674</v>
      </c>
      <c r="O206" s="96">
        <v>0.55559203720299999</v>
      </c>
      <c r="P206" s="96">
        <v>8.1624966431000007E-2</v>
      </c>
      <c r="Q206" s="96">
        <v>223.922883403827</v>
      </c>
      <c r="R206" s="96">
        <v>1200</v>
      </c>
      <c r="S206" s="96" t="s">
        <v>294</v>
      </c>
      <c r="T206" s="96">
        <v>3000</v>
      </c>
      <c r="U206" s="96" t="s">
        <v>295</v>
      </c>
      <c r="V206" s="96" t="s">
        <v>245</v>
      </c>
      <c r="Z206" s="96">
        <v>0</v>
      </c>
      <c r="AA206" s="96">
        <v>1</v>
      </c>
      <c r="AB206" s="96">
        <v>0.55559203720299999</v>
      </c>
      <c r="AC206" s="96">
        <v>8.1624966431000007E-2</v>
      </c>
      <c r="AD206" s="96">
        <v>223.922883403827</v>
      </c>
      <c r="AF206" s="96">
        <v>-1</v>
      </c>
      <c r="AG206" s="96">
        <v>-1</v>
      </c>
      <c r="AH206" s="96">
        <v>-1</v>
      </c>
      <c r="AI206" s="96">
        <v>-1</v>
      </c>
      <c r="AJ206" s="96">
        <v>0</v>
      </c>
      <c r="AM206" s="96" t="s">
        <v>296</v>
      </c>
      <c r="AN206" s="96">
        <v>-1</v>
      </c>
      <c r="AQ206" s="96">
        <v>636</v>
      </c>
      <c r="AR206" s="96" t="s">
        <v>243</v>
      </c>
      <c r="AS206" s="96" t="s">
        <v>297</v>
      </c>
      <c r="AT206" s="96" t="s">
        <v>245</v>
      </c>
      <c r="AV206" s="96">
        <v>65.145731091306502</v>
      </c>
      <c r="AW206" s="96">
        <v>0.1816081779</v>
      </c>
    </row>
    <row r="207" spans="1:49" x14ac:dyDescent="0.25">
      <c r="A207" s="106">
        <v>54000</v>
      </c>
      <c r="B207" s="106">
        <v>71000</v>
      </c>
      <c r="C207" s="106">
        <v>71000</v>
      </c>
      <c r="D207" s="96" t="s">
        <v>291</v>
      </c>
      <c r="E207" s="96" t="s">
        <v>13</v>
      </c>
      <c r="F207" s="96" t="s">
        <v>292</v>
      </c>
      <c r="G207" s="96" t="s">
        <v>293</v>
      </c>
      <c r="H207" s="96">
        <v>0.56000000000000005</v>
      </c>
      <c r="I207" s="96">
        <v>0.48</v>
      </c>
      <c r="J207" s="96" t="s">
        <v>245</v>
      </c>
      <c r="K207" s="96">
        <v>3.7107724617000001E-2</v>
      </c>
      <c r="L207" s="96">
        <v>3979.0763759506299</v>
      </c>
      <c r="M207" s="96">
        <v>9.8727879718923806</v>
      </c>
      <c r="N207" s="96">
        <v>1.45046352867674</v>
      </c>
      <c r="O207" s="96">
        <v>0.36635669726303</v>
      </c>
      <c r="P207" s="96">
        <v>5.3823401189140002E-2</v>
      </c>
      <c r="Q207" s="96">
        <v>147.65447038879401</v>
      </c>
      <c r="R207" s="96">
        <v>1210</v>
      </c>
      <c r="S207" s="96" t="s">
        <v>298</v>
      </c>
      <c r="T207" s="96">
        <v>1210</v>
      </c>
      <c r="U207" s="96" t="s">
        <v>295</v>
      </c>
      <c r="V207" s="96" t="s">
        <v>245</v>
      </c>
      <c r="Z207" s="96">
        <v>0</v>
      </c>
      <c r="AA207" s="96">
        <v>1</v>
      </c>
      <c r="AB207" s="96">
        <v>0.36635669726303</v>
      </c>
      <c r="AC207" s="96">
        <v>5.3823401189140002E-2</v>
      </c>
      <c r="AD207" s="96">
        <v>147.65447038879199</v>
      </c>
      <c r="AF207" s="96">
        <v>-1</v>
      </c>
      <c r="AG207" s="96">
        <v>-1</v>
      </c>
      <c r="AH207" s="96">
        <v>-1</v>
      </c>
      <c r="AI207" s="96">
        <v>-1</v>
      </c>
      <c r="AJ207" s="96">
        <v>0</v>
      </c>
      <c r="AM207" s="96" t="s">
        <v>296</v>
      </c>
      <c r="AN207" s="96">
        <v>-1</v>
      </c>
      <c r="AQ207" s="96">
        <v>636</v>
      </c>
      <c r="AR207" s="96" t="s">
        <v>243</v>
      </c>
      <c r="AS207" s="96" t="s">
        <v>297</v>
      </c>
      <c r="AT207" s="96" t="s">
        <v>245</v>
      </c>
      <c r="AV207" s="96">
        <v>56.203133037099498</v>
      </c>
      <c r="AW207" s="96">
        <v>0.1197522063</v>
      </c>
    </row>
    <row r="208" spans="1:49" x14ac:dyDescent="0.25">
      <c r="A208" s="106">
        <v>54000</v>
      </c>
      <c r="B208" s="106">
        <v>71000</v>
      </c>
      <c r="C208" s="106">
        <v>71000</v>
      </c>
      <c r="D208" s="96" t="s">
        <v>291</v>
      </c>
      <c r="E208" s="96" t="s">
        <v>13</v>
      </c>
      <c r="F208" s="96" t="s">
        <v>292</v>
      </c>
      <c r="G208" s="96" t="s">
        <v>293</v>
      </c>
      <c r="H208" s="96">
        <v>0.56000000000000005</v>
      </c>
      <c r="I208" s="96">
        <v>0.48</v>
      </c>
      <c r="J208" s="96" t="s">
        <v>245</v>
      </c>
      <c r="K208" s="96">
        <v>0.19305391165888999</v>
      </c>
      <c r="L208" s="96">
        <v>3979.0763759506299</v>
      </c>
      <c r="M208" s="96">
        <v>9.8727879718923806</v>
      </c>
      <c r="N208" s="96">
        <v>1.45046352867674</v>
      </c>
      <c r="O208" s="96">
        <v>1.9059803369527299</v>
      </c>
      <c r="P208" s="96">
        <v>0.28001765792960998</v>
      </c>
      <c r="Q208" s="96">
        <v>768.17625916677798</v>
      </c>
      <c r="R208" s="96">
        <v>1210</v>
      </c>
      <c r="S208" s="96" t="s">
        <v>298</v>
      </c>
      <c r="T208" s="96">
        <v>1210</v>
      </c>
      <c r="U208" s="96" t="s">
        <v>295</v>
      </c>
      <c r="V208" s="96" t="s">
        <v>245</v>
      </c>
      <c r="Z208" s="96">
        <v>0</v>
      </c>
      <c r="AA208" s="96">
        <v>1</v>
      </c>
      <c r="AB208" s="96">
        <v>1.9059803369527299</v>
      </c>
      <c r="AC208" s="96">
        <v>0.28001765792960998</v>
      </c>
      <c r="AD208" s="96">
        <v>768.17625916677798</v>
      </c>
      <c r="AF208" s="96">
        <v>-1</v>
      </c>
      <c r="AG208" s="96">
        <v>-1</v>
      </c>
      <c r="AH208" s="96">
        <v>-1</v>
      </c>
      <c r="AI208" s="96">
        <v>-1</v>
      </c>
      <c r="AJ208" s="96">
        <v>0</v>
      </c>
      <c r="AM208" s="96" t="s">
        <v>296</v>
      </c>
      <c r="AN208" s="96">
        <v>-1</v>
      </c>
      <c r="AQ208" s="96">
        <v>636</v>
      </c>
      <c r="AR208" s="96" t="s">
        <v>243</v>
      </c>
      <c r="AS208" s="96" t="s">
        <v>297</v>
      </c>
      <c r="AT208" s="96" t="s">
        <v>245</v>
      </c>
      <c r="AV208" s="96">
        <v>117.45749659670599</v>
      </c>
      <c r="AW208" s="96">
        <v>0.62301399769999999</v>
      </c>
    </row>
    <row r="209" spans="1:49" x14ac:dyDescent="0.25">
      <c r="A209" s="106">
        <v>54000</v>
      </c>
      <c r="B209" s="106">
        <v>71000</v>
      </c>
      <c r="C209" s="106">
        <v>71000</v>
      </c>
      <c r="D209" s="96" t="s">
        <v>291</v>
      </c>
      <c r="E209" s="96" t="s">
        <v>13</v>
      </c>
      <c r="F209" s="96" t="s">
        <v>292</v>
      </c>
      <c r="G209" s="96" t="s">
        <v>293</v>
      </c>
      <c r="H209" s="96">
        <v>0.56000000000000005</v>
      </c>
      <c r="I209" s="96">
        <v>0.48</v>
      </c>
      <c r="J209" s="96" t="s">
        <v>245</v>
      </c>
      <c r="K209" s="96">
        <v>7.5894621545399998E-2</v>
      </c>
      <c r="L209" s="96">
        <v>3979.0763759506299</v>
      </c>
      <c r="M209" s="96">
        <v>9.8727879718923806</v>
      </c>
      <c r="N209" s="96">
        <v>1.45046352867674</v>
      </c>
      <c r="O209" s="96">
        <v>0.74929150672476996</v>
      </c>
      <c r="P209" s="96">
        <v>0.11008238057432999</v>
      </c>
      <c r="Q209" s="96">
        <v>301.99049565302698</v>
      </c>
      <c r="R209" s="96">
        <v>1210</v>
      </c>
      <c r="S209" s="96" t="s">
        <v>298</v>
      </c>
      <c r="T209" s="96">
        <v>1210</v>
      </c>
      <c r="U209" s="96" t="s">
        <v>295</v>
      </c>
      <c r="V209" s="96" t="s">
        <v>245</v>
      </c>
      <c r="Z209" s="96">
        <v>0</v>
      </c>
      <c r="AA209" s="96">
        <v>1</v>
      </c>
      <c r="AB209" s="96">
        <v>0.74929150672476996</v>
      </c>
      <c r="AC209" s="96">
        <v>0.11008238057432999</v>
      </c>
      <c r="AD209" s="96">
        <v>301.99049565302602</v>
      </c>
      <c r="AF209" s="96">
        <v>-1</v>
      </c>
      <c r="AG209" s="96">
        <v>-1</v>
      </c>
      <c r="AH209" s="96">
        <v>-1</v>
      </c>
      <c r="AI209" s="96">
        <v>-1</v>
      </c>
      <c r="AJ209" s="96">
        <v>0</v>
      </c>
      <c r="AM209" s="96" t="s">
        <v>296</v>
      </c>
      <c r="AN209" s="96">
        <v>-1</v>
      </c>
      <c r="AQ209" s="96">
        <v>636</v>
      </c>
      <c r="AR209" s="96" t="s">
        <v>243</v>
      </c>
      <c r="AS209" s="96" t="s">
        <v>297</v>
      </c>
      <c r="AT209" s="96" t="s">
        <v>245</v>
      </c>
      <c r="AV209" s="96">
        <v>84.312120515243606</v>
      </c>
      <c r="AW209" s="96">
        <v>0.24492335409999999</v>
      </c>
    </row>
    <row r="210" spans="1:49" x14ac:dyDescent="0.25">
      <c r="A210" s="106">
        <v>54000</v>
      </c>
      <c r="B210" s="106">
        <v>71000</v>
      </c>
      <c r="C210" s="106">
        <v>71000</v>
      </c>
      <c r="D210" s="96" t="s">
        <v>291</v>
      </c>
      <c r="E210" s="96" t="s">
        <v>13</v>
      </c>
      <c r="F210" s="96" t="s">
        <v>292</v>
      </c>
      <c r="G210" s="96" t="s">
        <v>293</v>
      </c>
      <c r="H210" s="96">
        <v>0.56000000000000005</v>
      </c>
      <c r="I210" s="96">
        <v>0.48</v>
      </c>
      <c r="J210" s="96" t="s">
        <v>245</v>
      </c>
      <c r="K210" s="96">
        <v>2.1933243455249999E-2</v>
      </c>
      <c r="L210" s="96">
        <v>3979.0763759506299</v>
      </c>
      <c r="M210" s="96">
        <v>9.8727879718923806</v>
      </c>
      <c r="N210" s="96">
        <v>1.45046352867674</v>
      </c>
      <c r="O210" s="96">
        <v>0.21654226216958</v>
      </c>
      <c r="P210" s="96">
        <v>3.1813369697419998E-2</v>
      </c>
      <c r="Q210" s="96">
        <v>87.274050880759205</v>
      </c>
      <c r="R210" s="96">
        <v>1210</v>
      </c>
      <c r="S210" s="96" t="s">
        <v>298</v>
      </c>
      <c r="T210" s="96">
        <v>1210</v>
      </c>
      <c r="U210" s="96" t="s">
        <v>295</v>
      </c>
      <c r="V210" s="96" t="s">
        <v>245</v>
      </c>
      <c r="Z210" s="96">
        <v>0</v>
      </c>
      <c r="AA210" s="96">
        <v>1</v>
      </c>
      <c r="AB210" s="96">
        <v>0.21654226216958</v>
      </c>
      <c r="AC210" s="96">
        <v>3.1813369697419998E-2</v>
      </c>
      <c r="AD210" s="96">
        <v>87.274050880760001</v>
      </c>
      <c r="AF210" s="96">
        <v>-1</v>
      </c>
      <c r="AG210" s="96">
        <v>-1</v>
      </c>
      <c r="AH210" s="96">
        <v>-1</v>
      </c>
      <c r="AI210" s="96">
        <v>-1</v>
      </c>
      <c r="AJ210" s="96">
        <v>0</v>
      </c>
      <c r="AM210" s="96" t="s">
        <v>296</v>
      </c>
      <c r="AN210" s="96">
        <v>-1</v>
      </c>
      <c r="AQ210" s="96">
        <v>636</v>
      </c>
      <c r="AR210" s="96" t="s">
        <v>243</v>
      </c>
      <c r="AS210" s="96" t="s">
        <v>297</v>
      </c>
      <c r="AT210" s="96" t="s">
        <v>245</v>
      </c>
      <c r="AV210" s="96">
        <v>48.647292296409901</v>
      </c>
      <c r="AW210" s="96">
        <v>7.0781874199999997E-2</v>
      </c>
    </row>
    <row r="211" spans="1:49" x14ac:dyDescent="0.25">
      <c r="A211" s="106">
        <v>54000</v>
      </c>
      <c r="B211" s="106">
        <v>72000</v>
      </c>
      <c r="C211" s="106">
        <v>72000</v>
      </c>
      <c r="D211" s="96" t="s">
        <v>291</v>
      </c>
      <c r="E211" s="96" t="s">
        <v>13</v>
      </c>
      <c r="F211" s="96" t="s">
        <v>292</v>
      </c>
      <c r="G211" s="96" t="s">
        <v>293</v>
      </c>
      <c r="H211" s="96">
        <v>0.56000000000000005</v>
      </c>
      <c r="I211" s="96">
        <v>0.48</v>
      </c>
      <c r="J211" s="96" t="s">
        <v>245</v>
      </c>
      <c r="K211" s="96">
        <v>7.3431813812879998E-2</v>
      </c>
      <c r="L211" s="96">
        <v>3974.5766388043298</v>
      </c>
      <c r="M211" s="96">
        <v>9.8621979800071102</v>
      </c>
      <c r="N211" s="96">
        <v>1.4489273128779501</v>
      </c>
      <c r="O211" s="96">
        <v>0.72419908585371995</v>
      </c>
      <c r="P211" s="96">
        <v>0.10639736066765999</v>
      </c>
      <c r="Q211" s="96">
        <v>291.86037172573401</v>
      </c>
      <c r="R211" s="96">
        <v>1200</v>
      </c>
      <c r="S211" s="96" t="s">
        <v>294</v>
      </c>
      <c r="T211" s="96">
        <v>1200</v>
      </c>
      <c r="U211" s="96" t="s">
        <v>295</v>
      </c>
      <c r="V211" s="96" t="s">
        <v>245</v>
      </c>
      <c r="Z211" s="96">
        <v>0</v>
      </c>
      <c r="AA211" s="96">
        <v>1</v>
      </c>
      <c r="AB211" s="96">
        <v>0.72419908585371995</v>
      </c>
      <c r="AC211" s="96">
        <v>0.10639736066765999</v>
      </c>
      <c r="AD211" s="96">
        <v>291.86037172573401</v>
      </c>
      <c r="AF211" s="96">
        <v>-1</v>
      </c>
      <c r="AG211" s="96">
        <v>-1</v>
      </c>
      <c r="AH211" s="96">
        <v>-1</v>
      </c>
      <c r="AI211" s="96">
        <v>-1</v>
      </c>
      <c r="AJ211" s="96">
        <v>0</v>
      </c>
      <c r="AM211" s="96" t="s">
        <v>296</v>
      </c>
      <c r="AN211" s="96">
        <v>-1</v>
      </c>
      <c r="AQ211" s="96">
        <v>636</v>
      </c>
      <c r="AR211" s="96" t="s">
        <v>243</v>
      </c>
      <c r="AS211" s="96" t="s">
        <v>297</v>
      </c>
      <c r="AT211" s="96" t="s">
        <v>245</v>
      </c>
      <c r="AV211" s="96">
        <v>111.916514590386</v>
      </c>
      <c r="AW211" s="96">
        <v>0.2367075196</v>
      </c>
    </row>
    <row r="212" spans="1:49" x14ac:dyDescent="0.25">
      <c r="A212" s="106">
        <v>54000</v>
      </c>
      <c r="B212" s="106">
        <v>72000</v>
      </c>
      <c r="C212" s="106">
        <v>72000</v>
      </c>
      <c r="D212" s="96" t="s">
        <v>291</v>
      </c>
      <c r="E212" s="96" t="s">
        <v>13</v>
      </c>
      <c r="F212" s="96" t="s">
        <v>292</v>
      </c>
      <c r="G212" s="96" t="s">
        <v>293</v>
      </c>
      <c r="H212" s="96">
        <v>0.56000000000000005</v>
      </c>
      <c r="I212" s="96">
        <v>0.48</v>
      </c>
      <c r="J212" s="96" t="s">
        <v>299</v>
      </c>
      <c r="K212" s="96">
        <v>6.8162792860900004E-3</v>
      </c>
      <c r="L212" s="96">
        <v>3974.5766388043298</v>
      </c>
      <c r="M212" s="96">
        <v>9.8621979800071102</v>
      </c>
      <c r="N212" s="96">
        <v>1.4489273128779501</v>
      </c>
      <c r="O212" s="96">
        <v>6.7223495806449998E-2</v>
      </c>
      <c r="P212" s="96">
        <v>9.8762932298199994E-3</v>
      </c>
      <c r="Q212" s="96">
        <v>27.091824414063101</v>
      </c>
      <c r="R212" s="96">
        <v>1200</v>
      </c>
      <c r="S212" s="96" t="s">
        <v>294</v>
      </c>
      <c r="T212" s="96">
        <v>3000</v>
      </c>
      <c r="U212" s="96" t="s">
        <v>295</v>
      </c>
      <c r="V212" s="96" t="s">
        <v>245</v>
      </c>
      <c r="Z212" s="96">
        <v>0</v>
      </c>
      <c r="AA212" s="96">
        <v>1</v>
      </c>
      <c r="AB212" s="96">
        <v>6.7223495806449998E-2</v>
      </c>
      <c r="AC212" s="96">
        <v>9.8762932298199994E-3</v>
      </c>
      <c r="AD212" s="96">
        <v>27.091824414064</v>
      </c>
      <c r="AF212" s="96">
        <v>-1</v>
      </c>
      <c r="AG212" s="96">
        <v>-1</v>
      </c>
      <c r="AH212" s="96">
        <v>-1</v>
      </c>
      <c r="AI212" s="96">
        <v>-1</v>
      </c>
      <c r="AJ212" s="96">
        <v>0</v>
      </c>
      <c r="AM212" s="96" t="s">
        <v>296</v>
      </c>
      <c r="AN212" s="96">
        <v>-1</v>
      </c>
      <c r="AQ212" s="96">
        <v>636</v>
      </c>
      <c r="AR212" s="96" t="s">
        <v>243</v>
      </c>
      <c r="AS212" s="96" t="s">
        <v>297</v>
      </c>
      <c r="AT212" s="96" t="s">
        <v>245</v>
      </c>
      <c r="AV212" s="96">
        <v>25.402889434246301</v>
      </c>
      <c r="AW212" s="96">
        <v>2.19722826E-2</v>
      </c>
    </row>
    <row r="213" spans="1:49" x14ac:dyDescent="0.25">
      <c r="A213" s="106">
        <v>54000</v>
      </c>
      <c r="B213" s="106">
        <v>72000</v>
      </c>
      <c r="C213" s="106">
        <v>72000</v>
      </c>
      <c r="D213" s="96" t="s">
        <v>291</v>
      </c>
      <c r="E213" s="96" t="s">
        <v>13</v>
      </c>
      <c r="F213" s="96" t="s">
        <v>292</v>
      </c>
      <c r="G213" s="96" t="s">
        <v>293</v>
      </c>
      <c r="H213" s="96">
        <v>0.56000000000000005</v>
      </c>
      <c r="I213" s="96">
        <v>0.48</v>
      </c>
      <c r="J213" s="96" t="s">
        <v>245</v>
      </c>
      <c r="K213" s="96">
        <v>0.33403913080748998</v>
      </c>
      <c r="L213" s="96">
        <v>3974.5766388043298</v>
      </c>
      <c r="M213" s="96">
        <v>9.8621979800071102</v>
      </c>
      <c r="N213" s="96">
        <v>1.4489273128779501</v>
      </c>
      <c r="O213" s="96">
        <v>3.2943600410929599</v>
      </c>
      <c r="P213" s="96">
        <v>0.48399842019697997</v>
      </c>
      <c r="Q213" s="96">
        <v>1327.66412575395</v>
      </c>
      <c r="R213" s="96">
        <v>1210</v>
      </c>
      <c r="S213" s="96" t="s">
        <v>298</v>
      </c>
      <c r="T213" s="96">
        <v>1210</v>
      </c>
      <c r="U213" s="96" t="s">
        <v>295</v>
      </c>
      <c r="V213" s="96" t="s">
        <v>245</v>
      </c>
      <c r="Z213" s="96">
        <v>0</v>
      </c>
      <c r="AA213" s="96">
        <v>1</v>
      </c>
      <c r="AB213" s="96">
        <v>3.2943600410929599</v>
      </c>
      <c r="AC213" s="96">
        <v>0.48399842019697997</v>
      </c>
      <c r="AD213" s="96">
        <v>1327.66412575395</v>
      </c>
      <c r="AF213" s="96">
        <v>-1</v>
      </c>
      <c r="AG213" s="96">
        <v>-1</v>
      </c>
      <c r="AH213" s="96">
        <v>-1</v>
      </c>
      <c r="AI213" s="96">
        <v>-1</v>
      </c>
      <c r="AJ213" s="96">
        <v>0</v>
      </c>
      <c r="AM213" s="96" t="s">
        <v>296</v>
      </c>
      <c r="AN213" s="96">
        <v>-1</v>
      </c>
      <c r="AQ213" s="96">
        <v>636</v>
      </c>
      <c r="AR213" s="96" t="s">
        <v>243</v>
      </c>
      <c r="AS213" s="96" t="s">
        <v>297</v>
      </c>
      <c r="AT213" s="96" t="s">
        <v>245</v>
      </c>
      <c r="AV213" s="96">
        <v>146.51793621454101</v>
      </c>
      <c r="AW213" s="96">
        <v>1.0767754466999999</v>
      </c>
    </row>
    <row r="214" spans="1:49" x14ac:dyDescent="0.25">
      <c r="A214" s="106">
        <v>54000</v>
      </c>
      <c r="B214" s="106">
        <v>72000</v>
      </c>
      <c r="C214" s="106">
        <v>72000</v>
      </c>
      <c r="D214" s="96" t="s">
        <v>291</v>
      </c>
      <c r="E214" s="96" t="s">
        <v>13</v>
      </c>
      <c r="F214" s="96" t="s">
        <v>292</v>
      </c>
      <c r="G214" s="96" t="s">
        <v>293</v>
      </c>
      <c r="H214" s="96">
        <v>0.56000000000000005</v>
      </c>
      <c r="I214" s="96">
        <v>0.48</v>
      </c>
      <c r="J214" s="96" t="s">
        <v>245</v>
      </c>
      <c r="K214" s="96">
        <v>0.20347624415894</v>
      </c>
      <c r="L214" s="96">
        <v>3974.5766388043298</v>
      </c>
      <c r="M214" s="96">
        <v>9.8621979800071102</v>
      </c>
      <c r="N214" s="96">
        <v>1.4489273128779501</v>
      </c>
      <c r="O214" s="96">
        <v>2.0067230041237401</v>
      </c>
      <c r="P214" s="96">
        <v>0.29482228768370999</v>
      </c>
      <c r="Q214" s="96">
        <v>808.73192658577295</v>
      </c>
      <c r="R214" s="96">
        <v>1210</v>
      </c>
      <c r="S214" s="96" t="s">
        <v>298</v>
      </c>
      <c r="T214" s="96">
        <v>1210</v>
      </c>
      <c r="U214" s="96" t="s">
        <v>295</v>
      </c>
      <c r="V214" s="96" t="s">
        <v>245</v>
      </c>
      <c r="Z214" s="96">
        <v>0</v>
      </c>
      <c r="AA214" s="96">
        <v>1</v>
      </c>
      <c r="AB214" s="96">
        <v>2.0067230041237401</v>
      </c>
      <c r="AC214" s="96">
        <v>0.29482228768370999</v>
      </c>
      <c r="AD214" s="96">
        <v>808.73192658577295</v>
      </c>
      <c r="AF214" s="96">
        <v>-1</v>
      </c>
      <c r="AG214" s="96">
        <v>-1</v>
      </c>
      <c r="AH214" s="96">
        <v>-1</v>
      </c>
      <c r="AI214" s="96">
        <v>-1</v>
      </c>
      <c r="AJ214" s="96">
        <v>0</v>
      </c>
      <c r="AM214" s="96" t="s">
        <v>296</v>
      </c>
      <c r="AN214" s="96">
        <v>-1</v>
      </c>
      <c r="AQ214" s="96">
        <v>636</v>
      </c>
      <c r="AR214" s="96" t="s">
        <v>243</v>
      </c>
      <c r="AS214" s="96" t="s">
        <v>297</v>
      </c>
      <c r="AT214" s="96" t="s">
        <v>245</v>
      </c>
      <c r="AV214" s="96">
        <v>125.252371654602</v>
      </c>
      <c r="AW214" s="96">
        <v>0.65590586100000003</v>
      </c>
    </row>
    <row r="215" spans="1:49" x14ac:dyDescent="0.25">
      <c r="A215" s="106">
        <v>54000</v>
      </c>
      <c r="B215" s="106">
        <v>72000</v>
      </c>
      <c r="C215" s="106">
        <v>72000</v>
      </c>
      <c r="D215" s="96" t="s">
        <v>291</v>
      </c>
      <c r="E215" s="96" t="s">
        <v>13</v>
      </c>
      <c r="F215" s="96" t="s">
        <v>292</v>
      </c>
      <c r="G215" s="96" t="s">
        <v>293</v>
      </c>
      <c r="H215" s="96">
        <v>0.56000000000000005</v>
      </c>
      <c r="I215" s="96">
        <v>0.48</v>
      </c>
      <c r="J215" s="96" t="s">
        <v>245</v>
      </c>
      <c r="K215" s="96">
        <v>0.17386080535289999</v>
      </c>
      <c r="L215" s="96">
        <v>3975.1522818692902</v>
      </c>
      <c r="M215" s="96">
        <v>9.8635238237045595</v>
      </c>
      <c r="N215" s="96">
        <v>1.44911860314704</v>
      </c>
      <c r="O215" s="96">
        <v>1.71488019560681</v>
      </c>
      <c r="P215" s="96">
        <v>0.25194492739501001</v>
      </c>
      <c r="Q215" s="96">
        <v>691.123177126222</v>
      </c>
      <c r="R215" s="96">
        <v>1200</v>
      </c>
      <c r="S215" s="96" t="s">
        <v>294</v>
      </c>
      <c r="T215" s="96">
        <v>1200</v>
      </c>
      <c r="U215" s="96" t="s">
        <v>295</v>
      </c>
      <c r="V215" s="96" t="s">
        <v>245</v>
      </c>
      <c r="Z215" s="96">
        <v>0</v>
      </c>
      <c r="AA215" s="96">
        <v>1</v>
      </c>
      <c r="AB215" s="96">
        <v>1.71488019560681</v>
      </c>
      <c r="AC215" s="96">
        <v>0.25194492739501001</v>
      </c>
      <c r="AD215" s="96">
        <v>691.123177126222</v>
      </c>
      <c r="AF215" s="96">
        <v>-1</v>
      </c>
      <c r="AG215" s="96">
        <v>-1</v>
      </c>
      <c r="AH215" s="96">
        <v>-1</v>
      </c>
      <c r="AI215" s="96">
        <v>-1</v>
      </c>
      <c r="AJ215" s="96">
        <v>0</v>
      </c>
      <c r="AM215" s="96" t="s">
        <v>296</v>
      </c>
      <c r="AN215" s="96">
        <v>-1</v>
      </c>
      <c r="AQ215" s="96">
        <v>636</v>
      </c>
      <c r="AR215" s="96" t="s">
        <v>243</v>
      </c>
      <c r="AS215" s="96" t="s">
        <v>297</v>
      </c>
      <c r="AT215" s="96" t="s">
        <v>245</v>
      </c>
      <c r="AV215" s="96">
        <v>128.15831120656</v>
      </c>
      <c r="AW215" s="96">
        <v>0.56052163590000004</v>
      </c>
    </row>
    <row r="216" spans="1:49" x14ac:dyDescent="0.25">
      <c r="A216" s="106">
        <v>54000</v>
      </c>
      <c r="B216" s="106">
        <v>72000</v>
      </c>
      <c r="C216" s="106">
        <v>72000</v>
      </c>
      <c r="D216" s="96" t="s">
        <v>291</v>
      </c>
      <c r="E216" s="96" t="s">
        <v>13</v>
      </c>
      <c r="F216" s="96" t="s">
        <v>292</v>
      </c>
      <c r="G216" s="96" t="s">
        <v>293</v>
      </c>
      <c r="H216" s="96">
        <v>0.56000000000000005</v>
      </c>
      <c r="I216" s="96">
        <v>0.48</v>
      </c>
      <c r="J216" s="96" t="s">
        <v>245</v>
      </c>
      <c r="K216" s="96">
        <v>9.010980590631E-2</v>
      </c>
      <c r="L216" s="96">
        <v>3975.1522818692902</v>
      </c>
      <c r="M216" s="96">
        <v>9.8635238237045595</v>
      </c>
      <c r="N216" s="96">
        <v>1.44911860314704</v>
      </c>
      <c r="O216" s="96">
        <v>0.88880021730632996</v>
      </c>
      <c r="P216" s="96">
        <v>0.13057979606480999</v>
      </c>
      <c r="Q216" s="96">
        <v>358.20020056728703</v>
      </c>
      <c r="R216" s="96">
        <v>1210</v>
      </c>
      <c r="S216" s="96" t="s">
        <v>298</v>
      </c>
      <c r="T216" s="96">
        <v>1210</v>
      </c>
      <c r="U216" s="96" t="s">
        <v>295</v>
      </c>
      <c r="V216" s="96" t="s">
        <v>245</v>
      </c>
      <c r="Z216" s="96">
        <v>0</v>
      </c>
      <c r="AA216" s="96">
        <v>1</v>
      </c>
      <c r="AB216" s="96">
        <v>0.88880021730632996</v>
      </c>
      <c r="AC216" s="96">
        <v>0.13057979606480999</v>
      </c>
      <c r="AD216" s="96">
        <v>358.20020056728703</v>
      </c>
      <c r="AF216" s="96">
        <v>-1</v>
      </c>
      <c r="AG216" s="96">
        <v>-1</v>
      </c>
      <c r="AH216" s="96">
        <v>-1</v>
      </c>
      <c r="AI216" s="96">
        <v>-1</v>
      </c>
      <c r="AJ216" s="96">
        <v>0</v>
      </c>
      <c r="AM216" s="96" t="s">
        <v>296</v>
      </c>
      <c r="AN216" s="96">
        <v>-1</v>
      </c>
      <c r="AQ216" s="96">
        <v>636</v>
      </c>
      <c r="AR216" s="96" t="s">
        <v>243</v>
      </c>
      <c r="AS216" s="96" t="s">
        <v>297</v>
      </c>
      <c r="AT216" s="96" t="s">
        <v>245</v>
      </c>
      <c r="AV216" s="96">
        <v>91.468319922275001</v>
      </c>
      <c r="AW216" s="96">
        <v>0.29051111159999998</v>
      </c>
    </row>
    <row r="217" spans="1:49" x14ac:dyDescent="0.25">
      <c r="A217" s="106">
        <v>54000</v>
      </c>
      <c r="B217" s="106">
        <v>72000</v>
      </c>
      <c r="C217" s="106">
        <v>72000</v>
      </c>
      <c r="D217" s="96" t="s">
        <v>291</v>
      </c>
      <c r="E217" s="96" t="s">
        <v>13</v>
      </c>
      <c r="F217" s="96" t="s">
        <v>292</v>
      </c>
      <c r="G217" s="96" t="s">
        <v>293</v>
      </c>
      <c r="H217" s="96">
        <v>0.56000000000000005</v>
      </c>
      <c r="I217" s="96">
        <v>0.48</v>
      </c>
      <c r="J217" s="96" t="s">
        <v>245</v>
      </c>
      <c r="K217" s="96">
        <v>0.33366875921931</v>
      </c>
      <c r="L217" s="96">
        <v>3975.1522818692902</v>
      </c>
      <c r="M217" s="96">
        <v>9.8635238237045595</v>
      </c>
      <c r="N217" s="96">
        <v>1.44911860314704</v>
      </c>
      <c r="O217" s="96">
        <v>3.2911497557856002</v>
      </c>
      <c r="P217" s="96">
        <v>0.48352560627369001</v>
      </c>
      <c r="Q217" s="96">
        <v>1326.3841295991299</v>
      </c>
      <c r="R217" s="96">
        <v>1210</v>
      </c>
      <c r="S217" s="96" t="s">
        <v>298</v>
      </c>
      <c r="T217" s="96">
        <v>1210</v>
      </c>
      <c r="U217" s="96" t="s">
        <v>295</v>
      </c>
      <c r="V217" s="96" t="s">
        <v>245</v>
      </c>
      <c r="Z217" s="96">
        <v>0</v>
      </c>
      <c r="AA217" s="96">
        <v>1</v>
      </c>
      <c r="AB217" s="96">
        <v>3.2911497557856002</v>
      </c>
      <c r="AC217" s="96">
        <v>0.48352560627369001</v>
      </c>
      <c r="AD217" s="96">
        <v>1326.3841295991399</v>
      </c>
      <c r="AF217" s="96">
        <v>-1</v>
      </c>
      <c r="AG217" s="96">
        <v>-1</v>
      </c>
      <c r="AH217" s="96">
        <v>-1</v>
      </c>
      <c r="AI217" s="96">
        <v>-1</v>
      </c>
      <c r="AJ217" s="96">
        <v>0</v>
      </c>
      <c r="AM217" s="96" t="s">
        <v>296</v>
      </c>
      <c r="AN217" s="96">
        <v>-1</v>
      </c>
      <c r="AQ217" s="96">
        <v>636</v>
      </c>
      <c r="AR217" s="96" t="s">
        <v>243</v>
      </c>
      <c r="AS217" s="96" t="s">
        <v>297</v>
      </c>
      <c r="AT217" s="96" t="s">
        <v>245</v>
      </c>
      <c r="AV217" s="96">
        <v>147.022349261541</v>
      </c>
      <c r="AW217" s="96">
        <v>1.0757373314000001</v>
      </c>
    </row>
    <row r="218" spans="1:49" x14ac:dyDescent="0.25">
      <c r="A218" s="106">
        <v>54000</v>
      </c>
      <c r="B218" s="106">
        <v>72000</v>
      </c>
      <c r="C218" s="106">
        <v>72000</v>
      </c>
      <c r="D218" s="96" t="s">
        <v>291</v>
      </c>
      <c r="E218" s="96" t="s">
        <v>13</v>
      </c>
      <c r="F218" s="96" t="s">
        <v>292</v>
      </c>
      <c r="G218" s="96" t="s">
        <v>293</v>
      </c>
      <c r="H218" s="96">
        <v>0.56000000000000005</v>
      </c>
      <c r="I218" s="96">
        <v>0.48</v>
      </c>
      <c r="J218" s="96" t="s">
        <v>245</v>
      </c>
      <c r="K218" s="96">
        <v>2.0124083304450001E-2</v>
      </c>
      <c r="L218" s="96">
        <v>3975.1522818692902</v>
      </c>
      <c r="M218" s="96">
        <v>9.8635238237045595</v>
      </c>
      <c r="N218" s="96">
        <v>1.44911860314704</v>
      </c>
      <c r="O218" s="96">
        <v>0.19849437510369</v>
      </c>
      <c r="P218" s="96">
        <v>2.916218348776E-2</v>
      </c>
      <c r="Q218" s="96">
        <v>79.9962956682281</v>
      </c>
      <c r="R218" s="96">
        <v>1210</v>
      </c>
      <c r="S218" s="96" t="s">
        <v>298</v>
      </c>
      <c r="T218" s="96">
        <v>1210</v>
      </c>
      <c r="U218" s="96" t="s">
        <v>295</v>
      </c>
      <c r="V218" s="96" t="s">
        <v>245</v>
      </c>
      <c r="Z218" s="96">
        <v>0</v>
      </c>
      <c r="AA218" s="96">
        <v>1</v>
      </c>
      <c r="AB218" s="96">
        <v>0.19849437510369</v>
      </c>
      <c r="AC218" s="96">
        <v>2.916218348776E-2</v>
      </c>
      <c r="AD218" s="96">
        <v>79.996295668227305</v>
      </c>
      <c r="AF218" s="96">
        <v>-1</v>
      </c>
      <c r="AG218" s="96">
        <v>-1</v>
      </c>
      <c r="AH218" s="96">
        <v>-1</v>
      </c>
      <c r="AI218" s="96">
        <v>-1</v>
      </c>
      <c r="AJ218" s="96">
        <v>0</v>
      </c>
      <c r="AM218" s="96" t="s">
        <v>296</v>
      </c>
      <c r="AN218" s="96">
        <v>-1</v>
      </c>
      <c r="AQ218" s="96">
        <v>636</v>
      </c>
      <c r="AR218" s="96" t="s">
        <v>243</v>
      </c>
      <c r="AS218" s="96" t="s">
        <v>297</v>
      </c>
      <c r="AT218" s="96" t="s">
        <v>245</v>
      </c>
      <c r="AV218" s="96">
        <v>77.477114934296594</v>
      </c>
      <c r="AW218" s="96">
        <v>6.4879396300000003E-2</v>
      </c>
    </row>
    <row r="219" spans="1:49" x14ac:dyDescent="0.25">
      <c r="A219" s="106">
        <v>54000</v>
      </c>
      <c r="B219" s="106">
        <v>72000</v>
      </c>
      <c r="C219" s="106">
        <v>72000</v>
      </c>
      <c r="D219" s="96" t="s">
        <v>291</v>
      </c>
      <c r="E219" s="96" t="s">
        <v>13</v>
      </c>
      <c r="F219" s="96" t="s">
        <v>292</v>
      </c>
      <c r="G219" s="96" t="s">
        <v>293</v>
      </c>
      <c r="H219" s="96">
        <v>0.56000000000000005</v>
      </c>
      <c r="I219" s="96">
        <v>0.48</v>
      </c>
      <c r="J219" s="96" t="s">
        <v>245</v>
      </c>
      <c r="K219" s="96">
        <v>0.20548436152008001</v>
      </c>
      <c r="L219" s="96">
        <v>3973.7131549351302</v>
      </c>
      <c r="M219" s="96">
        <v>9.8602091758734893</v>
      </c>
      <c r="N219" s="96">
        <v>1.4486403721202701</v>
      </c>
      <c r="O219" s="96">
        <v>2.0261187869588801</v>
      </c>
      <c r="P219" s="96">
        <v>0.29767294193735</v>
      </c>
      <c r="Q219" s="96">
        <v>816.53591050582395</v>
      </c>
      <c r="R219" s="96">
        <v>1200</v>
      </c>
      <c r="S219" s="96" t="s">
        <v>294</v>
      </c>
      <c r="T219" s="96">
        <v>1200</v>
      </c>
      <c r="U219" s="96" t="s">
        <v>295</v>
      </c>
      <c r="V219" s="96" t="s">
        <v>245</v>
      </c>
      <c r="Z219" s="96">
        <v>0</v>
      </c>
      <c r="AA219" s="96">
        <v>1</v>
      </c>
      <c r="AB219" s="96">
        <v>2.0261187869588801</v>
      </c>
      <c r="AC219" s="96">
        <v>0.29767294193735</v>
      </c>
      <c r="AD219" s="96">
        <v>900.16296151342397</v>
      </c>
      <c r="AF219" s="96">
        <v>-1</v>
      </c>
      <c r="AG219" s="96">
        <v>-1</v>
      </c>
      <c r="AH219" s="96">
        <v>-1</v>
      </c>
      <c r="AI219" s="96">
        <v>-1</v>
      </c>
      <c r="AJ219" s="96">
        <v>0</v>
      </c>
      <c r="AM219" s="96" t="s">
        <v>296</v>
      </c>
      <c r="AN219" s="96">
        <v>-1</v>
      </c>
      <c r="AQ219" s="96">
        <v>636</v>
      </c>
      <c r="AR219" s="96" t="s">
        <v>243</v>
      </c>
      <c r="AS219" s="96" t="s">
        <v>297</v>
      </c>
      <c r="AT219" s="96" t="s">
        <v>245</v>
      </c>
      <c r="AV219" s="96">
        <v>152.20136267535401</v>
      </c>
      <c r="AW219" s="96">
        <v>0.73005917399999998</v>
      </c>
    </row>
    <row r="220" spans="1:49" x14ac:dyDescent="0.25">
      <c r="A220" s="106">
        <v>54000</v>
      </c>
      <c r="B220" s="106">
        <v>72000</v>
      </c>
      <c r="C220" s="106">
        <v>72000</v>
      </c>
      <c r="D220" s="96" t="s">
        <v>291</v>
      </c>
      <c r="E220" s="96" t="s">
        <v>13</v>
      </c>
      <c r="F220" s="96" t="s">
        <v>292</v>
      </c>
      <c r="G220" s="96" t="s">
        <v>293</v>
      </c>
      <c r="H220" s="96">
        <v>0.56000000000000005</v>
      </c>
      <c r="I220" s="96">
        <v>0.48</v>
      </c>
      <c r="J220" s="96" t="s">
        <v>245</v>
      </c>
      <c r="K220" s="96">
        <v>2.1045064841609999E-2</v>
      </c>
      <c r="L220" s="96">
        <v>3973.7131549351302</v>
      </c>
      <c r="M220" s="96">
        <v>9.8602091758734893</v>
      </c>
      <c r="N220" s="96">
        <v>1.4486403721202701</v>
      </c>
      <c r="O220" s="96">
        <v>0.20750874145817</v>
      </c>
      <c r="P220" s="96">
        <v>3.0486730563449999E-2</v>
      </c>
      <c r="Q220" s="96">
        <v>83.627051007600301</v>
      </c>
      <c r="R220" s="96">
        <v>1200</v>
      </c>
      <c r="S220" s="96" t="s">
        <v>294</v>
      </c>
      <c r="T220" s="96">
        <v>1200</v>
      </c>
      <c r="U220" s="96" t="s">
        <v>295</v>
      </c>
      <c r="V220" s="96" t="s">
        <v>245</v>
      </c>
      <c r="Z220" s="96">
        <v>0</v>
      </c>
      <c r="AA220" s="96">
        <v>1</v>
      </c>
      <c r="AB220" s="96">
        <v>0.20750874145817</v>
      </c>
      <c r="AC220" s="96">
        <v>3.0486730563449999E-2</v>
      </c>
      <c r="AD220" s="96">
        <v>900.16296151342397</v>
      </c>
      <c r="AF220" s="96">
        <v>-1</v>
      </c>
      <c r="AG220" s="96">
        <v>-1</v>
      </c>
      <c r="AH220" s="96">
        <v>-1</v>
      </c>
      <c r="AI220" s="96">
        <v>-1</v>
      </c>
      <c r="AJ220" s="96">
        <v>0</v>
      </c>
      <c r="AM220" s="96" t="s">
        <v>296</v>
      </c>
      <c r="AN220" s="96">
        <v>-1</v>
      </c>
      <c r="AQ220" s="96">
        <v>636</v>
      </c>
      <c r="AR220" s="96" t="s">
        <v>243</v>
      </c>
      <c r="AS220" s="96" t="s">
        <v>297</v>
      </c>
      <c r="AT220" s="96" t="s">
        <v>245</v>
      </c>
      <c r="AV220" s="96">
        <v>129.17099224309999</v>
      </c>
      <c r="AW220" s="96">
        <v>0.73005917399999998</v>
      </c>
    </row>
    <row r="221" spans="1:49" x14ac:dyDescent="0.25">
      <c r="A221" s="106">
        <v>54000</v>
      </c>
      <c r="B221" s="106">
        <v>72000</v>
      </c>
      <c r="C221" s="106">
        <v>72000</v>
      </c>
      <c r="D221" s="96" t="s">
        <v>291</v>
      </c>
      <c r="E221" s="96" t="s">
        <v>13</v>
      </c>
      <c r="F221" s="96" t="s">
        <v>292</v>
      </c>
      <c r="G221" s="96" t="s">
        <v>293</v>
      </c>
      <c r="H221" s="96">
        <v>0.56000000000000005</v>
      </c>
      <c r="I221" s="96">
        <v>0.48</v>
      </c>
      <c r="J221" s="96" t="s">
        <v>245</v>
      </c>
      <c r="K221" s="96">
        <v>1.13538002106E-2</v>
      </c>
      <c r="L221" s="96">
        <v>3973.7131549351302</v>
      </c>
      <c r="M221" s="96">
        <v>9.8602091758734893</v>
      </c>
      <c r="N221" s="96">
        <v>1.4486403721202701</v>
      </c>
      <c r="O221" s="96">
        <v>0.11195084501761</v>
      </c>
      <c r="P221" s="96">
        <v>1.644757336206E-2</v>
      </c>
      <c r="Q221" s="96">
        <v>45.116745255374397</v>
      </c>
      <c r="R221" s="96">
        <v>1210</v>
      </c>
      <c r="S221" s="96" t="s">
        <v>298</v>
      </c>
      <c r="T221" s="96">
        <v>1210</v>
      </c>
      <c r="U221" s="96" t="s">
        <v>295</v>
      </c>
      <c r="V221" s="96" t="s">
        <v>245</v>
      </c>
      <c r="Z221" s="96">
        <v>0</v>
      </c>
      <c r="AA221" s="96">
        <v>1</v>
      </c>
      <c r="AB221" s="96">
        <v>0.11195084501761</v>
      </c>
      <c r="AC221" s="96">
        <v>1.644757336206E-2</v>
      </c>
      <c r="AD221" s="96">
        <v>45.1167452553752</v>
      </c>
      <c r="AF221" s="96">
        <v>-1</v>
      </c>
      <c r="AG221" s="96">
        <v>-1</v>
      </c>
      <c r="AH221" s="96">
        <v>-1</v>
      </c>
      <c r="AI221" s="96">
        <v>-1</v>
      </c>
      <c r="AJ221" s="96">
        <v>0</v>
      </c>
      <c r="AM221" s="96" t="s">
        <v>296</v>
      </c>
      <c r="AN221" s="96">
        <v>-1</v>
      </c>
      <c r="AQ221" s="96">
        <v>636</v>
      </c>
      <c r="AR221" s="96" t="s">
        <v>243</v>
      </c>
      <c r="AS221" s="96" t="s">
        <v>297</v>
      </c>
      <c r="AT221" s="96" t="s">
        <v>245</v>
      </c>
      <c r="AV221" s="96">
        <v>32.9770671318052</v>
      </c>
      <c r="AW221" s="96">
        <v>3.6591034299999999E-2</v>
      </c>
    </row>
    <row r="222" spans="1:49" x14ac:dyDescent="0.25">
      <c r="A222" s="106">
        <v>54000</v>
      </c>
      <c r="B222" s="106">
        <v>72000</v>
      </c>
      <c r="C222" s="106">
        <v>72000</v>
      </c>
      <c r="D222" s="96" t="s">
        <v>291</v>
      </c>
      <c r="E222" s="96" t="s">
        <v>13</v>
      </c>
      <c r="F222" s="96" t="s">
        <v>292</v>
      </c>
      <c r="G222" s="96" t="s">
        <v>293</v>
      </c>
      <c r="H222" s="96">
        <v>0.56000000000000005</v>
      </c>
      <c r="I222" s="96">
        <v>0.48</v>
      </c>
      <c r="J222" s="96" t="s">
        <v>245</v>
      </c>
      <c r="K222" s="96">
        <v>0.15112245973859001</v>
      </c>
      <c r="L222" s="96">
        <v>3973.7131549351302</v>
      </c>
      <c r="M222" s="96">
        <v>9.8602091758734893</v>
      </c>
      <c r="N222" s="96">
        <v>1.4486403721202701</v>
      </c>
      <c r="O222" s="96">
        <v>1.49009906419509</v>
      </c>
      <c r="P222" s="96">
        <v>0.21892209631144999</v>
      </c>
      <c r="Q222" s="96">
        <v>600.51730626942197</v>
      </c>
      <c r="R222" s="96">
        <v>1210</v>
      </c>
      <c r="S222" s="96" t="s">
        <v>298</v>
      </c>
      <c r="T222" s="96">
        <v>1210</v>
      </c>
      <c r="U222" s="96" t="s">
        <v>295</v>
      </c>
      <c r="V222" s="96" t="s">
        <v>245</v>
      </c>
      <c r="Z222" s="96">
        <v>0</v>
      </c>
      <c r="AA222" s="96">
        <v>1</v>
      </c>
      <c r="AB222" s="96">
        <v>1.49009906419509</v>
      </c>
      <c r="AC222" s="96">
        <v>0.21892209631144999</v>
      </c>
      <c r="AD222" s="96">
        <v>600.51730626942197</v>
      </c>
      <c r="AF222" s="96">
        <v>-1</v>
      </c>
      <c r="AG222" s="96">
        <v>-1</v>
      </c>
      <c r="AH222" s="96">
        <v>-1</v>
      </c>
      <c r="AI222" s="96">
        <v>-1</v>
      </c>
      <c r="AJ222" s="96">
        <v>0</v>
      </c>
      <c r="AM222" s="96" t="s">
        <v>296</v>
      </c>
      <c r="AN222" s="96">
        <v>-1</v>
      </c>
      <c r="AQ222" s="96">
        <v>636</v>
      </c>
      <c r="AR222" s="96" t="s">
        <v>243</v>
      </c>
      <c r="AS222" s="96" t="s">
        <v>297</v>
      </c>
      <c r="AT222" s="96" t="s">
        <v>245</v>
      </c>
      <c r="AV222" s="96">
        <v>109.177023858699</v>
      </c>
      <c r="AW222" s="96">
        <v>0.48703755580000002</v>
      </c>
    </row>
    <row r="223" spans="1:49" x14ac:dyDescent="0.25">
      <c r="A223" s="106">
        <v>54000</v>
      </c>
      <c r="B223" s="106">
        <v>72000</v>
      </c>
      <c r="C223" s="106">
        <v>72000</v>
      </c>
      <c r="D223" s="96" t="s">
        <v>291</v>
      </c>
      <c r="E223" s="96" t="s">
        <v>13</v>
      </c>
      <c r="F223" s="96" t="s">
        <v>292</v>
      </c>
      <c r="G223" s="96" t="s">
        <v>293</v>
      </c>
      <c r="H223" s="96">
        <v>0.56000000000000005</v>
      </c>
      <c r="I223" s="96">
        <v>0.48</v>
      </c>
      <c r="J223" s="96" t="s">
        <v>245</v>
      </c>
      <c r="K223" s="96">
        <v>8.848360683881E-2</v>
      </c>
      <c r="L223" s="96">
        <v>3973.7131549351302</v>
      </c>
      <c r="M223" s="96">
        <v>9.8602091758734893</v>
      </c>
      <c r="N223" s="96">
        <v>1.4486403721202701</v>
      </c>
      <c r="O223" s="96">
        <v>0.87246687206649998</v>
      </c>
      <c r="P223" s="96">
        <v>0.12818092513752999</v>
      </c>
      <c r="Q223" s="96">
        <v>351.608472491523</v>
      </c>
      <c r="R223" s="96">
        <v>1210</v>
      </c>
      <c r="S223" s="96" t="s">
        <v>298</v>
      </c>
      <c r="T223" s="96">
        <v>1210</v>
      </c>
      <c r="U223" s="96" t="s">
        <v>295</v>
      </c>
      <c r="V223" s="96" t="s">
        <v>245</v>
      </c>
      <c r="Z223" s="96">
        <v>0</v>
      </c>
      <c r="AA223" s="96">
        <v>1</v>
      </c>
      <c r="AB223" s="96">
        <v>0.87246687206649998</v>
      </c>
      <c r="AC223" s="96">
        <v>0.12818092513752999</v>
      </c>
      <c r="AD223" s="96">
        <v>351.60847249152198</v>
      </c>
      <c r="AF223" s="96">
        <v>-1</v>
      </c>
      <c r="AG223" s="96">
        <v>-1</v>
      </c>
      <c r="AH223" s="96">
        <v>-1</v>
      </c>
      <c r="AI223" s="96">
        <v>-1</v>
      </c>
      <c r="AJ223" s="96">
        <v>0</v>
      </c>
      <c r="AM223" s="96" t="s">
        <v>296</v>
      </c>
      <c r="AN223" s="96">
        <v>-1</v>
      </c>
      <c r="AQ223" s="96">
        <v>636</v>
      </c>
      <c r="AR223" s="96" t="s">
        <v>243</v>
      </c>
      <c r="AS223" s="96" t="s">
        <v>297</v>
      </c>
      <c r="AT223" s="96" t="s">
        <v>245</v>
      </c>
      <c r="AV223" s="96">
        <v>92.391857941769601</v>
      </c>
      <c r="AW223" s="96">
        <v>0.28516502230000002</v>
      </c>
    </row>
    <row r="224" spans="1:49" x14ac:dyDescent="0.25">
      <c r="A224" s="106">
        <v>54000</v>
      </c>
      <c r="B224" s="106">
        <v>72000</v>
      </c>
      <c r="C224" s="106">
        <v>72000</v>
      </c>
      <c r="D224" s="96" t="s">
        <v>291</v>
      </c>
      <c r="E224" s="96" t="s">
        <v>13</v>
      </c>
      <c r="F224" s="96" t="s">
        <v>292</v>
      </c>
      <c r="G224" s="96" t="s">
        <v>293</v>
      </c>
      <c r="H224" s="96">
        <v>0.56000000000000005</v>
      </c>
      <c r="I224" s="96">
        <v>0.48</v>
      </c>
      <c r="J224" s="96" t="s">
        <v>245</v>
      </c>
      <c r="K224" s="96">
        <v>0.14027416044914001</v>
      </c>
      <c r="L224" s="96">
        <v>3973.7131549351302</v>
      </c>
      <c r="M224" s="96">
        <v>9.8602091758734893</v>
      </c>
      <c r="N224" s="96">
        <v>1.4486403721202701</v>
      </c>
      <c r="O224" s="96">
        <v>1.38313256399864</v>
      </c>
      <c r="P224" s="96">
        <v>0.20320681199191001</v>
      </c>
      <c r="Q224" s="96">
        <v>557.40927667426104</v>
      </c>
      <c r="R224" s="96">
        <v>1210</v>
      </c>
      <c r="S224" s="96" t="s">
        <v>298</v>
      </c>
      <c r="T224" s="96">
        <v>1210</v>
      </c>
      <c r="U224" s="96" t="s">
        <v>295</v>
      </c>
      <c r="V224" s="96" t="s">
        <v>245</v>
      </c>
      <c r="Z224" s="96">
        <v>0</v>
      </c>
      <c r="AA224" s="96">
        <v>1</v>
      </c>
      <c r="AB224" s="96">
        <v>1.38313256399864</v>
      </c>
      <c r="AC224" s="96">
        <v>0.20320681199191001</v>
      </c>
      <c r="AD224" s="96">
        <v>557.40927667426104</v>
      </c>
      <c r="AF224" s="96">
        <v>-1</v>
      </c>
      <c r="AG224" s="96">
        <v>-1</v>
      </c>
      <c r="AH224" s="96">
        <v>-1</v>
      </c>
      <c r="AI224" s="96">
        <v>-1</v>
      </c>
      <c r="AJ224" s="96">
        <v>0</v>
      </c>
      <c r="AM224" s="96" t="s">
        <v>296</v>
      </c>
      <c r="AN224" s="96">
        <v>-1</v>
      </c>
      <c r="AQ224" s="96">
        <v>636</v>
      </c>
      <c r="AR224" s="96" t="s">
        <v>243</v>
      </c>
      <c r="AS224" s="96" t="s">
        <v>297</v>
      </c>
      <c r="AT224" s="96" t="s">
        <v>245</v>
      </c>
      <c r="AV224" s="96">
        <v>115.025239049213</v>
      </c>
      <c r="AW224" s="96">
        <v>0.45207565020000001</v>
      </c>
    </row>
    <row r="225" spans="1:49" x14ac:dyDescent="0.25">
      <c r="A225" s="106">
        <v>54000</v>
      </c>
      <c r="B225" s="106">
        <v>72000</v>
      </c>
      <c r="C225" s="106">
        <v>72000</v>
      </c>
      <c r="D225" s="96" t="s">
        <v>291</v>
      </c>
      <c r="E225" s="96" t="s">
        <v>13</v>
      </c>
      <c r="F225" s="96" t="s">
        <v>292</v>
      </c>
      <c r="G225" s="96" t="s">
        <v>293</v>
      </c>
      <c r="H225" s="96">
        <v>0.56000000000000005</v>
      </c>
      <c r="I225" s="96">
        <v>0.48</v>
      </c>
      <c r="J225" s="96" t="s">
        <v>245</v>
      </c>
      <c r="K225" s="96">
        <v>0.19054996869349999</v>
      </c>
      <c r="L225" s="96">
        <v>3979.0763762471001</v>
      </c>
      <c r="M225" s="96">
        <v>9.8727879726279593</v>
      </c>
      <c r="N225" s="96">
        <v>1.4504635287848</v>
      </c>
      <c r="O225" s="96">
        <v>1.88125943910187</v>
      </c>
      <c r="P225" s="96">
        <v>0.27638578000101</v>
      </c>
      <c r="Q225" s="96">
        <v>758.21287892295004</v>
      </c>
      <c r="R225" s="96">
        <v>1200</v>
      </c>
      <c r="S225" s="96" t="s">
        <v>294</v>
      </c>
      <c r="T225" s="96">
        <v>1200</v>
      </c>
      <c r="U225" s="96" t="s">
        <v>295</v>
      </c>
      <c r="V225" s="96" t="s">
        <v>245</v>
      </c>
      <c r="Z225" s="96">
        <v>0</v>
      </c>
      <c r="AA225" s="96">
        <v>1</v>
      </c>
      <c r="AB225" s="96">
        <v>1.88125943910187</v>
      </c>
      <c r="AC225" s="96">
        <v>0.27638578000101</v>
      </c>
      <c r="AD225" s="96">
        <v>758.21287892295004</v>
      </c>
      <c r="AF225" s="96">
        <v>-1</v>
      </c>
      <c r="AG225" s="96">
        <v>-1</v>
      </c>
      <c r="AH225" s="96">
        <v>-1</v>
      </c>
      <c r="AI225" s="96">
        <v>-1</v>
      </c>
      <c r="AJ225" s="96">
        <v>0</v>
      </c>
      <c r="AM225" s="96" t="s">
        <v>296</v>
      </c>
      <c r="AN225" s="96">
        <v>-1</v>
      </c>
      <c r="AQ225" s="96">
        <v>636</v>
      </c>
      <c r="AR225" s="96" t="s">
        <v>243</v>
      </c>
      <c r="AS225" s="96" t="s">
        <v>297</v>
      </c>
      <c r="AT225" s="96" t="s">
        <v>245</v>
      </c>
      <c r="AV225" s="96">
        <v>130.89339642658999</v>
      </c>
      <c r="AW225" s="96">
        <v>0.61493339729999996</v>
      </c>
    </row>
    <row r="226" spans="1:49" x14ac:dyDescent="0.25">
      <c r="A226" s="106">
        <v>54000</v>
      </c>
      <c r="B226" s="106">
        <v>72000</v>
      </c>
      <c r="C226" s="106">
        <v>72000</v>
      </c>
      <c r="D226" s="96" t="s">
        <v>291</v>
      </c>
      <c r="E226" s="96" t="s">
        <v>13</v>
      </c>
      <c r="F226" s="96" t="s">
        <v>292</v>
      </c>
      <c r="G226" s="96" t="s">
        <v>293</v>
      </c>
      <c r="H226" s="96">
        <v>0.56000000000000005</v>
      </c>
      <c r="I226" s="96">
        <v>0.48</v>
      </c>
      <c r="J226" s="96" t="s">
        <v>299</v>
      </c>
      <c r="K226" s="96">
        <v>2.987906354935E-2</v>
      </c>
      <c r="L226" s="96">
        <v>3979.0763762471001</v>
      </c>
      <c r="M226" s="96">
        <v>9.8727879726279593</v>
      </c>
      <c r="N226" s="96">
        <v>1.4504635287848</v>
      </c>
      <c r="O226" s="96">
        <v>0.29498965924347997</v>
      </c>
      <c r="P226" s="96">
        <v>4.3338491952580001E-2</v>
      </c>
      <c r="Q226" s="96">
        <v>118.891075913636</v>
      </c>
      <c r="R226" s="96">
        <v>1200</v>
      </c>
      <c r="S226" s="96" t="s">
        <v>294</v>
      </c>
      <c r="T226" s="96">
        <v>3000</v>
      </c>
      <c r="U226" s="96" t="s">
        <v>295</v>
      </c>
      <c r="V226" s="96" t="s">
        <v>245</v>
      </c>
      <c r="Z226" s="96">
        <v>0</v>
      </c>
      <c r="AA226" s="96">
        <v>1</v>
      </c>
      <c r="AB226" s="96">
        <v>0.29498965924347997</v>
      </c>
      <c r="AC226" s="96">
        <v>4.3338491952580001E-2</v>
      </c>
      <c r="AD226" s="96">
        <v>118.89107591363501</v>
      </c>
      <c r="AF226" s="96">
        <v>-1</v>
      </c>
      <c r="AG226" s="96">
        <v>-1</v>
      </c>
      <c r="AH226" s="96">
        <v>-1</v>
      </c>
      <c r="AI226" s="96">
        <v>-1</v>
      </c>
      <c r="AJ226" s="96">
        <v>0</v>
      </c>
      <c r="AM226" s="96" t="s">
        <v>296</v>
      </c>
      <c r="AN226" s="96">
        <v>-1</v>
      </c>
      <c r="AQ226" s="96">
        <v>636</v>
      </c>
      <c r="AR226" s="96" t="s">
        <v>243</v>
      </c>
      <c r="AS226" s="96" t="s">
        <v>297</v>
      </c>
      <c r="AT226" s="96" t="s">
        <v>245</v>
      </c>
      <c r="AV226" s="96">
        <v>45.6488861282877</v>
      </c>
      <c r="AW226" s="96">
        <v>9.6424230299999997E-2</v>
      </c>
    </row>
    <row r="227" spans="1:49" x14ac:dyDescent="0.25">
      <c r="A227" s="106">
        <v>54000</v>
      </c>
      <c r="B227" s="106">
        <v>72000</v>
      </c>
      <c r="C227" s="106">
        <v>72000</v>
      </c>
      <c r="D227" s="96" t="s">
        <v>291</v>
      </c>
      <c r="E227" s="96" t="s">
        <v>13</v>
      </c>
      <c r="F227" s="96" t="s">
        <v>292</v>
      </c>
      <c r="G227" s="96" t="s">
        <v>293</v>
      </c>
      <c r="H227" s="96">
        <v>0.56000000000000005</v>
      </c>
      <c r="I227" s="96">
        <v>0.48</v>
      </c>
      <c r="J227" s="96" t="s">
        <v>245</v>
      </c>
      <c r="K227" s="96">
        <v>0.10325390432212</v>
      </c>
      <c r="L227" s="96">
        <v>3979.0763762471001</v>
      </c>
      <c r="M227" s="96">
        <v>9.8727879726279593</v>
      </c>
      <c r="N227" s="96">
        <v>1.4504635287848</v>
      </c>
      <c r="O227" s="96">
        <v>1.0194039047183501</v>
      </c>
      <c r="P227" s="96">
        <v>0.14976602242386999</v>
      </c>
      <c r="Q227" s="96">
        <v>410.85517144344601</v>
      </c>
      <c r="R227" s="96">
        <v>1210</v>
      </c>
      <c r="S227" s="96" t="s">
        <v>298</v>
      </c>
      <c r="T227" s="96">
        <v>1210</v>
      </c>
      <c r="U227" s="96" t="s">
        <v>295</v>
      </c>
      <c r="V227" s="96" t="s">
        <v>245</v>
      </c>
      <c r="Z227" s="96">
        <v>0</v>
      </c>
      <c r="AA227" s="96">
        <v>1</v>
      </c>
      <c r="AB227" s="96">
        <v>1.0194039047183501</v>
      </c>
      <c r="AC227" s="96">
        <v>0.14976602242386999</v>
      </c>
      <c r="AD227" s="96">
        <v>410.85517144344601</v>
      </c>
      <c r="AF227" s="96">
        <v>-1</v>
      </c>
      <c r="AG227" s="96">
        <v>-1</v>
      </c>
      <c r="AH227" s="96">
        <v>-1</v>
      </c>
      <c r="AI227" s="96">
        <v>-1</v>
      </c>
      <c r="AJ227" s="96">
        <v>0</v>
      </c>
      <c r="AM227" s="96" t="s">
        <v>296</v>
      </c>
      <c r="AN227" s="96">
        <v>-1</v>
      </c>
      <c r="AQ227" s="96">
        <v>636</v>
      </c>
      <c r="AR227" s="96" t="s">
        <v>243</v>
      </c>
      <c r="AS227" s="96" t="s">
        <v>297</v>
      </c>
      <c r="AT227" s="96" t="s">
        <v>245</v>
      </c>
      <c r="AV227" s="96">
        <v>81.989979387405995</v>
      </c>
      <c r="AW227" s="96">
        <v>0.333215873</v>
      </c>
    </row>
    <row r="228" spans="1:49" x14ac:dyDescent="0.25">
      <c r="A228" s="106">
        <v>54000</v>
      </c>
      <c r="B228" s="106">
        <v>72000</v>
      </c>
      <c r="C228" s="106">
        <v>72000</v>
      </c>
      <c r="D228" s="96" t="s">
        <v>291</v>
      </c>
      <c r="E228" s="96" t="s">
        <v>13</v>
      </c>
      <c r="F228" s="96" t="s">
        <v>292</v>
      </c>
      <c r="G228" s="96" t="s">
        <v>293</v>
      </c>
      <c r="H228" s="96">
        <v>0.56000000000000005</v>
      </c>
      <c r="I228" s="96">
        <v>0.48</v>
      </c>
      <c r="J228" s="96" t="s">
        <v>245</v>
      </c>
      <c r="K228" s="96">
        <v>0.13022260891385001</v>
      </c>
      <c r="L228" s="96">
        <v>3979.0763762471001</v>
      </c>
      <c r="M228" s="96">
        <v>9.8727879726279593</v>
      </c>
      <c r="N228" s="96">
        <v>1.4504635287848</v>
      </c>
      <c r="O228" s="96">
        <v>1.28566020704891</v>
      </c>
      <c r="P228" s="96">
        <v>0.18888314485275001</v>
      </c>
      <c r="Q228" s="96">
        <v>518.16570678237304</v>
      </c>
      <c r="R228" s="96">
        <v>1210</v>
      </c>
      <c r="S228" s="96" t="s">
        <v>298</v>
      </c>
      <c r="T228" s="96">
        <v>1210</v>
      </c>
      <c r="U228" s="96" t="s">
        <v>295</v>
      </c>
      <c r="V228" s="96" t="s">
        <v>245</v>
      </c>
      <c r="Z228" s="96">
        <v>0</v>
      </c>
      <c r="AA228" s="96">
        <v>1</v>
      </c>
      <c r="AB228" s="96">
        <v>1.28566020704891</v>
      </c>
      <c r="AC228" s="96">
        <v>0.18888314485275001</v>
      </c>
      <c r="AD228" s="96">
        <v>518.16570678237304</v>
      </c>
      <c r="AF228" s="96">
        <v>-1</v>
      </c>
      <c r="AG228" s="96">
        <v>-1</v>
      </c>
      <c r="AH228" s="96">
        <v>-1</v>
      </c>
      <c r="AI228" s="96">
        <v>-1</v>
      </c>
      <c r="AJ228" s="96">
        <v>0</v>
      </c>
      <c r="AM228" s="96" t="s">
        <v>296</v>
      </c>
      <c r="AN228" s="96">
        <v>-1</v>
      </c>
      <c r="AQ228" s="96">
        <v>636</v>
      </c>
      <c r="AR228" s="96" t="s">
        <v>243</v>
      </c>
      <c r="AS228" s="96" t="s">
        <v>297</v>
      </c>
      <c r="AT228" s="96" t="s">
        <v>245</v>
      </c>
      <c r="AV228" s="96">
        <v>107.228502044853</v>
      </c>
      <c r="AW228" s="96">
        <v>0.42024793739999999</v>
      </c>
    </row>
    <row r="229" spans="1:49" x14ac:dyDescent="0.25">
      <c r="A229" s="106">
        <v>54000</v>
      </c>
      <c r="B229" s="106">
        <v>72000</v>
      </c>
      <c r="C229" s="106">
        <v>72000</v>
      </c>
      <c r="D229" s="96" t="s">
        <v>291</v>
      </c>
      <c r="E229" s="96" t="s">
        <v>13</v>
      </c>
      <c r="F229" s="96" t="s">
        <v>292</v>
      </c>
      <c r="G229" s="96" t="s">
        <v>293</v>
      </c>
      <c r="H229" s="96">
        <v>0.56000000000000005</v>
      </c>
      <c r="I229" s="96">
        <v>0.48</v>
      </c>
      <c r="J229" s="96" t="s">
        <v>245</v>
      </c>
      <c r="K229" s="96">
        <v>0.1638578765291</v>
      </c>
      <c r="L229" s="96">
        <v>3979.0763762471001</v>
      </c>
      <c r="M229" s="96">
        <v>9.8727879726279593</v>
      </c>
      <c r="N229" s="96">
        <v>1.4504635287848</v>
      </c>
      <c r="O229" s="96">
        <v>1.6177340726168801</v>
      </c>
      <c r="P229" s="96">
        <v>0.23766987380957999</v>
      </c>
      <c r="Q229" s="96">
        <v>652.00300555896797</v>
      </c>
      <c r="R229" s="96">
        <v>1210</v>
      </c>
      <c r="S229" s="96" t="s">
        <v>298</v>
      </c>
      <c r="T229" s="96">
        <v>1210</v>
      </c>
      <c r="U229" s="96" t="s">
        <v>295</v>
      </c>
      <c r="V229" s="96" t="s">
        <v>245</v>
      </c>
      <c r="Z229" s="96">
        <v>0</v>
      </c>
      <c r="AA229" s="96">
        <v>1</v>
      </c>
      <c r="AB229" s="96">
        <v>1.6177340726168801</v>
      </c>
      <c r="AC229" s="96">
        <v>0.23766987380957999</v>
      </c>
      <c r="AD229" s="96">
        <v>652.00300555896797</v>
      </c>
      <c r="AF229" s="96">
        <v>-1</v>
      </c>
      <c r="AG229" s="96">
        <v>-1</v>
      </c>
      <c r="AH229" s="96">
        <v>-1</v>
      </c>
      <c r="AI229" s="96">
        <v>-1</v>
      </c>
      <c r="AJ229" s="96">
        <v>0</v>
      </c>
      <c r="AM229" s="96" t="s">
        <v>296</v>
      </c>
      <c r="AN229" s="96">
        <v>-1</v>
      </c>
      <c r="AQ229" s="96">
        <v>636</v>
      </c>
      <c r="AR229" s="96" t="s">
        <v>243</v>
      </c>
      <c r="AS229" s="96" t="s">
        <v>297</v>
      </c>
      <c r="AT229" s="96" t="s">
        <v>245</v>
      </c>
      <c r="AV229" s="96">
        <v>104.791133055092</v>
      </c>
      <c r="AW229" s="96">
        <v>0.5287940029</v>
      </c>
    </row>
    <row r="230" spans="1:49" x14ac:dyDescent="0.25">
      <c r="A230" s="106">
        <v>54000</v>
      </c>
      <c r="B230" s="106">
        <v>72000</v>
      </c>
      <c r="C230" s="106">
        <v>72000</v>
      </c>
      <c r="D230" s="96" t="s">
        <v>291</v>
      </c>
      <c r="E230" s="96" t="s">
        <v>13</v>
      </c>
      <c r="F230" s="96" t="s">
        <v>292</v>
      </c>
      <c r="G230" s="96" t="s">
        <v>293</v>
      </c>
      <c r="H230" s="96">
        <v>0.56000000000000005</v>
      </c>
      <c r="I230" s="96">
        <v>0.48</v>
      </c>
      <c r="J230" s="96" t="s">
        <v>245</v>
      </c>
      <c r="K230" s="96">
        <v>5.6617018418100001E-3</v>
      </c>
      <c r="L230" s="96">
        <v>3968.85652738008</v>
      </c>
      <c r="M230" s="96">
        <v>9.7725665283897403</v>
      </c>
      <c r="N230" s="96">
        <v>1.42981298702645</v>
      </c>
      <c r="O230" s="96">
        <v>5.5329357913020003E-2</v>
      </c>
      <c r="P230" s="96">
        <v>8.0951748220900004E-3</v>
      </c>
      <c r="Q230" s="96">
        <v>22.470482310959301</v>
      </c>
      <c r="R230" s="96">
        <v>1200</v>
      </c>
      <c r="S230" s="96" t="s">
        <v>294</v>
      </c>
      <c r="T230" s="96">
        <v>1200</v>
      </c>
      <c r="U230" s="96" t="s">
        <v>295</v>
      </c>
      <c r="V230" s="96" t="s">
        <v>245</v>
      </c>
      <c r="Z230" s="96">
        <v>0</v>
      </c>
      <c r="AA230" s="96">
        <v>1</v>
      </c>
      <c r="AB230" s="96">
        <v>5.5329357913020003E-2</v>
      </c>
      <c r="AC230" s="96">
        <v>8.0951748220900004E-3</v>
      </c>
      <c r="AD230" s="96">
        <v>22.470482310961302</v>
      </c>
      <c r="AF230" s="96">
        <v>-1</v>
      </c>
      <c r="AG230" s="96">
        <v>-1</v>
      </c>
      <c r="AH230" s="96">
        <v>-1</v>
      </c>
      <c r="AI230" s="96">
        <v>-1</v>
      </c>
      <c r="AJ230" s="96">
        <v>0</v>
      </c>
      <c r="AM230" s="96" t="s">
        <v>296</v>
      </c>
      <c r="AN230" s="96">
        <v>-1</v>
      </c>
      <c r="AQ230" s="96">
        <v>636</v>
      </c>
      <c r="AR230" s="96" t="s">
        <v>243</v>
      </c>
      <c r="AS230" s="96" t="s">
        <v>297</v>
      </c>
      <c r="AT230" s="96" t="s">
        <v>245</v>
      </c>
      <c r="AV230" s="96">
        <v>19.306444030337001</v>
      </c>
      <c r="AW230" s="96">
        <v>1.8224235500000002E-2</v>
      </c>
    </row>
    <row r="231" spans="1:49" x14ac:dyDescent="0.25">
      <c r="A231" s="106">
        <v>54000</v>
      </c>
      <c r="B231" s="106">
        <v>72000</v>
      </c>
      <c r="C231" s="106">
        <v>72000</v>
      </c>
      <c r="D231" s="96" t="s">
        <v>291</v>
      </c>
      <c r="E231" s="96" t="s">
        <v>13</v>
      </c>
      <c r="F231" s="96" t="s">
        <v>292</v>
      </c>
      <c r="G231" s="96" t="s">
        <v>293</v>
      </c>
      <c r="H231" s="96">
        <v>0.56000000000000005</v>
      </c>
      <c r="I231" s="96">
        <v>0.48</v>
      </c>
      <c r="J231" s="96" t="s">
        <v>245</v>
      </c>
      <c r="K231" s="96">
        <v>9.7952553773000004E-4</v>
      </c>
      <c r="L231" s="96">
        <v>3968.85652738008</v>
      </c>
      <c r="M231" s="96">
        <v>9.7725665283897403</v>
      </c>
      <c r="N231" s="96">
        <v>1.42981298702645</v>
      </c>
      <c r="O231" s="96">
        <v>9.5724784838000006E-3</v>
      </c>
      <c r="P231" s="96">
        <v>1.4005383349799999E-3</v>
      </c>
      <c r="Q231" s="96">
        <v>3.8875963241869398</v>
      </c>
      <c r="R231" s="96">
        <v>1200</v>
      </c>
      <c r="S231" s="96" t="s">
        <v>294</v>
      </c>
      <c r="T231" s="96">
        <v>1200</v>
      </c>
      <c r="U231" s="96" t="s">
        <v>300</v>
      </c>
      <c r="V231" s="96" t="s">
        <v>245</v>
      </c>
      <c r="Z231" s="96">
        <v>0</v>
      </c>
      <c r="AA231" s="96">
        <v>1</v>
      </c>
      <c r="AB231" s="96">
        <v>9.5724784838000006E-3</v>
      </c>
      <c r="AC231" s="96">
        <v>1.4005383349799999E-3</v>
      </c>
      <c r="AD231" s="96">
        <v>3.88759632418728</v>
      </c>
      <c r="AF231" s="96">
        <v>-1</v>
      </c>
      <c r="AG231" s="96">
        <v>-1</v>
      </c>
      <c r="AH231" s="96">
        <v>-1</v>
      </c>
      <c r="AI231" s="96">
        <v>-1</v>
      </c>
      <c r="AJ231" s="96">
        <v>0</v>
      </c>
      <c r="AM231" s="96" t="s">
        <v>296</v>
      </c>
      <c r="AN231" s="96">
        <v>-1</v>
      </c>
      <c r="AQ231" s="96">
        <v>636</v>
      </c>
      <c r="AR231" s="96" t="s">
        <v>243</v>
      </c>
      <c r="AS231" s="96" t="s">
        <v>297</v>
      </c>
      <c r="AT231" s="96" t="s">
        <v>245</v>
      </c>
      <c r="AV231" s="96">
        <v>12.4259999614489</v>
      </c>
      <c r="AW231" s="96">
        <v>3.1529573000000002E-3</v>
      </c>
    </row>
    <row r="232" spans="1:49" x14ac:dyDescent="0.25">
      <c r="A232" s="106">
        <v>54000</v>
      </c>
      <c r="B232" s="106">
        <v>72000</v>
      </c>
      <c r="C232" s="106">
        <v>72000</v>
      </c>
      <c r="D232" s="96" t="s">
        <v>291</v>
      </c>
      <c r="E232" s="96" t="s">
        <v>13</v>
      </c>
      <c r="F232" s="96" t="s">
        <v>292</v>
      </c>
      <c r="G232" s="96" t="s">
        <v>293</v>
      </c>
      <c r="H232" s="96">
        <v>0.56000000000000005</v>
      </c>
      <c r="I232" s="96">
        <v>0.48</v>
      </c>
      <c r="J232" s="96" t="s">
        <v>245</v>
      </c>
      <c r="K232" s="96">
        <v>3.3851443480609998E-2</v>
      </c>
      <c r="L232" s="96">
        <v>3968.85652738008</v>
      </c>
      <c r="M232" s="96">
        <v>9.7725665283897403</v>
      </c>
      <c r="N232" s="96">
        <v>1.42981298702645</v>
      </c>
      <c r="O232" s="96">
        <v>0.33081548349634998</v>
      </c>
      <c r="P232" s="96">
        <v>4.8401233518170002E-2</v>
      </c>
      <c r="Q232" s="96">
        <v>134.35152241928401</v>
      </c>
      <c r="R232" s="96">
        <v>1210</v>
      </c>
      <c r="S232" s="96" t="s">
        <v>298</v>
      </c>
      <c r="T232" s="96">
        <v>1210</v>
      </c>
      <c r="U232" s="96" t="s">
        <v>295</v>
      </c>
      <c r="V232" s="96" t="s">
        <v>245</v>
      </c>
      <c r="Z232" s="96">
        <v>0</v>
      </c>
      <c r="AA232" s="96">
        <v>1</v>
      </c>
      <c r="AB232" s="96">
        <v>0.33081548349634998</v>
      </c>
      <c r="AC232" s="96">
        <v>4.8401233518170002E-2</v>
      </c>
      <c r="AD232" s="96">
        <v>148.92927106237801</v>
      </c>
      <c r="AF232" s="96">
        <v>-1</v>
      </c>
      <c r="AG232" s="96">
        <v>-1</v>
      </c>
      <c r="AH232" s="96">
        <v>-1</v>
      </c>
      <c r="AI232" s="96">
        <v>-1</v>
      </c>
      <c r="AJ232" s="96">
        <v>0</v>
      </c>
      <c r="AM232" s="96" t="s">
        <v>296</v>
      </c>
      <c r="AN232" s="96">
        <v>-1</v>
      </c>
      <c r="AQ232" s="96">
        <v>636</v>
      </c>
      <c r="AR232" s="96" t="s">
        <v>243</v>
      </c>
      <c r="AS232" s="96" t="s">
        <v>297</v>
      </c>
      <c r="AT232" s="96" t="s">
        <v>245</v>
      </c>
      <c r="AV232" s="96">
        <v>69.097496701652005</v>
      </c>
      <c r="AW232" s="96">
        <v>0.12078610789999999</v>
      </c>
    </row>
    <row r="233" spans="1:49" x14ac:dyDescent="0.25">
      <c r="A233" s="106">
        <v>54000</v>
      </c>
      <c r="B233" s="106">
        <v>72000</v>
      </c>
      <c r="C233" s="106">
        <v>72000</v>
      </c>
      <c r="D233" s="96" t="s">
        <v>291</v>
      </c>
      <c r="E233" s="96" t="s">
        <v>13</v>
      </c>
      <c r="F233" s="96" t="s">
        <v>292</v>
      </c>
      <c r="G233" s="96" t="s">
        <v>293</v>
      </c>
      <c r="H233" s="96">
        <v>0.56000000000000005</v>
      </c>
      <c r="I233" s="96">
        <v>0.48</v>
      </c>
      <c r="J233" s="96" t="s">
        <v>245</v>
      </c>
      <c r="K233" s="96">
        <v>3.6730349610099998E-3</v>
      </c>
      <c r="L233" s="96">
        <v>3968.85652738008</v>
      </c>
      <c r="M233" s="96">
        <v>9.7725665283897403</v>
      </c>
      <c r="N233" s="96">
        <v>1.42981298702645</v>
      </c>
      <c r="O233" s="96">
        <v>3.5894978517570002E-2</v>
      </c>
      <c r="P233" s="96">
        <v>5.2517530890499996E-3</v>
      </c>
      <c r="Q233" s="96">
        <v>14.5777487802997</v>
      </c>
      <c r="R233" s="96">
        <v>1210</v>
      </c>
      <c r="S233" s="96" t="s">
        <v>298</v>
      </c>
      <c r="T233" s="96">
        <v>1210</v>
      </c>
      <c r="U233" s="96" t="s">
        <v>295</v>
      </c>
      <c r="V233" s="96" t="s">
        <v>245</v>
      </c>
      <c r="Z233" s="96">
        <v>0</v>
      </c>
      <c r="AA233" s="96">
        <v>1</v>
      </c>
      <c r="AB233" s="96">
        <v>3.5894978517570002E-2</v>
      </c>
      <c r="AC233" s="96">
        <v>5.2517530890499996E-3</v>
      </c>
      <c r="AD233" s="96">
        <v>148.92927106237801</v>
      </c>
      <c r="AF233" s="96">
        <v>-1</v>
      </c>
      <c r="AG233" s="96">
        <v>-1</v>
      </c>
      <c r="AH233" s="96">
        <v>-1</v>
      </c>
      <c r="AI233" s="96">
        <v>-1</v>
      </c>
      <c r="AJ233" s="96">
        <v>0</v>
      </c>
      <c r="AM233" s="96" t="s">
        <v>296</v>
      </c>
      <c r="AN233" s="96">
        <v>-1</v>
      </c>
      <c r="AQ233" s="96">
        <v>636</v>
      </c>
      <c r="AR233" s="96" t="s">
        <v>243</v>
      </c>
      <c r="AS233" s="96" t="s">
        <v>297</v>
      </c>
      <c r="AT233" s="96" t="s">
        <v>245</v>
      </c>
      <c r="AV233" s="96">
        <v>15.727730251065999</v>
      </c>
      <c r="AW233" s="96">
        <v>0.12078610789999999</v>
      </c>
    </row>
    <row r="234" spans="1:49" x14ac:dyDescent="0.25">
      <c r="A234" s="106">
        <v>54000</v>
      </c>
      <c r="B234" s="106">
        <v>72000</v>
      </c>
      <c r="C234" s="106">
        <v>72000</v>
      </c>
      <c r="D234" s="96" t="s">
        <v>291</v>
      </c>
      <c r="E234" s="96" t="s">
        <v>13</v>
      </c>
      <c r="F234" s="96" t="s">
        <v>292</v>
      </c>
      <c r="G234" s="96" t="s">
        <v>293</v>
      </c>
      <c r="H234" s="96">
        <v>0.56000000000000005</v>
      </c>
      <c r="I234" s="96">
        <v>0.48</v>
      </c>
      <c r="J234" s="96" t="s">
        <v>245</v>
      </c>
      <c r="K234" s="96">
        <v>5.32730639082E-3</v>
      </c>
      <c r="L234" s="96">
        <v>3968.85652738008</v>
      </c>
      <c r="M234" s="96">
        <v>9.7725665283897403</v>
      </c>
      <c r="N234" s="96">
        <v>1.42981298702645</v>
      </c>
      <c r="O234" s="96">
        <v>5.2061456121460001E-2</v>
      </c>
      <c r="P234" s="96">
        <v>7.61705186347E-3</v>
      </c>
      <c r="Q234" s="96">
        <v>21.143314742583399</v>
      </c>
      <c r="R234" s="96">
        <v>1210</v>
      </c>
      <c r="S234" s="96" t="s">
        <v>298</v>
      </c>
      <c r="T234" s="96">
        <v>1210</v>
      </c>
      <c r="U234" s="96" t="s">
        <v>300</v>
      </c>
      <c r="V234" s="96" t="s">
        <v>245</v>
      </c>
      <c r="Z234" s="96">
        <v>0</v>
      </c>
      <c r="AA234" s="96">
        <v>1</v>
      </c>
      <c r="AB234" s="96">
        <v>5.2061456121460001E-2</v>
      </c>
      <c r="AC234" s="96">
        <v>7.61705186347E-3</v>
      </c>
      <c r="AD234" s="96">
        <v>24.309099074955999</v>
      </c>
      <c r="AF234" s="96">
        <v>-1</v>
      </c>
      <c r="AG234" s="96">
        <v>-1</v>
      </c>
      <c r="AH234" s="96">
        <v>-1</v>
      </c>
      <c r="AI234" s="96">
        <v>-1</v>
      </c>
      <c r="AJ234" s="96">
        <v>0</v>
      </c>
      <c r="AM234" s="96" t="s">
        <v>296</v>
      </c>
      <c r="AN234" s="96">
        <v>-1</v>
      </c>
      <c r="AQ234" s="96">
        <v>636</v>
      </c>
      <c r="AR234" s="96" t="s">
        <v>243</v>
      </c>
      <c r="AS234" s="96" t="s">
        <v>297</v>
      </c>
      <c r="AT234" s="96" t="s">
        <v>245</v>
      </c>
      <c r="AV234" s="96">
        <v>59.525521210713897</v>
      </c>
      <c r="AW234" s="96">
        <v>1.9715408800000001E-2</v>
      </c>
    </row>
    <row r="235" spans="1:49" x14ac:dyDescent="0.25">
      <c r="A235" s="106">
        <v>54000</v>
      </c>
      <c r="B235" s="106">
        <v>72000</v>
      </c>
      <c r="C235" s="106">
        <v>72000</v>
      </c>
      <c r="D235" s="96" t="s">
        <v>291</v>
      </c>
      <c r="E235" s="96" t="s">
        <v>13</v>
      </c>
      <c r="F235" s="96" t="s">
        <v>292</v>
      </c>
      <c r="G235" s="96" t="s">
        <v>293</v>
      </c>
      <c r="H235" s="96">
        <v>0.56000000000000005</v>
      </c>
      <c r="I235" s="96">
        <v>0.48</v>
      </c>
      <c r="J235" s="96" t="s">
        <v>245</v>
      </c>
      <c r="K235" s="96">
        <v>7.9765650388E-4</v>
      </c>
      <c r="L235" s="96">
        <v>3968.85652738008</v>
      </c>
      <c r="M235" s="96">
        <v>9.7725665283897403</v>
      </c>
      <c r="N235" s="96">
        <v>1.42981298702645</v>
      </c>
      <c r="O235" s="96">
        <v>7.7951512510299999E-3</v>
      </c>
      <c r="P235" s="96">
        <v>1.14049962844E-3</v>
      </c>
      <c r="Q235" s="96">
        <v>3.1657842220590902</v>
      </c>
      <c r="R235" s="96">
        <v>1210</v>
      </c>
      <c r="S235" s="96" t="s">
        <v>298</v>
      </c>
      <c r="T235" s="96">
        <v>1210</v>
      </c>
      <c r="U235" s="96" t="s">
        <v>300</v>
      </c>
      <c r="V235" s="96" t="s">
        <v>245</v>
      </c>
      <c r="Z235" s="96">
        <v>0</v>
      </c>
      <c r="AA235" s="96">
        <v>1</v>
      </c>
      <c r="AB235" s="96">
        <v>7.7951512510299999E-3</v>
      </c>
      <c r="AC235" s="96">
        <v>1.14049962844E-3</v>
      </c>
      <c r="AD235" s="96">
        <v>24.309099074955999</v>
      </c>
      <c r="AF235" s="96">
        <v>-1</v>
      </c>
      <c r="AG235" s="96">
        <v>-1</v>
      </c>
      <c r="AH235" s="96">
        <v>-1</v>
      </c>
      <c r="AI235" s="96">
        <v>-1</v>
      </c>
      <c r="AJ235" s="96">
        <v>0</v>
      </c>
      <c r="AM235" s="96" t="s">
        <v>296</v>
      </c>
      <c r="AN235" s="96">
        <v>-1</v>
      </c>
      <c r="AQ235" s="96">
        <v>636</v>
      </c>
      <c r="AR235" s="96" t="s">
        <v>243</v>
      </c>
      <c r="AS235" s="96" t="s">
        <v>297</v>
      </c>
      <c r="AT235" s="96" t="s">
        <v>245</v>
      </c>
      <c r="AV235" s="96">
        <v>10.121799918009099</v>
      </c>
      <c r="AW235" s="96">
        <v>1.9715408800000001E-2</v>
      </c>
    </row>
    <row r="236" spans="1:49" x14ac:dyDescent="0.25">
      <c r="A236" s="106">
        <v>54000</v>
      </c>
      <c r="B236" s="106">
        <v>72000</v>
      </c>
      <c r="C236" s="106">
        <v>72000</v>
      </c>
      <c r="D236" s="96" t="s">
        <v>291</v>
      </c>
      <c r="E236" s="96" t="s">
        <v>13</v>
      </c>
      <c r="F236" s="96" t="s">
        <v>292</v>
      </c>
      <c r="G236" s="96" t="s">
        <v>293</v>
      </c>
      <c r="H236" s="96">
        <v>0.56000000000000005</v>
      </c>
      <c r="I236" s="96">
        <v>0.48</v>
      </c>
      <c r="J236" s="96" t="s">
        <v>245</v>
      </c>
      <c r="K236" s="96">
        <v>4.3705975448499997E-3</v>
      </c>
      <c r="L236" s="96">
        <v>3968.85652738008</v>
      </c>
      <c r="M236" s="96">
        <v>9.7725665283897403</v>
      </c>
      <c r="N236" s="96">
        <v>1.42981298702645</v>
      </c>
      <c r="O236" s="96">
        <v>4.2711955275950002E-2</v>
      </c>
      <c r="P236" s="96">
        <v>6.2491371307000004E-3</v>
      </c>
      <c r="Q236" s="96">
        <v>17.346274594465001</v>
      </c>
      <c r="R236" s="96">
        <v>1210</v>
      </c>
      <c r="S236" s="96" t="s">
        <v>298</v>
      </c>
      <c r="T236" s="96">
        <v>1210</v>
      </c>
      <c r="U236" s="96" t="s">
        <v>295</v>
      </c>
      <c r="V236" s="96" t="s">
        <v>245</v>
      </c>
      <c r="Z236" s="96">
        <v>0</v>
      </c>
      <c r="AA236" s="96">
        <v>1</v>
      </c>
      <c r="AB236" s="96">
        <v>4.2711955275950002E-2</v>
      </c>
      <c r="AC236" s="96">
        <v>6.2491371307000004E-3</v>
      </c>
      <c r="AD236" s="96">
        <v>17.346274594465999</v>
      </c>
      <c r="AF236" s="96">
        <v>-1</v>
      </c>
      <c r="AG236" s="96">
        <v>-1</v>
      </c>
      <c r="AH236" s="96">
        <v>-1</v>
      </c>
      <c r="AI236" s="96">
        <v>-1</v>
      </c>
      <c r="AJ236" s="96">
        <v>0</v>
      </c>
      <c r="AM236" s="96" t="s">
        <v>296</v>
      </c>
      <c r="AN236" s="96">
        <v>-1</v>
      </c>
      <c r="AQ236" s="96">
        <v>636</v>
      </c>
      <c r="AR236" s="96" t="s">
        <v>243</v>
      </c>
      <c r="AS236" s="96" t="s">
        <v>297</v>
      </c>
      <c r="AT236" s="96" t="s">
        <v>245</v>
      </c>
      <c r="AV236" s="96">
        <v>17.014804508687298</v>
      </c>
      <c r="AW236" s="96">
        <v>1.40683492E-2</v>
      </c>
    </row>
    <row r="237" spans="1:49" x14ac:dyDescent="0.25">
      <c r="A237" s="106">
        <v>54000</v>
      </c>
      <c r="B237" s="106">
        <v>72000</v>
      </c>
      <c r="C237" s="106">
        <v>72000</v>
      </c>
      <c r="D237" s="96" t="s">
        <v>291</v>
      </c>
      <c r="E237" s="96" t="s">
        <v>13</v>
      </c>
      <c r="F237" s="96" t="s">
        <v>292</v>
      </c>
      <c r="G237" s="96" t="s">
        <v>293</v>
      </c>
      <c r="H237" s="96">
        <v>0.56000000000000005</v>
      </c>
      <c r="I237" s="96">
        <v>0.48</v>
      </c>
      <c r="J237" s="96" t="s">
        <v>245</v>
      </c>
      <c r="K237" s="96">
        <v>6.2138531475999998E-4</v>
      </c>
      <c r="L237" s="96">
        <v>3968.85652738008</v>
      </c>
      <c r="M237" s="96">
        <v>9.7725665283897403</v>
      </c>
      <c r="N237" s="96">
        <v>1.42981298702645</v>
      </c>
      <c r="O237" s="96">
        <v>6.0725293283299996E-3</v>
      </c>
      <c r="P237" s="96">
        <v>8.8846479300000003E-4</v>
      </c>
      <c r="Q237" s="96">
        <v>2.4661891625351</v>
      </c>
      <c r="R237" s="96">
        <v>1210</v>
      </c>
      <c r="S237" s="96" t="s">
        <v>298</v>
      </c>
      <c r="T237" s="96">
        <v>1210</v>
      </c>
      <c r="U237" s="96" t="s">
        <v>300</v>
      </c>
      <c r="V237" s="96" t="s">
        <v>245</v>
      </c>
      <c r="Z237" s="96">
        <v>0</v>
      </c>
      <c r="AA237" s="96">
        <v>1</v>
      </c>
      <c r="AB237" s="96">
        <v>6.0725293283299996E-3</v>
      </c>
      <c r="AC237" s="96">
        <v>8.8846479300000003E-4</v>
      </c>
      <c r="AD237" s="96">
        <v>2.4661891625336501</v>
      </c>
      <c r="AF237" s="96">
        <v>-1</v>
      </c>
      <c r="AG237" s="96">
        <v>-1</v>
      </c>
      <c r="AH237" s="96">
        <v>-1</v>
      </c>
      <c r="AI237" s="96">
        <v>-1</v>
      </c>
      <c r="AJ237" s="96">
        <v>0</v>
      </c>
      <c r="AM237" s="96" t="s">
        <v>296</v>
      </c>
      <c r="AN237" s="96">
        <v>-1</v>
      </c>
      <c r="AQ237" s="96">
        <v>636</v>
      </c>
      <c r="AR237" s="96" t="s">
        <v>243</v>
      </c>
      <c r="AS237" s="96" t="s">
        <v>297</v>
      </c>
      <c r="AT237" s="96" t="s">
        <v>245</v>
      </c>
      <c r="AV237" s="96">
        <v>8.7047630729372898</v>
      </c>
      <c r="AW237" s="96">
        <v>2.0001533999999999E-3</v>
      </c>
    </row>
    <row r="238" spans="1:49" x14ac:dyDescent="0.25">
      <c r="A238" s="106">
        <v>54000</v>
      </c>
      <c r="B238" s="106">
        <v>72000</v>
      </c>
      <c r="C238" s="106">
        <v>72000</v>
      </c>
      <c r="D238" s="96" t="s">
        <v>291</v>
      </c>
      <c r="E238" s="96" t="s">
        <v>13</v>
      </c>
      <c r="F238" s="96" t="s">
        <v>292</v>
      </c>
      <c r="G238" s="96" t="s">
        <v>293</v>
      </c>
      <c r="H238" s="96">
        <v>0.56000000000000005</v>
      </c>
      <c r="I238" s="96">
        <v>0.48</v>
      </c>
      <c r="J238" s="96" t="s">
        <v>301</v>
      </c>
      <c r="K238" s="96">
        <v>6.0203961229300003E-3</v>
      </c>
      <c r="L238" s="96">
        <v>3968.85652738008</v>
      </c>
      <c r="M238" s="96">
        <v>9.7725665283897403</v>
      </c>
      <c r="N238" s="96">
        <v>1.42981298702645</v>
      </c>
      <c r="O238" s="96">
        <v>5.8834721638669998E-2</v>
      </c>
      <c r="P238" s="96">
        <v>8.6080405636200005E-3</v>
      </c>
      <c r="Q238" s="96">
        <v>23.894088449936199</v>
      </c>
      <c r="R238" s="96">
        <v>1210</v>
      </c>
      <c r="S238" s="96" t="s">
        <v>298</v>
      </c>
      <c r="T238" s="96">
        <v>1210</v>
      </c>
      <c r="U238" s="96" t="s">
        <v>302</v>
      </c>
      <c r="V238" s="96" t="s">
        <v>301</v>
      </c>
      <c r="Z238" s="96">
        <v>0</v>
      </c>
      <c r="AA238" s="96">
        <v>1</v>
      </c>
      <c r="AB238" s="96">
        <v>5.8834721638669998E-2</v>
      </c>
      <c r="AC238" s="96">
        <v>8.6080405636200005E-3</v>
      </c>
      <c r="AD238" s="96">
        <v>1779.6125237789499</v>
      </c>
      <c r="AF238" s="96">
        <v>-1</v>
      </c>
      <c r="AG238" s="96">
        <v>-1</v>
      </c>
      <c r="AH238" s="96">
        <v>-1</v>
      </c>
      <c r="AI238" s="96">
        <v>-1</v>
      </c>
      <c r="AJ238" s="96">
        <v>0</v>
      </c>
      <c r="AM238" s="96" t="s">
        <v>296</v>
      </c>
      <c r="AN238" s="96">
        <v>-1</v>
      </c>
      <c r="AQ238" s="96">
        <v>636</v>
      </c>
      <c r="AR238" s="96" t="s">
        <v>243</v>
      </c>
      <c r="AS238" s="96" t="s">
        <v>297</v>
      </c>
      <c r="AT238" s="96" t="s">
        <v>245</v>
      </c>
      <c r="AV238" s="96">
        <v>65.857371017542704</v>
      </c>
      <c r="AW238" s="96">
        <v>1.4433191595999999</v>
      </c>
    </row>
    <row r="239" spans="1:49" x14ac:dyDescent="0.25">
      <c r="A239" s="106">
        <v>54000</v>
      </c>
      <c r="B239" s="106">
        <v>72000</v>
      </c>
      <c r="C239" s="106">
        <v>72000</v>
      </c>
      <c r="D239" s="96" t="s">
        <v>291</v>
      </c>
      <c r="E239" s="96" t="s">
        <v>13</v>
      </c>
      <c r="F239" s="96" t="s">
        <v>292</v>
      </c>
      <c r="G239" s="96" t="s">
        <v>293</v>
      </c>
      <c r="H239" s="96">
        <v>0.56000000000000005</v>
      </c>
      <c r="I239" s="96">
        <v>0.48</v>
      </c>
      <c r="J239" s="96" t="s">
        <v>301</v>
      </c>
      <c r="K239" s="96">
        <v>2.3232482157400001E-3</v>
      </c>
      <c r="L239" s="96">
        <v>3968.85652738008</v>
      </c>
      <c r="M239" s="96">
        <v>9.7725665283897403</v>
      </c>
      <c r="N239" s="96">
        <v>1.42981298702645</v>
      </c>
      <c r="O239" s="96">
        <v>2.2704097750310001E-2</v>
      </c>
      <c r="P239" s="96">
        <v>3.32181047095E-3</v>
      </c>
      <c r="Q239" s="96">
        <v>9.2206388457757296</v>
      </c>
      <c r="R239" s="96">
        <v>1210</v>
      </c>
      <c r="S239" s="96" t="s">
        <v>298</v>
      </c>
      <c r="T239" s="96">
        <v>1210</v>
      </c>
      <c r="U239" s="96" t="s">
        <v>302</v>
      </c>
      <c r="V239" s="96" t="s">
        <v>301</v>
      </c>
      <c r="Z239" s="96">
        <v>0</v>
      </c>
      <c r="AA239" s="96">
        <v>1</v>
      </c>
      <c r="AB239" s="96">
        <v>2.2704097750310001E-2</v>
      </c>
      <c r="AC239" s="96">
        <v>3.32181047095E-3</v>
      </c>
      <c r="AD239" s="96">
        <v>1779.6125237789499</v>
      </c>
      <c r="AF239" s="96">
        <v>-1</v>
      </c>
      <c r="AG239" s="96">
        <v>-1</v>
      </c>
      <c r="AH239" s="96">
        <v>-1</v>
      </c>
      <c r="AI239" s="96">
        <v>-1</v>
      </c>
      <c r="AJ239" s="96">
        <v>0</v>
      </c>
      <c r="AM239" s="96" t="s">
        <v>296</v>
      </c>
      <c r="AN239" s="96">
        <v>-1</v>
      </c>
      <c r="AQ239" s="96">
        <v>636</v>
      </c>
      <c r="AR239" s="96" t="s">
        <v>243</v>
      </c>
      <c r="AS239" s="96" t="s">
        <v>297</v>
      </c>
      <c r="AT239" s="96" t="s">
        <v>245</v>
      </c>
      <c r="AV239" s="96">
        <v>30.183460572346799</v>
      </c>
      <c r="AW239" s="96">
        <v>1.4433191595999999</v>
      </c>
    </row>
    <row r="240" spans="1:49" x14ac:dyDescent="0.25">
      <c r="A240" s="106">
        <v>54000</v>
      </c>
      <c r="B240" s="106">
        <v>72000</v>
      </c>
      <c r="C240" s="106">
        <v>72000</v>
      </c>
      <c r="D240" s="96" t="s">
        <v>291</v>
      </c>
      <c r="E240" s="96" t="s">
        <v>13</v>
      </c>
      <c r="F240" s="96" t="s">
        <v>292</v>
      </c>
      <c r="G240" s="96" t="s">
        <v>293</v>
      </c>
      <c r="H240" s="96">
        <v>0.56000000000000005</v>
      </c>
      <c r="I240" s="96">
        <v>0.48</v>
      </c>
      <c r="J240" s="96" t="s">
        <v>245</v>
      </c>
      <c r="K240" s="96">
        <v>7.3775877505500003E-3</v>
      </c>
      <c r="L240" s="96">
        <v>3968.85652738008</v>
      </c>
      <c r="M240" s="96">
        <v>9.7725665283897403</v>
      </c>
      <c r="N240" s="96">
        <v>1.42981298702645</v>
      </c>
      <c r="O240" s="96">
        <v>7.2097967111310002E-2</v>
      </c>
      <c r="P240" s="96">
        <v>1.0548570778659999E-2</v>
      </c>
      <c r="Q240" s="96">
        <v>29.280587300101601</v>
      </c>
      <c r="R240" s="96">
        <v>1210</v>
      </c>
      <c r="S240" s="96" t="s">
        <v>298</v>
      </c>
      <c r="T240" s="96">
        <v>1210</v>
      </c>
      <c r="U240" s="96" t="s">
        <v>300</v>
      </c>
      <c r="V240" s="96" t="s">
        <v>245</v>
      </c>
      <c r="Z240" s="96">
        <v>0</v>
      </c>
      <c r="AA240" s="96">
        <v>1</v>
      </c>
      <c r="AB240" s="96">
        <v>7.2097967111310002E-2</v>
      </c>
      <c r="AC240" s="96">
        <v>1.0548570778659999E-2</v>
      </c>
      <c r="AD240" s="96">
        <v>42.776493654986403</v>
      </c>
      <c r="AF240" s="96">
        <v>-1</v>
      </c>
      <c r="AG240" s="96">
        <v>-1</v>
      </c>
      <c r="AH240" s="96">
        <v>-1</v>
      </c>
      <c r="AI240" s="96">
        <v>-1</v>
      </c>
      <c r="AJ240" s="96">
        <v>0</v>
      </c>
      <c r="AM240" s="96" t="s">
        <v>296</v>
      </c>
      <c r="AN240" s="96">
        <v>-1</v>
      </c>
      <c r="AQ240" s="96">
        <v>636</v>
      </c>
      <c r="AR240" s="96" t="s">
        <v>243</v>
      </c>
      <c r="AS240" s="96" t="s">
        <v>297</v>
      </c>
      <c r="AT240" s="96" t="s">
        <v>245</v>
      </c>
      <c r="AV240" s="96">
        <v>66.751751405099995</v>
      </c>
      <c r="AW240" s="96">
        <v>3.4693019999999998E-2</v>
      </c>
    </row>
    <row r="241" spans="1:49" x14ac:dyDescent="0.25">
      <c r="A241" s="106">
        <v>54000</v>
      </c>
      <c r="B241" s="106">
        <v>72000</v>
      </c>
      <c r="C241" s="106">
        <v>72000</v>
      </c>
      <c r="D241" s="96" t="s">
        <v>291</v>
      </c>
      <c r="E241" s="96" t="s">
        <v>13</v>
      </c>
      <c r="F241" s="96" t="s">
        <v>292</v>
      </c>
      <c r="G241" s="96" t="s">
        <v>293</v>
      </c>
      <c r="H241" s="96">
        <v>0.56000000000000005</v>
      </c>
      <c r="I241" s="96">
        <v>0.48</v>
      </c>
      <c r="J241" s="96" t="s">
        <v>245</v>
      </c>
      <c r="K241" s="96">
        <v>3.4004520550000002E-3</v>
      </c>
      <c r="L241" s="96">
        <v>3968.85652738008</v>
      </c>
      <c r="M241" s="96">
        <v>9.7725665283897403</v>
      </c>
      <c r="N241" s="96">
        <v>1.42981298702645</v>
      </c>
      <c r="O241" s="96">
        <v>3.3231143934170003E-2</v>
      </c>
      <c r="P241" s="96">
        <v>4.8620105100100003E-3</v>
      </c>
      <c r="Q241" s="96">
        <v>13.495906334565399</v>
      </c>
      <c r="R241" s="96">
        <v>1210</v>
      </c>
      <c r="S241" s="96" t="s">
        <v>298</v>
      </c>
      <c r="T241" s="96">
        <v>1210</v>
      </c>
      <c r="U241" s="96" t="s">
        <v>300</v>
      </c>
      <c r="V241" s="96" t="s">
        <v>245</v>
      </c>
      <c r="Z241" s="96">
        <v>0</v>
      </c>
      <c r="AA241" s="96">
        <v>1</v>
      </c>
      <c r="AB241" s="96">
        <v>3.3231143934170003E-2</v>
      </c>
      <c r="AC241" s="96">
        <v>4.8620105100100003E-3</v>
      </c>
      <c r="AD241" s="96">
        <v>42.776493654986403</v>
      </c>
      <c r="AF241" s="96">
        <v>-1</v>
      </c>
      <c r="AG241" s="96">
        <v>-1</v>
      </c>
      <c r="AH241" s="96">
        <v>-1</v>
      </c>
      <c r="AI241" s="96">
        <v>-1</v>
      </c>
      <c r="AJ241" s="96">
        <v>0</v>
      </c>
      <c r="AM241" s="96" t="s">
        <v>296</v>
      </c>
      <c r="AN241" s="96">
        <v>-1</v>
      </c>
      <c r="AQ241" s="96">
        <v>636</v>
      </c>
      <c r="AR241" s="96" t="s">
        <v>243</v>
      </c>
      <c r="AS241" s="96" t="s">
        <v>297</v>
      </c>
      <c r="AT241" s="96" t="s">
        <v>245</v>
      </c>
      <c r="AV241" s="96">
        <v>30.307495773251102</v>
      </c>
      <c r="AW241" s="96">
        <v>3.4693019999999998E-2</v>
      </c>
    </row>
    <row r="242" spans="1:49" x14ac:dyDescent="0.25">
      <c r="A242" s="106">
        <v>54000</v>
      </c>
      <c r="B242" s="106">
        <v>72000</v>
      </c>
      <c r="C242" s="106">
        <v>72000</v>
      </c>
      <c r="D242" s="96" t="s">
        <v>291</v>
      </c>
      <c r="E242" s="96" t="s">
        <v>13</v>
      </c>
      <c r="F242" s="96" t="s">
        <v>292</v>
      </c>
      <c r="G242" s="96" t="s">
        <v>293</v>
      </c>
      <c r="H242" s="96">
        <v>0.56000000000000005</v>
      </c>
      <c r="I242" s="96">
        <v>0.48</v>
      </c>
      <c r="J242" s="96" t="s">
        <v>245</v>
      </c>
      <c r="K242" s="96">
        <v>7.70990878958E-3</v>
      </c>
      <c r="L242" s="96">
        <v>3968.85652738008</v>
      </c>
      <c r="M242" s="96">
        <v>9.7725665283897403</v>
      </c>
      <c r="N242" s="96">
        <v>1.42981298702645</v>
      </c>
      <c r="O242" s="96">
        <v>7.5345596574059995E-2</v>
      </c>
      <c r="P242" s="96">
        <v>1.102372771614E-2</v>
      </c>
      <c r="Q242" s="96">
        <v>30.599521825061402</v>
      </c>
      <c r="R242" s="96">
        <v>1210</v>
      </c>
      <c r="S242" s="96" t="s">
        <v>298</v>
      </c>
      <c r="T242" s="96">
        <v>1210</v>
      </c>
      <c r="U242" s="96" t="s">
        <v>295</v>
      </c>
      <c r="V242" s="96" t="s">
        <v>245</v>
      </c>
      <c r="Z242" s="96">
        <v>0</v>
      </c>
      <c r="AA242" s="96">
        <v>1</v>
      </c>
      <c r="AB242" s="96">
        <v>7.5345596574059995E-2</v>
      </c>
      <c r="AC242" s="96">
        <v>1.102372771614E-2</v>
      </c>
      <c r="AD242" s="96">
        <v>30.5995218250603</v>
      </c>
      <c r="AF242" s="96">
        <v>-1</v>
      </c>
      <c r="AG242" s="96">
        <v>-1</v>
      </c>
      <c r="AH242" s="96">
        <v>-1</v>
      </c>
      <c r="AI242" s="96">
        <v>-1</v>
      </c>
      <c r="AJ242" s="96">
        <v>0</v>
      </c>
      <c r="AM242" s="96" t="s">
        <v>296</v>
      </c>
      <c r="AN242" s="96">
        <v>-1</v>
      </c>
      <c r="AQ242" s="96">
        <v>636</v>
      </c>
      <c r="AR242" s="96" t="s">
        <v>243</v>
      </c>
      <c r="AS242" s="96" t="s">
        <v>297</v>
      </c>
      <c r="AT242" s="96" t="s">
        <v>245</v>
      </c>
      <c r="AV242" s="96">
        <v>23.4359155232776</v>
      </c>
      <c r="AW242" s="96">
        <v>2.4817130400000002E-2</v>
      </c>
    </row>
    <row r="243" spans="1:49" x14ac:dyDescent="0.25">
      <c r="A243" s="106">
        <v>54000</v>
      </c>
      <c r="B243" s="106">
        <v>72000</v>
      </c>
      <c r="C243" s="106">
        <v>72000</v>
      </c>
      <c r="D243" s="96" t="s">
        <v>291</v>
      </c>
      <c r="E243" s="96" t="s">
        <v>13</v>
      </c>
      <c r="F243" s="96" t="s">
        <v>292</v>
      </c>
      <c r="G243" s="96" t="s">
        <v>293</v>
      </c>
      <c r="H243" s="96">
        <v>0.56000000000000005</v>
      </c>
      <c r="I243" s="96">
        <v>0.48</v>
      </c>
      <c r="J243" s="96" t="s">
        <v>245</v>
      </c>
      <c r="K243" s="96">
        <v>1.3389855007600001E-3</v>
      </c>
      <c r="L243" s="96">
        <v>3968.85652738008</v>
      </c>
      <c r="M243" s="96">
        <v>9.7725665283897403</v>
      </c>
      <c r="N243" s="96">
        <v>1.42981298702645</v>
      </c>
      <c r="O243" s="96">
        <v>1.3085324886730001E-2</v>
      </c>
      <c r="P243" s="96">
        <v>1.91449885842E-3</v>
      </c>
      <c r="Q243" s="96">
        <v>5.3142413447625803</v>
      </c>
      <c r="R243" s="96">
        <v>1210</v>
      </c>
      <c r="S243" s="96" t="s">
        <v>298</v>
      </c>
      <c r="T243" s="96">
        <v>1210</v>
      </c>
      <c r="U243" s="96" t="s">
        <v>300</v>
      </c>
      <c r="V243" s="96" t="s">
        <v>245</v>
      </c>
      <c r="Z243" s="96">
        <v>0</v>
      </c>
      <c r="AA243" s="96">
        <v>1</v>
      </c>
      <c r="AB243" s="96">
        <v>1.3085324886730001E-2</v>
      </c>
      <c r="AC243" s="96">
        <v>1.91449885842E-3</v>
      </c>
      <c r="AD243" s="96">
        <v>5.3142413447620198</v>
      </c>
      <c r="AF243" s="96">
        <v>-1</v>
      </c>
      <c r="AG243" s="96">
        <v>-1</v>
      </c>
      <c r="AH243" s="96">
        <v>-1</v>
      </c>
      <c r="AI243" s="96">
        <v>-1</v>
      </c>
      <c r="AJ243" s="96">
        <v>0</v>
      </c>
      <c r="AM243" s="96" t="s">
        <v>296</v>
      </c>
      <c r="AN243" s="96">
        <v>-1</v>
      </c>
      <c r="AQ243" s="96">
        <v>636</v>
      </c>
      <c r="AR243" s="96" t="s">
        <v>243</v>
      </c>
      <c r="AS243" s="96" t="s">
        <v>297</v>
      </c>
      <c r="AT243" s="96" t="s">
        <v>245</v>
      </c>
      <c r="AV243" s="96">
        <v>16.537551992853899</v>
      </c>
      <c r="AW243" s="96">
        <v>4.3100092000000001E-3</v>
      </c>
    </row>
    <row r="244" spans="1:49" x14ac:dyDescent="0.25">
      <c r="A244" s="106">
        <v>54000</v>
      </c>
      <c r="B244" s="106">
        <v>72000</v>
      </c>
      <c r="C244" s="106">
        <v>72000</v>
      </c>
      <c r="D244" s="96" t="s">
        <v>291</v>
      </c>
      <c r="E244" s="96" t="s">
        <v>13</v>
      </c>
      <c r="F244" s="96" t="s">
        <v>292</v>
      </c>
      <c r="G244" s="96" t="s">
        <v>293</v>
      </c>
      <c r="H244" s="96">
        <v>0.56000000000000005</v>
      </c>
      <c r="I244" s="96">
        <v>0.48</v>
      </c>
      <c r="J244" s="96" t="s">
        <v>301</v>
      </c>
      <c r="K244" s="96">
        <v>5.2824492424000005E-4</v>
      </c>
      <c r="L244" s="96">
        <v>3968.85652738008</v>
      </c>
      <c r="M244" s="96">
        <v>9.7725665283897403</v>
      </c>
      <c r="N244" s="96">
        <v>1.42981298702645</v>
      </c>
      <c r="O244" s="96">
        <v>5.1623086654599996E-3</v>
      </c>
      <c r="P244" s="96">
        <v>7.5529145301000001E-4</v>
      </c>
      <c r="Q244" s="96">
        <v>2.09652831564516</v>
      </c>
      <c r="R244" s="96">
        <v>1750</v>
      </c>
      <c r="S244" s="96" t="s">
        <v>303</v>
      </c>
      <c r="T244" s="96">
        <v>1750</v>
      </c>
      <c r="U244" s="96" t="s">
        <v>302</v>
      </c>
      <c r="V244" s="96" t="s">
        <v>301</v>
      </c>
      <c r="Z244" s="96">
        <v>0</v>
      </c>
      <c r="AA244" s="96">
        <v>1</v>
      </c>
      <c r="AB244" s="96">
        <v>5.1623086654599996E-3</v>
      </c>
      <c r="AC244" s="96">
        <v>7.5529145301000001E-4</v>
      </c>
      <c r="AD244" s="96">
        <v>129.337757610615</v>
      </c>
      <c r="AF244" s="96">
        <v>-1</v>
      </c>
      <c r="AG244" s="96">
        <v>-1</v>
      </c>
      <c r="AH244" s="96">
        <v>-1</v>
      </c>
      <c r="AI244" s="96">
        <v>-1</v>
      </c>
      <c r="AJ244" s="96">
        <v>0</v>
      </c>
      <c r="AM244" s="96" t="s">
        <v>296</v>
      </c>
      <c r="AN244" s="96">
        <v>-1</v>
      </c>
      <c r="AQ244" s="96">
        <v>636</v>
      </c>
      <c r="AR244" s="96" t="s">
        <v>243</v>
      </c>
      <c r="AS244" s="96" t="s">
        <v>297</v>
      </c>
      <c r="AT244" s="96" t="s">
        <v>245</v>
      </c>
      <c r="AV244" s="96">
        <v>8.0869738828415301</v>
      </c>
      <c r="AW244" s="96">
        <v>0.10489680260000001</v>
      </c>
    </row>
    <row r="245" spans="1:49" x14ac:dyDescent="0.25">
      <c r="A245" s="106">
        <v>54000</v>
      </c>
      <c r="B245" s="106">
        <v>72000</v>
      </c>
      <c r="C245" s="106">
        <v>72000</v>
      </c>
      <c r="D245" s="96" t="s">
        <v>291</v>
      </c>
      <c r="E245" s="96" t="s">
        <v>13</v>
      </c>
      <c r="F245" s="96" t="s">
        <v>292</v>
      </c>
      <c r="G245" s="96" t="s">
        <v>293</v>
      </c>
      <c r="H245" s="96">
        <v>0.56000000000000005</v>
      </c>
      <c r="I245" s="96">
        <v>0.48</v>
      </c>
      <c r="J245" s="96" t="s">
        <v>245</v>
      </c>
      <c r="K245" s="96">
        <v>8.3071976304999998E-4</v>
      </c>
      <c r="L245" s="96">
        <v>3968.85652738008</v>
      </c>
      <c r="M245" s="96">
        <v>9.7725665283897403</v>
      </c>
      <c r="N245" s="96">
        <v>1.42981298702645</v>
      </c>
      <c r="O245" s="96">
        <v>8.1182641509400001E-3</v>
      </c>
      <c r="P245" s="96">
        <v>1.1877739057999999E-3</v>
      </c>
      <c r="Q245" s="96">
        <v>3.2970075540403401</v>
      </c>
      <c r="R245" s="96">
        <v>1750</v>
      </c>
      <c r="S245" s="96" t="s">
        <v>303</v>
      </c>
      <c r="T245" s="96">
        <v>1750</v>
      </c>
      <c r="U245" s="96" t="s">
        <v>300</v>
      </c>
      <c r="V245" s="96" t="s">
        <v>245</v>
      </c>
      <c r="Z245" s="96">
        <v>0</v>
      </c>
      <c r="AA245" s="96">
        <v>1</v>
      </c>
      <c r="AB245" s="96">
        <v>8.1182641509400001E-3</v>
      </c>
      <c r="AC245" s="96">
        <v>1.1877739057999999E-3</v>
      </c>
      <c r="AD245" s="96">
        <v>3.2970075540397201</v>
      </c>
      <c r="AF245" s="96">
        <v>-1</v>
      </c>
      <c r="AG245" s="96">
        <v>-1</v>
      </c>
      <c r="AH245" s="96">
        <v>-1</v>
      </c>
      <c r="AI245" s="96">
        <v>-1</v>
      </c>
      <c r="AJ245" s="96">
        <v>0</v>
      </c>
      <c r="AM245" s="96" t="s">
        <v>296</v>
      </c>
      <c r="AN245" s="96">
        <v>-1</v>
      </c>
      <c r="AQ245" s="96">
        <v>636</v>
      </c>
      <c r="AR245" s="96" t="s">
        <v>243</v>
      </c>
      <c r="AS245" s="96" t="s">
        <v>297</v>
      </c>
      <c r="AT245" s="96" t="s">
        <v>245</v>
      </c>
      <c r="AV245" s="96">
        <v>8.8260646230693407</v>
      </c>
      <c r="AW245" s="96">
        <v>2.6739721000000002E-3</v>
      </c>
    </row>
    <row r="246" spans="1:49" x14ac:dyDescent="0.25">
      <c r="A246" s="106">
        <v>54000</v>
      </c>
      <c r="B246" s="106">
        <v>72000</v>
      </c>
      <c r="C246" s="106">
        <v>72000</v>
      </c>
      <c r="D246" s="96" t="s">
        <v>291</v>
      </c>
      <c r="E246" s="96" t="s">
        <v>13</v>
      </c>
      <c r="F246" s="96" t="s">
        <v>292</v>
      </c>
      <c r="G246" s="96" t="s">
        <v>293</v>
      </c>
      <c r="H246" s="96">
        <v>0.56000000000000005</v>
      </c>
      <c r="I246" s="96">
        <v>0.48</v>
      </c>
      <c r="J246" s="96" t="s">
        <v>245</v>
      </c>
      <c r="K246" s="96">
        <v>0.14242115308694001</v>
      </c>
      <c r="L246" s="96">
        <v>3982.9556149617201</v>
      </c>
      <c r="M246" s="96">
        <v>9.8818197883858794</v>
      </c>
      <c r="N246" s="96">
        <v>1.4517701894030901</v>
      </c>
      <c r="O246" s="96">
        <v>1.4073801688593299</v>
      </c>
      <c r="P246" s="96">
        <v>0.20676278439203999</v>
      </c>
      <c r="Q246" s="96">
        <v>567.25713137698199</v>
      </c>
      <c r="R246" s="96">
        <v>1200</v>
      </c>
      <c r="S246" s="96" t="s">
        <v>294</v>
      </c>
      <c r="T246" s="96">
        <v>1200</v>
      </c>
      <c r="U246" s="96" t="s">
        <v>295</v>
      </c>
      <c r="V246" s="96" t="s">
        <v>245</v>
      </c>
      <c r="Z246" s="96">
        <v>0</v>
      </c>
      <c r="AA246" s="96">
        <v>1</v>
      </c>
      <c r="AB246" s="96">
        <v>1.4073801688593299</v>
      </c>
      <c r="AC246" s="96">
        <v>0.20676278439203999</v>
      </c>
      <c r="AD246" s="96">
        <v>859.59679459966696</v>
      </c>
      <c r="AF246" s="96">
        <v>-1</v>
      </c>
      <c r="AG246" s="96">
        <v>-1</v>
      </c>
      <c r="AH246" s="96">
        <v>-1</v>
      </c>
      <c r="AI246" s="96">
        <v>-1</v>
      </c>
      <c r="AJ246" s="96">
        <v>0</v>
      </c>
      <c r="AM246" s="96" t="s">
        <v>296</v>
      </c>
      <c r="AN246" s="96">
        <v>-1</v>
      </c>
      <c r="AQ246" s="96">
        <v>636</v>
      </c>
      <c r="AR246" s="96" t="s">
        <v>243</v>
      </c>
      <c r="AS246" s="96" t="s">
        <v>297</v>
      </c>
      <c r="AT246" s="96" t="s">
        <v>245</v>
      </c>
      <c r="AV246" s="96">
        <v>102.781741915805</v>
      </c>
      <c r="AW246" s="96">
        <v>0.69715879530000002</v>
      </c>
    </row>
    <row r="247" spans="1:49" x14ac:dyDescent="0.25">
      <c r="A247" s="106">
        <v>54000</v>
      </c>
      <c r="B247" s="106">
        <v>72000</v>
      </c>
      <c r="C247" s="106">
        <v>72000</v>
      </c>
      <c r="D247" s="96" t="s">
        <v>291</v>
      </c>
      <c r="E247" s="96" t="s">
        <v>13</v>
      </c>
      <c r="F247" s="96" t="s">
        <v>292</v>
      </c>
      <c r="G247" s="96" t="s">
        <v>293</v>
      </c>
      <c r="H247" s="96">
        <v>0.56000000000000005</v>
      </c>
      <c r="I247" s="96">
        <v>0.48</v>
      </c>
      <c r="J247" s="96" t="s">
        <v>245</v>
      </c>
      <c r="K247" s="96">
        <v>0.23040866829399001</v>
      </c>
      <c r="L247" s="96">
        <v>3982.9556149617201</v>
      </c>
      <c r="M247" s="96">
        <v>9.8818197883858794</v>
      </c>
      <c r="N247" s="96">
        <v>1.4517701894030901</v>
      </c>
      <c r="O247" s="96">
        <v>2.2768569377632701</v>
      </c>
      <c r="P247" s="96">
        <v>0.33450043600929003</v>
      </c>
      <c r="Q247" s="96">
        <v>917.70749911743599</v>
      </c>
      <c r="R247" s="96">
        <v>1210</v>
      </c>
      <c r="S247" s="96" t="s">
        <v>298</v>
      </c>
      <c r="T247" s="96">
        <v>1210</v>
      </c>
      <c r="U247" s="96" t="s">
        <v>295</v>
      </c>
      <c r="V247" s="96" t="s">
        <v>245</v>
      </c>
      <c r="Z247" s="96">
        <v>0</v>
      </c>
      <c r="AA247" s="96">
        <v>1</v>
      </c>
      <c r="AB247" s="96">
        <v>2.2768569377632701</v>
      </c>
      <c r="AC247" s="96">
        <v>0.33450043600929003</v>
      </c>
      <c r="AD247" s="96">
        <v>1247.9956241454699</v>
      </c>
      <c r="AF247" s="96">
        <v>-1</v>
      </c>
      <c r="AG247" s="96">
        <v>-1</v>
      </c>
      <c r="AH247" s="96">
        <v>-1</v>
      </c>
      <c r="AI247" s="96">
        <v>-1</v>
      </c>
      <c r="AJ247" s="96">
        <v>0</v>
      </c>
      <c r="AM247" s="96" t="s">
        <v>296</v>
      </c>
      <c r="AN247" s="96">
        <v>-1</v>
      </c>
      <c r="AQ247" s="96">
        <v>636</v>
      </c>
      <c r="AR247" s="96" t="s">
        <v>243</v>
      </c>
      <c r="AS247" s="96" t="s">
        <v>297</v>
      </c>
      <c r="AT247" s="96" t="s">
        <v>245</v>
      </c>
      <c r="AV247" s="96">
        <v>122.375193433311</v>
      </c>
      <c r="AW247" s="96">
        <v>1.0121619012</v>
      </c>
    </row>
    <row r="248" spans="1:49" x14ac:dyDescent="0.25">
      <c r="A248" s="106">
        <v>54000</v>
      </c>
      <c r="B248" s="106">
        <v>72000</v>
      </c>
      <c r="C248" s="106">
        <v>72000</v>
      </c>
      <c r="D248" s="96" t="s">
        <v>291</v>
      </c>
      <c r="E248" s="96" t="s">
        <v>13</v>
      </c>
      <c r="F248" s="96" t="s">
        <v>292</v>
      </c>
      <c r="G248" s="96" t="s">
        <v>293</v>
      </c>
      <c r="H248" s="96">
        <v>0.56000000000000005</v>
      </c>
      <c r="I248" s="96">
        <v>0.48</v>
      </c>
      <c r="J248" s="96" t="s">
        <v>245</v>
      </c>
      <c r="K248" s="96">
        <v>3.7427305328389997E-2</v>
      </c>
      <c r="L248" s="96">
        <v>3982.9556149617201</v>
      </c>
      <c r="M248" s="96">
        <v>9.8818197883858794</v>
      </c>
      <c r="N248" s="96">
        <v>1.4517701894030901</v>
      </c>
      <c r="O248" s="96">
        <v>0.36984988642008998</v>
      </c>
      <c r="P248" s="96">
        <v>5.4335846145449999E-2</v>
      </c>
      <c r="Q248" s="96">
        <v>149.07129591061701</v>
      </c>
      <c r="R248" s="96">
        <v>1210</v>
      </c>
      <c r="S248" s="96" t="s">
        <v>298</v>
      </c>
      <c r="T248" s="96">
        <v>1210</v>
      </c>
      <c r="U248" s="96" t="s">
        <v>295</v>
      </c>
      <c r="V248" s="96" t="s">
        <v>245</v>
      </c>
      <c r="Z248" s="96">
        <v>0</v>
      </c>
      <c r="AA248" s="96">
        <v>1</v>
      </c>
      <c r="AB248" s="96">
        <v>0.36984988642008998</v>
      </c>
      <c r="AC248" s="96">
        <v>5.4335846145449999E-2</v>
      </c>
      <c r="AD248" s="96">
        <v>149.07129591061599</v>
      </c>
      <c r="AF248" s="96">
        <v>-1</v>
      </c>
      <c r="AG248" s="96">
        <v>-1</v>
      </c>
      <c r="AH248" s="96">
        <v>-1</v>
      </c>
      <c r="AI248" s="96">
        <v>-1</v>
      </c>
      <c r="AJ248" s="96">
        <v>0</v>
      </c>
      <c r="AM248" s="96" t="s">
        <v>296</v>
      </c>
      <c r="AN248" s="96">
        <v>-1</v>
      </c>
      <c r="AQ248" s="96">
        <v>636</v>
      </c>
      <c r="AR248" s="96" t="s">
        <v>243</v>
      </c>
      <c r="AS248" s="96" t="s">
        <v>297</v>
      </c>
      <c r="AT248" s="96" t="s">
        <v>245</v>
      </c>
      <c r="AV248" s="96">
        <v>74.898550170537703</v>
      </c>
      <c r="AW248" s="96">
        <v>0.1209012943</v>
      </c>
    </row>
    <row r="249" spans="1:49" x14ac:dyDescent="0.25">
      <c r="A249" s="106">
        <v>54000</v>
      </c>
      <c r="B249" s="106">
        <v>72000</v>
      </c>
      <c r="C249" s="106">
        <v>72000</v>
      </c>
      <c r="D249" s="96" t="s">
        <v>291</v>
      </c>
      <c r="E249" s="96" t="s">
        <v>13</v>
      </c>
      <c r="F249" s="96" t="s">
        <v>292</v>
      </c>
      <c r="G249" s="96" t="s">
        <v>293</v>
      </c>
      <c r="H249" s="96">
        <v>0.56000000000000005</v>
      </c>
      <c r="I249" s="96">
        <v>0.48</v>
      </c>
      <c r="J249" s="96" t="s">
        <v>245</v>
      </c>
      <c r="K249" s="96">
        <v>3.0482559844999999E-3</v>
      </c>
      <c r="L249" s="96">
        <v>3982.9556149617201</v>
      </c>
      <c r="M249" s="96">
        <v>9.8818197883858794</v>
      </c>
      <c r="N249" s="96">
        <v>1.4517701894030901</v>
      </c>
      <c r="O249" s="96">
        <v>3.0122316307690002E-2</v>
      </c>
      <c r="P249" s="96">
        <v>4.4253671679599996E-3</v>
      </c>
      <c r="Q249" s="96">
        <v>12.141068289304901</v>
      </c>
      <c r="R249" s="96">
        <v>1210</v>
      </c>
      <c r="S249" s="96" t="s">
        <v>298</v>
      </c>
      <c r="T249" s="96">
        <v>1210</v>
      </c>
      <c r="U249" s="96" t="s">
        <v>295</v>
      </c>
      <c r="V249" s="96" t="s">
        <v>245</v>
      </c>
      <c r="Z249" s="96">
        <v>0</v>
      </c>
      <c r="AA249" s="96">
        <v>1</v>
      </c>
      <c r="AB249" s="96">
        <v>3.0122316307690002E-2</v>
      </c>
      <c r="AC249" s="96">
        <v>4.4253671679599996E-3</v>
      </c>
      <c r="AD249" s="96">
        <v>12.1410682893047</v>
      </c>
      <c r="AF249" s="96">
        <v>-1</v>
      </c>
      <c r="AG249" s="96">
        <v>-1</v>
      </c>
      <c r="AH249" s="96">
        <v>-1</v>
      </c>
      <c r="AI249" s="96">
        <v>-1</v>
      </c>
      <c r="AJ249" s="96">
        <v>0</v>
      </c>
      <c r="AM249" s="96" t="s">
        <v>296</v>
      </c>
      <c r="AN249" s="96">
        <v>-1</v>
      </c>
      <c r="AQ249" s="96">
        <v>636</v>
      </c>
      <c r="AR249" s="96" t="s">
        <v>243</v>
      </c>
      <c r="AS249" s="96" t="s">
        <v>297</v>
      </c>
      <c r="AT249" s="96" t="s">
        <v>245</v>
      </c>
      <c r="AV249" s="96">
        <v>44.701241647848697</v>
      </c>
      <c r="AW249" s="96">
        <v>9.8467707000000002E-3</v>
      </c>
    </row>
    <row r="250" spans="1:49" x14ac:dyDescent="0.25">
      <c r="A250" s="106">
        <v>54000</v>
      </c>
      <c r="B250" s="106">
        <v>73000</v>
      </c>
      <c r="C250" s="106">
        <v>73000</v>
      </c>
      <c r="D250" s="96" t="s">
        <v>291</v>
      </c>
      <c r="E250" s="96" t="s">
        <v>13</v>
      </c>
      <c r="F250" s="96" t="s">
        <v>292</v>
      </c>
      <c r="G250" s="96" t="s">
        <v>293</v>
      </c>
      <c r="H250" s="96">
        <v>0.56000000000000005</v>
      </c>
      <c r="I250" s="96">
        <v>0.48</v>
      </c>
      <c r="J250" s="96" t="s">
        <v>245</v>
      </c>
      <c r="K250" s="96">
        <v>3.0362746882439999E-2</v>
      </c>
      <c r="L250" s="96">
        <v>3460.6317070610498</v>
      </c>
      <c r="M250" s="96">
        <v>7.54466679528303</v>
      </c>
      <c r="N250" s="96">
        <v>2.6301270988269199</v>
      </c>
      <c r="O250" s="96">
        <v>0.22907680821754001</v>
      </c>
      <c r="P250" s="96">
        <v>7.9857883370329993E-2</v>
      </c>
      <c r="Q250" s="96">
        <v>105.07428457484799</v>
      </c>
      <c r="R250" s="96">
        <v>1200</v>
      </c>
      <c r="S250" s="96" t="s">
        <v>294</v>
      </c>
      <c r="T250" s="96">
        <v>1200</v>
      </c>
      <c r="U250" s="96" t="s">
        <v>295</v>
      </c>
      <c r="V250" s="96" t="s">
        <v>245</v>
      </c>
      <c r="Z250" s="96">
        <v>0</v>
      </c>
      <c r="AA250" s="96">
        <v>1</v>
      </c>
      <c r="AB250" s="96">
        <v>0.22907680821754001</v>
      </c>
      <c r="AC250" s="96">
        <v>7.9857883370329993E-2</v>
      </c>
      <c r="AD250" s="96">
        <v>105.074284574846</v>
      </c>
      <c r="AF250" s="96">
        <v>-1</v>
      </c>
      <c r="AG250" s="96">
        <v>-1</v>
      </c>
      <c r="AH250" s="96">
        <v>-1</v>
      </c>
      <c r="AI250" s="96">
        <v>-1</v>
      </c>
      <c r="AJ250" s="96">
        <v>0</v>
      </c>
      <c r="AM250" s="96" t="s">
        <v>296</v>
      </c>
      <c r="AN250" s="96">
        <v>-1</v>
      </c>
      <c r="AQ250" s="96">
        <v>636</v>
      </c>
      <c r="AR250" s="96" t="s">
        <v>243</v>
      </c>
      <c r="AS250" s="96" t="s">
        <v>297</v>
      </c>
      <c r="AT250" s="96" t="s">
        <v>245</v>
      </c>
      <c r="AV250" s="96">
        <v>48.192808390892203</v>
      </c>
      <c r="AW250" s="96">
        <v>8.5218397900000006E-2</v>
      </c>
    </row>
    <row r="251" spans="1:49" x14ac:dyDescent="0.25">
      <c r="A251" s="106">
        <v>54000</v>
      </c>
      <c r="B251" s="106">
        <v>73000</v>
      </c>
      <c r="C251" s="106">
        <v>73000</v>
      </c>
      <c r="D251" s="96" t="s">
        <v>291</v>
      </c>
      <c r="E251" s="96" t="s">
        <v>13</v>
      </c>
      <c r="F251" s="96" t="s">
        <v>292</v>
      </c>
      <c r="G251" s="96" t="s">
        <v>293</v>
      </c>
      <c r="H251" s="96">
        <v>0.56000000000000005</v>
      </c>
      <c r="I251" s="96">
        <v>0.48</v>
      </c>
      <c r="J251" s="96" t="s">
        <v>299</v>
      </c>
      <c r="K251" s="96">
        <v>1.9239843066060001E-2</v>
      </c>
      <c r="L251" s="96">
        <v>3460.6317070610498</v>
      </c>
      <c r="M251" s="96">
        <v>7.54466679528303</v>
      </c>
      <c r="N251" s="96">
        <v>2.6301270988269199</v>
      </c>
      <c r="O251" s="96">
        <v>0.14515820512697</v>
      </c>
      <c r="P251" s="96">
        <v>5.0603232625219999E-2</v>
      </c>
      <c r="Q251" s="96">
        <v>66.582010953292993</v>
      </c>
      <c r="R251" s="96">
        <v>6170</v>
      </c>
      <c r="S251" s="96" t="s">
        <v>306</v>
      </c>
      <c r="T251" s="96">
        <v>6170</v>
      </c>
      <c r="U251" s="96" t="s">
        <v>295</v>
      </c>
      <c r="V251" s="96" t="s">
        <v>245</v>
      </c>
      <c r="Y251" s="96" t="s">
        <v>299</v>
      </c>
      <c r="Z251" s="96">
        <v>0</v>
      </c>
      <c r="AA251" s="96">
        <v>1</v>
      </c>
      <c r="AB251" s="96">
        <v>0.14515820512697</v>
      </c>
      <c r="AC251" s="96">
        <v>5.0603232625219999E-2</v>
      </c>
      <c r="AD251" s="96">
        <v>66.582010953291601</v>
      </c>
      <c r="AF251" s="96">
        <v>-1</v>
      </c>
      <c r="AG251" s="96">
        <v>-1</v>
      </c>
      <c r="AH251" s="96">
        <v>-1</v>
      </c>
      <c r="AI251" s="96">
        <v>-1</v>
      </c>
      <c r="AJ251" s="96">
        <v>0</v>
      </c>
      <c r="AM251" s="96" t="s">
        <v>296</v>
      </c>
      <c r="AN251" s="96">
        <v>-1</v>
      </c>
      <c r="AQ251" s="96">
        <v>636</v>
      </c>
      <c r="AR251" s="96" t="s">
        <v>243</v>
      </c>
      <c r="AS251" s="96" t="s">
        <v>297</v>
      </c>
      <c r="AT251" s="96" t="s">
        <v>245</v>
      </c>
      <c r="AV251" s="96">
        <v>43.892899564009298</v>
      </c>
      <c r="AW251" s="96">
        <v>5.40000089E-2</v>
      </c>
    </row>
    <row r="252" spans="1:49" x14ac:dyDescent="0.25">
      <c r="A252" s="106">
        <v>54000</v>
      </c>
      <c r="B252" s="106">
        <v>73000</v>
      </c>
      <c r="C252" s="106">
        <v>73000</v>
      </c>
      <c r="D252" s="96" t="s">
        <v>291</v>
      </c>
      <c r="E252" s="96" t="s">
        <v>13</v>
      </c>
      <c r="F252" s="96" t="s">
        <v>292</v>
      </c>
      <c r="G252" s="96" t="s">
        <v>293</v>
      </c>
      <c r="H252" s="96">
        <v>0.56000000000000005</v>
      </c>
      <c r="I252" s="96">
        <v>0.48</v>
      </c>
      <c r="J252" s="96" t="s">
        <v>299</v>
      </c>
      <c r="K252" s="96">
        <v>0.3273729093926</v>
      </c>
      <c r="L252" s="96">
        <v>3460.6317070610498</v>
      </c>
      <c r="M252" s="96">
        <v>7.54466679528303</v>
      </c>
      <c r="N252" s="96">
        <v>2.6301270988269199</v>
      </c>
      <c r="O252" s="96">
        <v>2.4699195191695802</v>
      </c>
      <c r="P252" s="96">
        <v>0.86103236041528997</v>
      </c>
      <c r="Q252" s="96">
        <v>1132.9170702768699</v>
      </c>
      <c r="R252" s="96">
        <v>4140</v>
      </c>
      <c r="S252" s="96" t="s">
        <v>305</v>
      </c>
      <c r="T252" s="96">
        <v>3000</v>
      </c>
      <c r="U252" s="96" t="s">
        <v>295</v>
      </c>
      <c r="V252" s="96" t="s">
        <v>245</v>
      </c>
      <c r="Y252" s="96" t="s">
        <v>299</v>
      </c>
      <c r="Z252" s="96">
        <v>0</v>
      </c>
      <c r="AA252" s="96">
        <v>1</v>
      </c>
      <c r="AB252" s="96">
        <v>2.4699195191695802</v>
      </c>
      <c r="AC252" s="96">
        <v>0.86103236041528997</v>
      </c>
      <c r="AD252" s="96">
        <v>1132.9170702768699</v>
      </c>
      <c r="AF252" s="96">
        <v>-1</v>
      </c>
      <c r="AG252" s="96">
        <v>-1</v>
      </c>
      <c r="AH252" s="96">
        <v>-1</v>
      </c>
      <c r="AI252" s="96">
        <v>-1</v>
      </c>
      <c r="AJ252" s="96">
        <v>0</v>
      </c>
      <c r="AM252" s="96" t="s">
        <v>296</v>
      </c>
      <c r="AN252" s="96">
        <v>-1</v>
      </c>
      <c r="AQ252" s="96">
        <v>636</v>
      </c>
      <c r="AR252" s="96" t="s">
        <v>243</v>
      </c>
      <c r="AS252" s="96" t="s">
        <v>297</v>
      </c>
      <c r="AT252" s="96" t="s">
        <v>245</v>
      </c>
      <c r="AV252" s="96">
        <v>141.77938278006201</v>
      </c>
      <c r="AW252" s="96">
        <v>0.91882974070000001</v>
      </c>
    </row>
    <row r="253" spans="1:49" x14ac:dyDescent="0.25">
      <c r="A253" s="106">
        <v>54000</v>
      </c>
      <c r="B253" s="106">
        <v>73000</v>
      </c>
      <c r="C253" s="106">
        <v>73000</v>
      </c>
      <c r="D253" s="96" t="s">
        <v>291</v>
      </c>
      <c r="E253" s="96" t="s">
        <v>13</v>
      </c>
      <c r="F253" s="96" t="s">
        <v>292</v>
      </c>
      <c r="G253" s="96" t="s">
        <v>293</v>
      </c>
      <c r="H253" s="96">
        <v>0.56000000000000005</v>
      </c>
      <c r="I253" s="96">
        <v>0.48</v>
      </c>
      <c r="J253" s="96" t="s">
        <v>299</v>
      </c>
      <c r="K253" s="96">
        <v>4.3183013513140002E-2</v>
      </c>
      <c r="L253" s="96">
        <v>3460.6317070610498</v>
      </c>
      <c r="M253" s="96">
        <v>7.54466679528303</v>
      </c>
      <c r="N253" s="96">
        <v>2.6301270988269199</v>
      </c>
      <c r="O253" s="96">
        <v>0.32580144817288997</v>
      </c>
      <c r="P253" s="96">
        <v>0.11357681404993</v>
      </c>
      <c r="Q253" s="96">
        <v>149.44050577003901</v>
      </c>
      <c r="R253" s="96">
        <v>6170</v>
      </c>
      <c r="S253" s="96" t="s">
        <v>306</v>
      </c>
      <c r="T253" s="96">
        <v>3000</v>
      </c>
      <c r="U253" s="96" t="s">
        <v>295</v>
      </c>
      <c r="V253" s="96" t="s">
        <v>245</v>
      </c>
      <c r="Y253" s="96" t="s">
        <v>299</v>
      </c>
      <c r="Z253" s="96">
        <v>0</v>
      </c>
      <c r="AA253" s="96">
        <v>1</v>
      </c>
      <c r="AB253" s="96">
        <v>0.32580144817288997</v>
      </c>
      <c r="AC253" s="96">
        <v>0.11357681404993</v>
      </c>
      <c r="AD253" s="96">
        <v>149.44050577004001</v>
      </c>
      <c r="AF253" s="96">
        <v>-1</v>
      </c>
      <c r="AG253" s="96">
        <v>-1</v>
      </c>
      <c r="AH253" s="96">
        <v>-1</v>
      </c>
      <c r="AI253" s="96">
        <v>-1</v>
      </c>
      <c r="AJ253" s="96">
        <v>0</v>
      </c>
      <c r="AM253" s="96" t="s">
        <v>296</v>
      </c>
      <c r="AN253" s="96">
        <v>-1</v>
      </c>
      <c r="AQ253" s="96">
        <v>636</v>
      </c>
      <c r="AR253" s="96" t="s">
        <v>243</v>
      </c>
      <c r="AS253" s="96" t="s">
        <v>297</v>
      </c>
      <c r="AT253" s="96" t="s">
        <v>245</v>
      </c>
      <c r="AV253" s="96">
        <v>67.094672123183599</v>
      </c>
      <c r="AW253" s="96">
        <v>0.1212007346</v>
      </c>
    </row>
    <row r="254" spans="1:49" x14ac:dyDescent="0.25">
      <c r="A254" s="106">
        <v>54000</v>
      </c>
      <c r="B254" s="106">
        <v>73000</v>
      </c>
      <c r="C254" s="106">
        <v>73000</v>
      </c>
      <c r="D254" s="96" t="s">
        <v>291</v>
      </c>
      <c r="E254" s="96" t="s">
        <v>13</v>
      </c>
      <c r="F254" s="96" t="s">
        <v>292</v>
      </c>
      <c r="G254" s="96" t="s">
        <v>293</v>
      </c>
      <c r="H254" s="96">
        <v>0.56000000000000005</v>
      </c>
      <c r="I254" s="96">
        <v>0.48</v>
      </c>
      <c r="J254" s="96" t="s">
        <v>245</v>
      </c>
      <c r="K254" s="96">
        <v>7.5577787333910004E-2</v>
      </c>
      <c r="L254" s="96">
        <v>3460.6317070610498</v>
      </c>
      <c r="M254" s="96">
        <v>7.54466679528303</v>
      </c>
      <c r="N254" s="96">
        <v>2.6301270988269199</v>
      </c>
      <c r="O254" s="96">
        <v>0.57020922255914996</v>
      </c>
      <c r="P254" s="96">
        <v>0.1987791865363</v>
      </c>
      <c r="Q254" s="96">
        <v>261.546887197263</v>
      </c>
      <c r="R254" s="96">
        <v>1210</v>
      </c>
      <c r="S254" s="96" t="s">
        <v>298</v>
      </c>
      <c r="T254" s="96">
        <v>1210</v>
      </c>
      <c r="U254" s="96" t="s">
        <v>295</v>
      </c>
      <c r="V254" s="96" t="s">
        <v>245</v>
      </c>
      <c r="Z254" s="96">
        <v>0</v>
      </c>
      <c r="AA254" s="96">
        <v>1</v>
      </c>
      <c r="AB254" s="96">
        <v>0.57020922255914996</v>
      </c>
      <c r="AC254" s="96">
        <v>0.1987791865363</v>
      </c>
      <c r="AD254" s="96">
        <v>261.54688719726198</v>
      </c>
      <c r="AF254" s="96">
        <v>-1</v>
      </c>
      <c r="AG254" s="96">
        <v>-1</v>
      </c>
      <c r="AH254" s="96">
        <v>-1</v>
      </c>
      <c r="AI254" s="96">
        <v>-1</v>
      </c>
      <c r="AJ254" s="96">
        <v>0</v>
      </c>
      <c r="AM254" s="96" t="s">
        <v>296</v>
      </c>
      <c r="AN254" s="96">
        <v>-1</v>
      </c>
      <c r="AQ254" s="96">
        <v>636</v>
      </c>
      <c r="AR254" s="96" t="s">
        <v>243</v>
      </c>
      <c r="AS254" s="96" t="s">
        <v>297</v>
      </c>
      <c r="AT254" s="96" t="s">
        <v>245</v>
      </c>
      <c r="AV254" s="96">
        <v>97.600545786455001</v>
      </c>
      <c r="AW254" s="96">
        <v>0.212122374</v>
      </c>
    </row>
    <row r="255" spans="1:49" x14ac:dyDescent="0.25">
      <c r="A255" s="106">
        <v>54000</v>
      </c>
      <c r="B255" s="106">
        <v>73000</v>
      </c>
      <c r="C255" s="106">
        <v>73000</v>
      </c>
      <c r="D255" s="96" t="s">
        <v>291</v>
      </c>
      <c r="E255" s="96" t="s">
        <v>13</v>
      </c>
      <c r="F255" s="96" t="s">
        <v>292</v>
      </c>
      <c r="G255" s="96" t="s">
        <v>293</v>
      </c>
      <c r="H255" s="96">
        <v>0.56000000000000005</v>
      </c>
      <c r="I255" s="96">
        <v>0.48</v>
      </c>
      <c r="J255" s="96" t="s">
        <v>245</v>
      </c>
      <c r="K255" s="96">
        <v>0.12202710465296999</v>
      </c>
      <c r="L255" s="96">
        <v>3460.6317070610498</v>
      </c>
      <c r="M255" s="96">
        <v>7.54466679528303</v>
      </c>
      <c r="N255" s="96">
        <v>2.6301270988269199</v>
      </c>
      <c r="O255" s="96">
        <v>0.92065384459985</v>
      </c>
      <c r="P255" s="96">
        <v>0.32094679473917997</v>
      </c>
      <c r="Q255" s="96">
        <v>422.29086748295703</v>
      </c>
      <c r="R255" s="96">
        <v>1210</v>
      </c>
      <c r="S255" s="96" t="s">
        <v>298</v>
      </c>
      <c r="T255" s="96">
        <v>1210</v>
      </c>
      <c r="U255" s="96" t="s">
        <v>295</v>
      </c>
      <c r="V255" s="96" t="s">
        <v>245</v>
      </c>
      <c r="Z255" s="96">
        <v>0</v>
      </c>
      <c r="AA255" s="96">
        <v>1</v>
      </c>
      <c r="AB255" s="96">
        <v>0.92065384459985</v>
      </c>
      <c r="AC255" s="96">
        <v>0.32094679473917997</v>
      </c>
      <c r="AD255" s="96">
        <v>422.29086748295703</v>
      </c>
      <c r="AF255" s="96">
        <v>-1</v>
      </c>
      <c r="AG255" s="96">
        <v>-1</v>
      </c>
      <c r="AH255" s="96">
        <v>-1</v>
      </c>
      <c r="AI255" s="96">
        <v>-1</v>
      </c>
      <c r="AJ255" s="96">
        <v>0</v>
      </c>
      <c r="AM255" s="96" t="s">
        <v>296</v>
      </c>
      <c r="AN255" s="96">
        <v>-1</v>
      </c>
      <c r="AQ255" s="96">
        <v>636</v>
      </c>
      <c r="AR255" s="96" t="s">
        <v>243</v>
      </c>
      <c r="AS255" s="96" t="s">
        <v>297</v>
      </c>
      <c r="AT255" s="96" t="s">
        <v>245</v>
      </c>
      <c r="AV255" s="96">
        <v>107.928122900826</v>
      </c>
      <c r="AW255" s="96">
        <v>0.34249056570000003</v>
      </c>
    </row>
    <row r="256" spans="1:49" x14ac:dyDescent="0.25">
      <c r="A256" s="106">
        <v>55000</v>
      </c>
      <c r="B256" s="106">
        <v>73000</v>
      </c>
      <c r="C256" s="106">
        <v>73000</v>
      </c>
      <c r="D256" s="96" t="s">
        <v>291</v>
      </c>
      <c r="E256" s="96" t="s">
        <v>13</v>
      </c>
      <c r="F256" s="96" t="s">
        <v>292</v>
      </c>
      <c r="G256" s="96" t="s">
        <v>293</v>
      </c>
      <c r="H256" s="96">
        <v>0.56000000000000005</v>
      </c>
      <c r="I256" s="96">
        <v>0.48</v>
      </c>
      <c r="J256" s="96" t="s">
        <v>245</v>
      </c>
      <c r="K256" s="96">
        <v>1.6024378144219999E-2</v>
      </c>
      <c r="L256" s="96">
        <v>3973.71315582332</v>
      </c>
      <c r="M256" s="96">
        <v>9.8602091780774206</v>
      </c>
      <c r="N256" s="96">
        <v>1.44864037244406</v>
      </c>
      <c r="O256" s="96">
        <v>0.15800372045069</v>
      </c>
      <c r="P256" s="96">
        <v>2.321356112303E-2</v>
      </c>
      <c r="Q256" s="96">
        <v>63.6762822456026</v>
      </c>
      <c r="R256" s="96">
        <v>1200</v>
      </c>
      <c r="S256" s="96" t="s">
        <v>294</v>
      </c>
      <c r="T256" s="96">
        <v>1200</v>
      </c>
      <c r="U256" s="96" t="s">
        <v>295</v>
      </c>
      <c r="V256" s="96" t="s">
        <v>245</v>
      </c>
      <c r="Z256" s="96">
        <v>0</v>
      </c>
      <c r="AA256" s="96">
        <v>1</v>
      </c>
      <c r="AB256" s="96">
        <v>0.15800372045069</v>
      </c>
      <c r="AC256" s="96">
        <v>2.321356112303E-2</v>
      </c>
      <c r="AD256" s="96">
        <v>745.23318339190803</v>
      </c>
      <c r="AF256" s="96">
        <v>-1</v>
      </c>
      <c r="AG256" s="96">
        <v>-1</v>
      </c>
      <c r="AH256" s="96">
        <v>-1</v>
      </c>
      <c r="AI256" s="96">
        <v>-1</v>
      </c>
      <c r="AJ256" s="96">
        <v>0</v>
      </c>
      <c r="AM256" s="96" t="s">
        <v>296</v>
      </c>
      <c r="AN256" s="96">
        <v>-1</v>
      </c>
      <c r="AQ256" s="96">
        <v>636</v>
      </c>
      <c r="AR256" s="96" t="s">
        <v>243</v>
      </c>
      <c r="AS256" s="96" t="s">
        <v>297</v>
      </c>
      <c r="AT256" s="96" t="s">
        <v>245</v>
      </c>
      <c r="AV256" s="96">
        <v>49.275561818906702</v>
      </c>
      <c r="AW256" s="96">
        <v>0.60440647479999998</v>
      </c>
    </row>
    <row r="257" spans="1:49" x14ac:dyDescent="0.25">
      <c r="A257" s="106">
        <v>55000</v>
      </c>
      <c r="B257" s="106">
        <v>73000</v>
      </c>
      <c r="C257" s="106">
        <v>73000</v>
      </c>
      <c r="D257" s="96" t="s">
        <v>291</v>
      </c>
      <c r="E257" s="96" t="s">
        <v>13</v>
      </c>
      <c r="F257" s="96" t="s">
        <v>292</v>
      </c>
      <c r="G257" s="96" t="s">
        <v>293</v>
      </c>
      <c r="H257" s="96">
        <v>0.56000000000000005</v>
      </c>
      <c r="I257" s="96">
        <v>0.48</v>
      </c>
      <c r="J257" s="96" t="s">
        <v>245</v>
      </c>
      <c r="K257" s="96">
        <v>1.9174528135900001E-3</v>
      </c>
      <c r="L257" s="96">
        <v>3973.71315582332</v>
      </c>
      <c r="M257" s="96">
        <v>9.8602091780774206</v>
      </c>
      <c r="N257" s="96">
        <v>1.44864037244406</v>
      </c>
      <c r="O257" s="96">
        <v>1.890648583115E-2</v>
      </c>
      <c r="P257" s="96">
        <v>2.77769955803E-3</v>
      </c>
      <c r="Q257" s="96">
        <v>7.6194074710568804</v>
      </c>
      <c r="R257" s="96">
        <v>1200</v>
      </c>
      <c r="S257" s="96" t="s">
        <v>294</v>
      </c>
      <c r="T257" s="96">
        <v>1200</v>
      </c>
      <c r="U257" s="96" t="s">
        <v>295</v>
      </c>
      <c r="V257" s="96" t="s">
        <v>245</v>
      </c>
      <c r="Z257" s="96">
        <v>0</v>
      </c>
      <c r="AA257" s="96">
        <v>1</v>
      </c>
      <c r="AB257" s="96">
        <v>1.890648583115E-2</v>
      </c>
      <c r="AC257" s="96">
        <v>2.77769955803E-3</v>
      </c>
      <c r="AD257" s="96">
        <v>745.23318339190803</v>
      </c>
      <c r="AF257" s="96">
        <v>-1</v>
      </c>
      <c r="AG257" s="96">
        <v>-1</v>
      </c>
      <c r="AH257" s="96">
        <v>-1</v>
      </c>
      <c r="AI257" s="96">
        <v>-1</v>
      </c>
      <c r="AJ257" s="96">
        <v>0</v>
      </c>
      <c r="AM257" s="96" t="s">
        <v>296</v>
      </c>
      <c r="AN257" s="96">
        <v>-1</v>
      </c>
      <c r="AQ257" s="96">
        <v>636</v>
      </c>
      <c r="AR257" s="96" t="s">
        <v>243</v>
      </c>
      <c r="AS257" s="96" t="s">
        <v>297</v>
      </c>
      <c r="AT257" s="96" t="s">
        <v>245</v>
      </c>
      <c r="AV257" s="96">
        <v>13.077734819378</v>
      </c>
      <c r="AW257" s="96">
        <v>0.60440647479999998</v>
      </c>
    </row>
    <row r="258" spans="1:49" x14ac:dyDescent="0.25">
      <c r="A258" s="106">
        <v>55000</v>
      </c>
      <c r="B258" s="106">
        <v>73000</v>
      </c>
      <c r="C258" s="106">
        <v>73000</v>
      </c>
      <c r="D258" s="96" t="s">
        <v>291</v>
      </c>
      <c r="E258" s="96" t="s">
        <v>13</v>
      </c>
      <c r="F258" s="96" t="s">
        <v>292</v>
      </c>
      <c r="G258" s="96" t="s">
        <v>293</v>
      </c>
      <c r="H258" s="96">
        <v>0.56000000000000005</v>
      </c>
      <c r="I258" s="96">
        <v>0.48</v>
      </c>
      <c r="J258" s="96" t="s">
        <v>299</v>
      </c>
      <c r="K258" s="96">
        <v>3.23065359843E-3</v>
      </c>
      <c r="L258" s="96">
        <v>3973.71315582332</v>
      </c>
      <c r="M258" s="96">
        <v>9.8602091780774206</v>
      </c>
      <c r="N258" s="96">
        <v>1.44864037244406</v>
      </c>
      <c r="O258" s="96">
        <v>3.1854920262430003E-2</v>
      </c>
      <c r="P258" s="96">
        <v>4.6800552320600004E-3</v>
      </c>
      <c r="Q258" s="96">
        <v>12.8376907059932</v>
      </c>
      <c r="R258" s="96">
        <v>1200</v>
      </c>
      <c r="S258" s="96" t="s">
        <v>294</v>
      </c>
      <c r="T258" s="96">
        <v>3000</v>
      </c>
      <c r="U258" s="96" t="s">
        <v>295</v>
      </c>
      <c r="V258" s="96" t="s">
        <v>245</v>
      </c>
      <c r="Z258" s="96">
        <v>0</v>
      </c>
      <c r="AA258" s="96">
        <v>1</v>
      </c>
      <c r="AB258" s="96">
        <v>3.1854920262430003E-2</v>
      </c>
      <c r="AC258" s="96">
        <v>4.6800552320600004E-3</v>
      </c>
      <c r="AD258" s="96">
        <v>183.355619722283</v>
      </c>
      <c r="AF258" s="96">
        <v>-1</v>
      </c>
      <c r="AG258" s="96">
        <v>-1</v>
      </c>
      <c r="AH258" s="96">
        <v>-1</v>
      </c>
      <c r="AI258" s="96">
        <v>-1</v>
      </c>
      <c r="AJ258" s="96">
        <v>0</v>
      </c>
      <c r="AM258" s="96" t="s">
        <v>296</v>
      </c>
      <c r="AN258" s="96">
        <v>-1</v>
      </c>
      <c r="AQ258" s="96">
        <v>636</v>
      </c>
      <c r="AR258" s="96" t="s">
        <v>243</v>
      </c>
      <c r="AS258" s="96" t="s">
        <v>297</v>
      </c>
      <c r="AT258" s="96" t="s">
        <v>245</v>
      </c>
      <c r="AV258" s="96">
        <v>15.529005361369499</v>
      </c>
      <c r="AW258" s="96">
        <v>0.14870690980000001</v>
      </c>
    </row>
    <row r="259" spans="1:49" x14ac:dyDescent="0.25">
      <c r="A259" s="106">
        <v>55000</v>
      </c>
      <c r="B259" s="106">
        <v>73000</v>
      </c>
      <c r="C259" s="106">
        <v>73000</v>
      </c>
      <c r="D259" s="96" t="s">
        <v>291</v>
      </c>
      <c r="E259" s="96" t="s">
        <v>13</v>
      </c>
      <c r="F259" s="96" t="s">
        <v>292</v>
      </c>
      <c r="G259" s="96" t="s">
        <v>293</v>
      </c>
      <c r="H259" s="96">
        <v>0.56000000000000005</v>
      </c>
      <c r="I259" s="96">
        <v>0.48</v>
      </c>
      <c r="J259" s="96" t="s">
        <v>245</v>
      </c>
      <c r="K259" s="96">
        <v>2.1594536147290001E-2</v>
      </c>
      <c r="L259" s="96">
        <v>3973.71315582332</v>
      </c>
      <c r="M259" s="96">
        <v>9.8602091780774206</v>
      </c>
      <c r="N259" s="96">
        <v>1.44864037244406</v>
      </c>
      <c r="O259" s="96">
        <v>0.21292664351587001</v>
      </c>
      <c r="P259" s="96">
        <v>3.1282716887169999E-2</v>
      </c>
      <c r="Q259" s="96">
        <v>85.810492382404504</v>
      </c>
      <c r="R259" s="96">
        <v>1210</v>
      </c>
      <c r="S259" s="96" t="s">
        <v>298</v>
      </c>
      <c r="T259" s="96">
        <v>1210</v>
      </c>
      <c r="U259" s="96" t="s">
        <v>295</v>
      </c>
      <c r="V259" s="96" t="s">
        <v>245</v>
      </c>
      <c r="Z259" s="96">
        <v>0</v>
      </c>
      <c r="AA259" s="96">
        <v>1</v>
      </c>
      <c r="AB259" s="96">
        <v>0.21292664351587001</v>
      </c>
      <c r="AC259" s="96">
        <v>3.1282716887169999E-2</v>
      </c>
      <c r="AD259" s="96">
        <v>193.220237045451</v>
      </c>
      <c r="AF259" s="96">
        <v>-1</v>
      </c>
      <c r="AG259" s="96">
        <v>-1</v>
      </c>
      <c r="AH259" s="96">
        <v>-1</v>
      </c>
      <c r="AI259" s="96">
        <v>-1</v>
      </c>
      <c r="AJ259" s="96">
        <v>0</v>
      </c>
      <c r="AM259" s="96" t="s">
        <v>296</v>
      </c>
      <c r="AN259" s="96">
        <v>-1</v>
      </c>
      <c r="AQ259" s="96">
        <v>636</v>
      </c>
      <c r="AR259" s="96" t="s">
        <v>243</v>
      </c>
      <c r="AS259" s="96" t="s">
        <v>297</v>
      </c>
      <c r="AT259" s="96" t="s">
        <v>245</v>
      </c>
      <c r="AV259" s="96">
        <v>59.186228605587999</v>
      </c>
      <c r="AW259" s="96">
        <v>0.1567074104</v>
      </c>
    </row>
    <row r="260" spans="1:49" x14ac:dyDescent="0.25">
      <c r="A260" s="106">
        <v>55000</v>
      </c>
      <c r="B260" s="106">
        <v>73000</v>
      </c>
      <c r="C260" s="106">
        <v>73000</v>
      </c>
      <c r="D260" s="96" t="s">
        <v>291</v>
      </c>
      <c r="E260" s="96" t="s">
        <v>13</v>
      </c>
      <c r="F260" s="96" t="s">
        <v>292</v>
      </c>
      <c r="G260" s="96" t="s">
        <v>293</v>
      </c>
      <c r="H260" s="96">
        <v>0.56000000000000005</v>
      </c>
      <c r="I260" s="96">
        <v>0.48</v>
      </c>
      <c r="J260" s="96" t="s">
        <v>245</v>
      </c>
      <c r="K260" s="96">
        <v>1.8557150781000001E-4</v>
      </c>
      <c r="L260" s="96">
        <v>3973.71315582332</v>
      </c>
      <c r="M260" s="96">
        <v>9.8602091780774206</v>
      </c>
      <c r="N260" s="96">
        <v>1.44864037244406</v>
      </c>
      <c r="O260" s="96">
        <v>1.8297738844899999E-3</v>
      </c>
      <c r="P260" s="96">
        <v>2.6882637818000002E-4</v>
      </c>
      <c r="Q260" s="96">
        <v>0.73740794193056003</v>
      </c>
      <c r="R260" s="96">
        <v>1210</v>
      </c>
      <c r="S260" s="96" t="s">
        <v>298</v>
      </c>
      <c r="T260" s="96">
        <v>1210</v>
      </c>
      <c r="U260" s="96" t="s">
        <v>295</v>
      </c>
      <c r="V260" s="96" t="s">
        <v>245</v>
      </c>
      <c r="Z260" s="96">
        <v>0</v>
      </c>
      <c r="AA260" s="96">
        <v>1</v>
      </c>
      <c r="AB260" s="96">
        <v>1.8297738844899999E-3</v>
      </c>
      <c r="AC260" s="96">
        <v>2.6882637818000002E-4</v>
      </c>
      <c r="AD260" s="96">
        <v>20.5788219743208</v>
      </c>
      <c r="AF260" s="96">
        <v>-1</v>
      </c>
      <c r="AG260" s="96">
        <v>-1</v>
      </c>
      <c r="AH260" s="96">
        <v>-1</v>
      </c>
      <c r="AI260" s="96">
        <v>-1</v>
      </c>
      <c r="AJ260" s="96">
        <v>0</v>
      </c>
      <c r="AM260" s="96" t="s">
        <v>296</v>
      </c>
      <c r="AN260" s="96">
        <v>-1</v>
      </c>
      <c r="AQ260" s="96">
        <v>636</v>
      </c>
      <c r="AR260" s="96" t="s">
        <v>243</v>
      </c>
      <c r="AS260" s="96" t="s">
        <v>297</v>
      </c>
      <c r="AT260" s="96" t="s">
        <v>245</v>
      </c>
      <c r="AV260" s="96">
        <v>4.2232210470613802</v>
      </c>
      <c r="AW260" s="96">
        <v>1.6690042200000001E-2</v>
      </c>
    </row>
    <row r="261" spans="1:49" x14ac:dyDescent="0.25">
      <c r="A261" s="106">
        <v>55000</v>
      </c>
      <c r="B261" s="106">
        <v>73000</v>
      </c>
      <c r="C261" s="106">
        <v>73000</v>
      </c>
      <c r="D261" s="96" t="s">
        <v>291</v>
      </c>
      <c r="E261" s="96" t="s">
        <v>13</v>
      </c>
      <c r="F261" s="96" t="s">
        <v>292</v>
      </c>
      <c r="G261" s="96" t="s">
        <v>293</v>
      </c>
      <c r="H261" s="96">
        <v>0.56000000000000005</v>
      </c>
      <c r="I261" s="96">
        <v>0.48</v>
      </c>
      <c r="J261" s="96" t="s">
        <v>245</v>
      </c>
      <c r="K261" s="96">
        <v>1.556265066602E-2</v>
      </c>
      <c r="L261" s="96">
        <v>3955.0566573467399</v>
      </c>
      <c r="M261" s="96">
        <v>9.7702203544612001</v>
      </c>
      <c r="N261" s="96">
        <v>1.5008017593041101</v>
      </c>
      <c r="O261" s="96">
        <v>0.15205052630658</v>
      </c>
      <c r="P261" s="96">
        <v>2.3356453499E-2</v>
      </c>
      <c r="Q261" s="96">
        <v>61.551165122631801</v>
      </c>
      <c r="R261" s="96">
        <v>1200</v>
      </c>
      <c r="S261" s="96" t="s">
        <v>294</v>
      </c>
      <c r="T261" s="96">
        <v>1200</v>
      </c>
      <c r="U261" s="96" t="s">
        <v>295</v>
      </c>
      <c r="V261" s="96" t="s">
        <v>245</v>
      </c>
      <c r="Z261" s="96">
        <v>0</v>
      </c>
      <c r="AA261" s="96">
        <v>1</v>
      </c>
      <c r="AB261" s="96">
        <v>0.15205052630658</v>
      </c>
      <c r="AC261" s="96">
        <v>2.3356453499E-2</v>
      </c>
      <c r="AD261" s="96">
        <v>171.37436441223301</v>
      </c>
      <c r="AF261" s="96">
        <v>-1</v>
      </c>
      <c r="AG261" s="96">
        <v>-1</v>
      </c>
      <c r="AH261" s="96">
        <v>-1</v>
      </c>
      <c r="AI261" s="96">
        <v>-1</v>
      </c>
      <c r="AJ261" s="96">
        <v>0</v>
      </c>
      <c r="AM261" s="96" t="s">
        <v>296</v>
      </c>
      <c r="AN261" s="96">
        <v>-1</v>
      </c>
      <c r="AQ261" s="96">
        <v>636</v>
      </c>
      <c r="AR261" s="96" t="s">
        <v>243</v>
      </c>
      <c r="AS261" s="96" t="s">
        <v>297</v>
      </c>
      <c r="AT261" s="96" t="s">
        <v>245</v>
      </c>
      <c r="AV261" s="96">
        <v>38.282805943692303</v>
      </c>
      <c r="AW261" s="96">
        <v>0.13898975220000001</v>
      </c>
    </row>
    <row r="262" spans="1:49" x14ac:dyDescent="0.25">
      <c r="A262" s="106">
        <v>55000</v>
      </c>
      <c r="B262" s="106">
        <v>73000</v>
      </c>
      <c r="C262" s="106">
        <v>73000</v>
      </c>
      <c r="D262" s="96" t="s">
        <v>291</v>
      </c>
      <c r="E262" s="96" t="s">
        <v>13</v>
      </c>
      <c r="F262" s="96" t="s">
        <v>292</v>
      </c>
      <c r="G262" s="96" t="s">
        <v>293</v>
      </c>
      <c r="H262" s="96">
        <v>0.56000000000000005</v>
      </c>
      <c r="I262" s="96">
        <v>0.48</v>
      </c>
      <c r="J262" s="96" t="s">
        <v>245</v>
      </c>
      <c r="K262" s="96">
        <v>2.7767794194700001E-2</v>
      </c>
      <c r="L262" s="96">
        <v>3955.0566573467399</v>
      </c>
      <c r="M262" s="96">
        <v>9.7702203544612001</v>
      </c>
      <c r="N262" s="96">
        <v>1.5008017593041101</v>
      </c>
      <c r="O262" s="96">
        <v>0.27129746803958998</v>
      </c>
      <c r="P262" s="96">
        <v>4.1673954379399997E-2</v>
      </c>
      <c r="Q262" s="96">
        <v>109.823199289602</v>
      </c>
      <c r="R262" s="96">
        <v>1200</v>
      </c>
      <c r="S262" s="96" t="s">
        <v>294</v>
      </c>
      <c r="T262" s="96">
        <v>1200</v>
      </c>
      <c r="U262" s="96" t="s">
        <v>295</v>
      </c>
      <c r="V262" s="96" t="s">
        <v>245</v>
      </c>
      <c r="Z262" s="96">
        <v>0</v>
      </c>
      <c r="AA262" s="96">
        <v>1</v>
      </c>
      <c r="AB262" s="96">
        <v>0.27129746803958998</v>
      </c>
      <c r="AC262" s="96">
        <v>4.1673954379399997E-2</v>
      </c>
      <c r="AD262" s="96">
        <v>171.37436441223301</v>
      </c>
      <c r="AF262" s="96">
        <v>-1</v>
      </c>
      <c r="AG262" s="96">
        <v>-1</v>
      </c>
      <c r="AH262" s="96">
        <v>-1</v>
      </c>
      <c r="AI262" s="96">
        <v>-1</v>
      </c>
      <c r="AJ262" s="96">
        <v>0</v>
      </c>
      <c r="AM262" s="96" t="s">
        <v>296</v>
      </c>
      <c r="AN262" s="96">
        <v>-1</v>
      </c>
      <c r="AQ262" s="96">
        <v>636</v>
      </c>
      <c r="AR262" s="96" t="s">
        <v>243</v>
      </c>
      <c r="AS262" s="96" t="s">
        <v>297</v>
      </c>
      <c r="AT262" s="96" t="s">
        <v>245</v>
      </c>
      <c r="AV262" s="96">
        <v>84.263664758766197</v>
      </c>
      <c r="AW262" s="96">
        <v>0.13898975220000001</v>
      </c>
    </row>
    <row r="263" spans="1:49" x14ac:dyDescent="0.25">
      <c r="A263" s="106">
        <v>55000</v>
      </c>
      <c r="B263" s="106">
        <v>73000</v>
      </c>
      <c r="C263" s="106">
        <v>73000</v>
      </c>
      <c r="D263" s="96" t="s">
        <v>291</v>
      </c>
      <c r="E263" s="96" t="s">
        <v>13</v>
      </c>
      <c r="F263" s="96" t="s">
        <v>292</v>
      </c>
      <c r="G263" s="96" t="s">
        <v>293</v>
      </c>
      <c r="H263" s="96">
        <v>0.56000000000000005</v>
      </c>
      <c r="I263" s="96">
        <v>0.48</v>
      </c>
      <c r="J263" s="96" t="s">
        <v>299</v>
      </c>
      <c r="K263" s="96">
        <v>1.380115730871E-2</v>
      </c>
      <c r="L263" s="96">
        <v>3955.0566573467399</v>
      </c>
      <c r="M263" s="96">
        <v>9.7702203544612001</v>
      </c>
      <c r="N263" s="96">
        <v>1.5008017593041101</v>
      </c>
      <c r="O263" s="96">
        <v>0.13484034805268999</v>
      </c>
      <c r="P263" s="96">
        <v>2.071280116934E-2</v>
      </c>
      <c r="Q263" s="96">
        <v>54.5843590929111</v>
      </c>
      <c r="R263" s="96">
        <v>4140</v>
      </c>
      <c r="S263" s="96" t="s">
        <v>305</v>
      </c>
      <c r="T263" s="96">
        <v>3000</v>
      </c>
      <c r="U263" s="96" t="s">
        <v>295</v>
      </c>
      <c r="V263" s="96" t="s">
        <v>245</v>
      </c>
      <c r="Y263" s="96" t="s">
        <v>299</v>
      </c>
      <c r="Z263" s="96">
        <v>0</v>
      </c>
      <c r="AA263" s="96">
        <v>1</v>
      </c>
      <c r="AB263" s="96">
        <v>0.13484034805268999</v>
      </c>
      <c r="AC263" s="96">
        <v>2.071280116934E-2</v>
      </c>
      <c r="AD263" s="96">
        <v>54.584359092912301</v>
      </c>
      <c r="AF263" s="96">
        <v>-1</v>
      </c>
      <c r="AG263" s="96">
        <v>-1</v>
      </c>
      <c r="AH263" s="96">
        <v>-1</v>
      </c>
      <c r="AI263" s="96">
        <v>-1</v>
      </c>
      <c r="AJ263" s="96">
        <v>0</v>
      </c>
      <c r="AM263" s="96" t="s">
        <v>296</v>
      </c>
      <c r="AN263" s="96">
        <v>-1</v>
      </c>
      <c r="AQ263" s="96">
        <v>636</v>
      </c>
      <c r="AR263" s="96" t="s">
        <v>243</v>
      </c>
      <c r="AS263" s="96" t="s">
        <v>297</v>
      </c>
      <c r="AT263" s="96" t="s">
        <v>245</v>
      </c>
      <c r="AV263" s="96">
        <v>33.7926759579452</v>
      </c>
      <c r="AW263" s="96">
        <v>4.4269553199999999E-2</v>
      </c>
    </row>
    <row r="264" spans="1:49" x14ac:dyDescent="0.25">
      <c r="A264" s="106">
        <v>55000</v>
      </c>
      <c r="B264" s="106">
        <v>73000</v>
      </c>
      <c r="C264" s="106">
        <v>73000</v>
      </c>
      <c r="D264" s="96" t="s">
        <v>291</v>
      </c>
      <c r="E264" s="96" t="s">
        <v>13</v>
      </c>
      <c r="F264" s="96" t="s">
        <v>292</v>
      </c>
      <c r="G264" s="96" t="s">
        <v>293</v>
      </c>
      <c r="H264" s="96">
        <v>0.56000000000000005</v>
      </c>
      <c r="I264" s="96">
        <v>0.48</v>
      </c>
      <c r="J264" s="96" t="s">
        <v>299</v>
      </c>
      <c r="K264" s="96">
        <v>4.3684313260999999E-4</v>
      </c>
      <c r="L264" s="96">
        <v>3955.0566573467399</v>
      </c>
      <c r="M264" s="96">
        <v>9.7702203544612001</v>
      </c>
      <c r="N264" s="96">
        <v>1.5008017593041101</v>
      </c>
      <c r="O264" s="96">
        <v>4.2680536660200004E-3</v>
      </c>
      <c r="P264" s="96">
        <v>6.5561494197000005E-4</v>
      </c>
      <c r="Q264" s="96">
        <v>1.7277393398809799</v>
      </c>
      <c r="R264" s="96">
        <v>6170</v>
      </c>
      <c r="S264" s="96" t="s">
        <v>306</v>
      </c>
      <c r="T264" s="96">
        <v>3000</v>
      </c>
      <c r="U264" s="96" t="s">
        <v>295</v>
      </c>
      <c r="V264" s="96" t="s">
        <v>245</v>
      </c>
      <c r="Y264" s="96" t="s">
        <v>299</v>
      </c>
      <c r="Z264" s="96">
        <v>0</v>
      </c>
      <c r="AA264" s="96">
        <v>1</v>
      </c>
      <c r="AB264" s="96">
        <v>4.2680536660200004E-3</v>
      </c>
      <c r="AC264" s="96">
        <v>6.5561494197000005E-4</v>
      </c>
      <c r="AD264" s="96">
        <v>1.72773933988143</v>
      </c>
      <c r="AF264" s="96">
        <v>-1</v>
      </c>
      <c r="AG264" s="96">
        <v>-1</v>
      </c>
      <c r="AH264" s="96">
        <v>-1</v>
      </c>
      <c r="AI264" s="96">
        <v>-1</v>
      </c>
      <c r="AJ264" s="96">
        <v>0</v>
      </c>
      <c r="AM264" s="96" t="s">
        <v>296</v>
      </c>
      <c r="AN264" s="96">
        <v>-1</v>
      </c>
      <c r="AQ264" s="96">
        <v>636</v>
      </c>
      <c r="AR264" s="96" t="s">
        <v>243</v>
      </c>
      <c r="AS264" s="96" t="s">
        <v>297</v>
      </c>
      <c r="AT264" s="96" t="s">
        <v>245</v>
      </c>
      <c r="AV264" s="96">
        <v>6.3899959693161996</v>
      </c>
      <c r="AW264" s="96">
        <v>1.4012485000000001E-3</v>
      </c>
    </row>
    <row r="265" spans="1:49" x14ac:dyDescent="0.25">
      <c r="A265" s="106">
        <v>55000</v>
      </c>
      <c r="B265" s="106">
        <v>73000</v>
      </c>
      <c r="C265" s="106">
        <v>73000</v>
      </c>
      <c r="D265" s="96" t="s">
        <v>291</v>
      </c>
      <c r="E265" s="96" t="s">
        <v>13</v>
      </c>
      <c r="F265" s="96" t="s">
        <v>292</v>
      </c>
      <c r="G265" s="96" t="s">
        <v>293</v>
      </c>
      <c r="H265" s="96">
        <v>0.56000000000000005</v>
      </c>
      <c r="I265" s="96">
        <v>0.48</v>
      </c>
      <c r="J265" s="96" t="s">
        <v>245</v>
      </c>
      <c r="K265" s="96">
        <v>0.20923813495603999</v>
      </c>
      <c r="L265" s="96">
        <v>3955.0566573467399</v>
      </c>
      <c r="M265" s="96">
        <v>9.7702203544612001</v>
      </c>
      <c r="N265" s="96">
        <v>1.5008017593041101</v>
      </c>
      <c r="O265" s="96">
        <v>2.0443026850770201</v>
      </c>
      <c r="P265" s="96">
        <v>0.31402496105554001</v>
      </c>
      <c r="Q265" s="96">
        <v>827.54867862871095</v>
      </c>
      <c r="R265" s="96">
        <v>1210</v>
      </c>
      <c r="S265" s="96" t="s">
        <v>298</v>
      </c>
      <c r="T265" s="96">
        <v>1210</v>
      </c>
      <c r="U265" s="96" t="s">
        <v>295</v>
      </c>
      <c r="V265" s="96" t="s">
        <v>245</v>
      </c>
      <c r="Z265" s="96">
        <v>0</v>
      </c>
      <c r="AA265" s="96">
        <v>1</v>
      </c>
      <c r="AB265" s="96">
        <v>2.0443026850770201</v>
      </c>
      <c r="AC265" s="96">
        <v>0.31402496105554001</v>
      </c>
      <c r="AD265" s="96">
        <v>827.54867862871095</v>
      </c>
      <c r="AF265" s="96">
        <v>-1</v>
      </c>
      <c r="AG265" s="96">
        <v>-1</v>
      </c>
      <c r="AH265" s="96">
        <v>-1</v>
      </c>
      <c r="AI265" s="96">
        <v>-1</v>
      </c>
      <c r="AJ265" s="96">
        <v>0</v>
      </c>
      <c r="AM265" s="96" t="s">
        <v>296</v>
      </c>
      <c r="AN265" s="96">
        <v>-1</v>
      </c>
      <c r="AQ265" s="96">
        <v>636</v>
      </c>
      <c r="AR265" s="96" t="s">
        <v>243</v>
      </c>
      <c r="AS265" s="96" t="s">
        <v>297</v>
      </c>
      <c r="AT265" s="96" t="s">
        <v>245</v>
      </c>
      <c r="AV265" s="96">
        <v>124.818928551761</v>
      </c>
      <c r="AW265" s="96">
        <v>0.67116681150000002</v>
      </c>
    </row>
    <row r="266" spans="1:49" x14ac:dyDescent="0.25">
      <c r="A266" s="106">
        <v>55000</v>
      </c>
      <c r="B266" s="106">
        <v>73000</v>
      </c>
      <c r="C266" s="106">
        <v>73000</v>
      </c>
      <c r="D266" s="96" t="s">
        <v>291</v>
      </c>
      <c r="E266" s="96" t="s">
        <v>13</v>
      </c>
      <c r="F266" s="96" t="s">
        <v>292</v>
      </c>
      <c r="G266" s="96" t="s">
        <v>293</v>
      </c>
      <c r="H266" s="96">
        <v>0.56000000000000005</v>
      </c>
      <c r="I266" s="96">
        <v>0.48</v>
      </c>
      <c r="J266" s="96" t="s">
        <v>245</v>
      </c>
      <c r="K266" s="96">
        <v>0.35093347595640001</v>
      </c>
      <c r="L266" s="96">
        <v>3955.0566573467399</v>
      </c>
      <c r="M266" s="96">
        <v>9.7702203544612001</v>
      </c>
      <c r="N266" s="96">
        <v>1.5008017593041101</v>
      </c>
      <c r="O266" s="96">
        <v>3.4286973898511</v>
      </c>
      <c r="P266" s="96">
        <v>0.52668157811408001</v>
      </c>
      <c r="Q266" s="96">
        <v>1387.9617803672199</v>
      </c>
      <c r="R266" s="96">
        <v>1210</v>
      </c>
      <c r="S266" s="96" t="s">
        <v>298</v>
      </c>
      <c r="T266" s="96">
        <v>1210</v>
      </c>
      <c r="U266" s="96" t="s">
        <v>295</v>
      </c>
      <c r="V266" s="96" t="s">
        <v>245</v>
      </c>
      <c r="Z266" s="96">
        <v>0</v>
      </c>
      <c r="AA266" s="96">
        <v>1</v>
      </c>
      <c r="AB266" s="96">
        <v>3.4286973898511</v>
      </c>
      <c r="AC266" s="96">
        <v>0.52668157811408001</v>
      </c>
      <c r="AD266" s="96">
        <v>1387.9617803672199</v>
      </c>
      <c r="AF266" s="96">
        <v>-1</v>
      </c>
      <c r="AG266" s="96">
        <v>-1</v>
      </c>
      <c r="AH266" s="96">
        <v>-1</v>
      </c>
      <c r="AI266" s="96">
        <v>-1</v>
      </c>
      <c r="AJ266" s="96">
        <v>0</v>
      </c>
      <c r="AM266" s="96" t="s">
        <v>296</v>
      </c>
      <c r="AN266" s="96">
        <v>-1</v>
      </c>
      <c r="AQ266" s="96">
        <v>636</v>
      </c>
      <c r="AR266" s="96" t="s">
        <v>243</v>
      </c>
      <c r="AS266" s="96" t="s">
        <v>297</v>
      </c>
      <c r="AT266" s="96" t="s">
        <v>245</v>
      </c>
      <c r="AV266" s="96">
        <v>156.52755843607599</v>
      </c>
      <c r="AW266" s="96">
        <v>1.1256786539999999</v>
      </c>
    </row>
    <row r="267" spans="1:49" x14ac:dyDescent="0.25">
      <c r="A267" s="106">
        <v>55000</v>
      </c>
      <c r="B267" s="106">
        <v>73000</v>
      </c>
      <c r="C267" s="106">
        <v>73000</v>
      </c>
      <c r="D267" s="96" t="s">
        <v>291</v>
      </c>
      <c r="E267" s="96" t="s">
        <v>13</v>
      </c>
      <c r="F267" s="96" t="s">
        <v>292</v>
      </c>
      <c r="G267" s="96" t="s">
        <v>293</v>
      </c>
      <c r="H267" s="96">
        <v>0.56000000000000005</v>
      </c>
      <c r="I267" s="96">
        <v>0.48</v>
      </c>
      <c r="J267" s="96" t="s">
        <v>245</v>
      </c>
      <c r="K267" s="96">
        <v>2.3345675550000001E-5</v>
      </c>
      <c r="L267" s="96">
        <v>3955.0566573467399</v>
      </c>
      <c r="M267" s="96">
        <v>9.7702203544612001</v>
      </c>
      <c r="N267" s="96">
        <v>1.5008017593041101</v>
      </c>
      <c r="O267" s="96">
        <v>2.2809239452E-4</v>
      </c>
      <c r="P267" s="96">
        <v>3.503723095E-5</v>
      </c>
      <c r="Q267" s="96">
        <v>9.2333469535920004E-2</v>
      </c>
      <c r="R267" s="96">
        <v>1210</v>
      </c>
      <c r="S267" s="96" t="s">
        <v>298</v>
      </c>
      <c r="T267" s="96">
        <v>1210</v>
      </c>
      <c r="U267" s="96" t="s">
        <v>295</v>
      </c>
      <c r="V267" s="96" t="s">
        <v>245</v>
      </c>
      <c r="Z267" s="96">
        <v>0</v>
      </c>
      <c r="AA267" s="96">
        <v>1</v>
      </c>
      <c r="AB267" s="96">
        <v>2.2809239452E-4</v>
      </c>
      <c r="AC267" s="96">
        <v>3.503723095E-5</v>
      </c>
      <c r="AD267" s="96">
        <v>9.2333469535599996E-2</v>
      </c>
      <c r="AF267" s="96">
        <v>-1</v>
      </c>
      <c r="AG267" s="96">
        <v>-1</v>
      </c>
      <c r="AH267" s="96">
        <v>-1</v>
      </c>
      <c r="AI267" s="96">
        <v>-1</v>
      </c>
      <c r="AJ267" s="96">
        <v>0</v>
      </c>
      <c r="AM267" s="96" t="s">
        <v>296</v>
      </c>
      <c r="AN267" s="96">
        <v>-1</v>
      </c>
      <c r="AQ267" s="96">
        <v>636</v>
      </c>
      <c r="AR267" s="96" t="s">
        <v>243</v>
      </c>
      <c r="AS267" s="96" t="s">
        <v>297</v>
      </c>
      <c r="AT267" s="96" t="s">
        <v>245</v>
      </c>
      <c r="AV267" s="96">
        <v>1.4974658242890899</v>
      </c>
      <c r="AW267" s="96">
        <v>7.4885199999999999E-5</v>
      </c>
    </row>
    <row r="268" spans="1:49" x14ac:dyDescent="0.25">
      <c r="A268" s="106">
        <v>55000</v>
      </c>
      <c r="B268" s="106">
        <v>73000</v>
      </c>
      <c r="C268" s="106">
        <v>73000</v>
      </c>
      <c r="D268" s="96" t="s">
        <v>291</v>
      </c>
      <c r="E268" s="96" t="s">
        <v>13</v>
      </c>
      <c r="F268" s="96" t="s">
        <v>292</v>
      </c>
      <c r="G268" s="96" t="s">
        <v>293</v>
      </c>
      <c r="H268" s="96">
        <v>0.56000000000000005</v>
      </c>
      <c r="I268" s="96">
        <v>0.48</v>
      </c>
      <c r="J268" s="96" t="s">
        <v>245</v>
      </c>
      <c r="K268" s="96">
        <v>9.2578402365689996E-2</v>
      </c>
      <c r="L268" s="96">
        <v>3993.9030315070099</v>
      </c>
      <c r="M268" s="96">
        <v>10.3399623737387</v>
      </c>
      <c r="N268" s="96">
        <v>1.66134001622306</v>
      </c>
      <c r="O268" s="96">
        <v>0.95725719708217005</v>
      </c>
      <c r="P268" s="96">
        <v>0.15380420448813001</v>
      </c>
      <c r="Q268" s="96">
        <v>369.74916186044101</v>
      </c>
      <c r="R268" s="96">
        <v>1200</v>
      </c>
      <c r="S268" s="96" t="s">
        <v>294</v>
      </c>
      <c r="T268" s="96">
        <v>1200</v>
      </c>
      <c r="U268" s="96" t="s">
        <v>295</v>
      </c>
      <c r="V268" s="96" t="s">
        <v>245</v>
      </c>
      <c r="Z268" s="96">
        <v>0</v>
      </c>
      <c r="AA268" s="96">
        <v>1</v>
      </c>
      <c r="AB268" s="96">
        <v>0.95725719708217005</v>
      </c>
      <c r="AC268" s="96">
        <v>0.15380420448813001</v>
      </c>
      <c r="AD268" s="96">
        <v>369.74916186044197</v>
      </c>
      <c r="AF268" s="96">
        <v>-1</v>
      </c>
      <c r="AG268" s="96">
        <v>-1</v>
      </c>
      <c r="AH268" s="96">
        <v>-1</v>
      </c>
      <c r="AI268" s="96">
        <v>-1</v>
      </c>
      <c r="AJ268" s="96">
        <v>0</v>
      </c>
      <c r="AM268" s="96" t="s">
        <v>296</v>
      </c>
      <c r="AN268" s="96">
        <v>-1</v>
      </c>
      <c r="AQ268" s="96">
        <v>636</v>
      </c>
      <c r="AR268" s="96" t="s">
        <v>243</v>
      </c>
      <c r="AS268" s="96" t="s">
        <v>297</v>
      </c>
      <c r="AT268" s="96" t="s">
        <v>245</v>
      </c>
      <c r="AV268" s="96">
        <v>114.993325785908</v>
      </c>
      <c r="AW268" s="96">
        <v>0.29987766570000002</v>
      </c>
    </row>
    <row r="269" spans="1:49" x14ac:dyDescent="0.25">
      <c r="A269" s="106">
        <v>55000</v>
      </c>
      <c r="B269" s="106">
        <v>73000</v>
      </c>
      <c r="C269" s="106">
        <v>73000</v>
      </c>
      <c r="D269" s="96" t="s">
        <v>291</v>
      </c>
      <c r="E269" s="96" t="s">
        <v>13</v>
      </c>
      <c r="F269" s="96" t="s">
        <v>292</v>
      </c>
      <c r="G269" s="96" t="s">
        <v>293</v>
      </c>
      <c r="H269" s="96">
        <v>0.56000000000000005</v>
      </c>
      <c r="I269" s="96">
        <v>0.48</v>
      </c>
      <c r="J269" s="96" t="s">
        <v>245</v>
      </c>
      <c r="K269" s="96">
        <v>0.36045195906931998</v>
      </c>
      <c r="L269" s="96">
        <v>3993.9030315070099</v>
      </c>
      <c r="M269" s="96">
        <v>10.3399623737387</v>
      </c>
      <c r="N269" s="96">
        <v>1.66134001622306</v>
      </c>
      <c r="O269" s="96">
        <v>3.72705969431727</v>
      </c>
      <c r="P269" s="96">
        <v>0.59883326352787003</v>
      </c>
      <c r="Q269" s="96">
        <v>1439.61017203963</v>
      </c>
      <c r="R269" s="96">
        <v>1210</v>
      </c>
      <c r="S269" s="96" t="s">
        <v>298</v>
      </c>
      <c r="T269" s="96">
        <v>1210</v>
      </c>
      <c r="U269" s="96" t="s">
        <v>295</v>
      </c>
      <c r="V269" s="96" t="s">
        <v>245</v>
      </c>
      <c r="Z269" s="96">
        <v>0</v>
      </c>
      <c r="AA269" s="96">
        <v>1</v>
      </c>
      <c r="AB269" s="96">
        <v>3.72705969431727</v>
      </c>
      <c r="AC269" s="96">
        <v>0.59883326352787003</v>
      </c>
      <c r="AD269" s="96">
        <v>1439.61017203963</v>
      </c>
      <c r="AF269" s="96">
        <v>-1</v>
      </c>
      <c r="AG269" s="96">
        <v>-1</v>
      </c>
      <c r="AH269" s="96">
        <v>-1</v>
      </c>
      <c r="AI269" s="96">
        <v>-1</v>
      </c>
      <c r="AJ269" s="96">
        <v>0</v>
      </c>
      <c r="AM269" s="96" t="s">
        <v>296</v>
      </c>
      <c r="AN269" s="96">
        <v>-1</v>
      </c>
      <c r="AQ269" s="96">
        <v>636</v>
      </c>
      <c r="AR269" s="96" t="s">
        <v>243</v>
      </c>
      <c r="AS269" s="96" t="s">
        <v>297</v>
      </c>
      <c r="AT269" s="96" t="s">
        <v>245</v>
      </c>
      <c r="AV269" s="96">
        <v>153.700573015624</v>
      </c>
      <c r="AW269" s="96">
        <v>1.1675670494999999</v>
      </c>
    </row>
    <row r="270" spans="1:49" x14ac:dyDescent="0.25">
      <c r="A270" s="106">
        <v>55000</v>
      </c>
      <c r="B270" s="106">
        <v>73000</v>
      </c>
      <c r="C270" s="106">
        <v>73000</v>
      </c>
      <c r="D270" s="96" t="s">
        <v>291</v>
      </c>
      <c r="E270" s="96" t="s">
        <v>13</v>
      </c>
      <c r="F270" s="96" t="s">
        <v>292</v>
      </c>
      <c r="G270" s="96" t="s">
        <v>293</v>
      </c>
      <c r="H270" s="96">
        <v>0.56000000000000005</v>
      </c>
      <c r="I270" s="96">
        <v>0.48</v>
      </c>
      <c r="J270" s="96" t="s">
        <v>245</v>
      </c>
      <c r="K270" s="96">
        <v>0.16473309223287999</v>
      </c>
      <c r="L270" s="96">
        <v>3993.9030315070099</v>
      </c>
      <c r="M270" s="96">
        <v>10.3399623737387</v>
      </c>
      <c r="N270" s="96">
        <v>1.66134001622306</v>
      </c>
      <c r="O270" s="96">
        <v>1.70333397539766</v>
      </c>
      <c r="P270" s="96">
        <v>0.27367767812264998</v>
      </c>
      <c r="Q270" s="96">
        <v>657.927996458444</v>
      </c>
      <c r="R270" s="96">
        <v>1330</v>
      </c>
      <c r="S270" s="96" t="s">
        <v>304</v>
      </c>
      <c r="T270" s="96">
        <v>1330</v>
      </c>
      <c r="U270" s="96" t="s">
        <v>295</v>
      </c>
      <c r="V270" s="96" t="s">
        <v>245</v>
      </c>
      <c r="Z270" s="96">
        <v>0</v>
      </c>
      <c r="AA270" s="96">
        <v>1</v>
      </c>
      <c r="AB270" s="96">
        <v>1.70333397539766</v>
      </c>
      <c r="AC270" s="96">
        <v>0.27367767812264998</v>
      </c>
      <c r="AD270" s="96">
        <v>657.927996458444</v>
      </c>
      <c r="AF270" s="96">
        <v>-1</v>
      </c>
      <c r="AG270" s="96">
        <v>-1</v>
      </c>
      <c r="AH270" s="96">
        <v>-1</v>
      </c>
      <c r="AI270" s="96">
        <v>-1</v>
      </c>
      <c r="AJ270" s="96">
        <v>0</v>
      </c>
      <c r="AM270" s="96" t="s">
        <v>296</v>
      </c>
      <c r="AN270" s="96">
        <v>-1</v>
      </c>
      <c r="AQ270" s="96">
        <v>636</v>
      </c>
      <c r="AR270" s="96" t="s">
        <v>243</v>
      </c>
      <c r="AS270" s="96" t="s">
        <v>297</v>
      </c>
      <c r="AT270" s="96" t="s">
        <v>245</v>
      </c>
      <c r="AV270" s="96">
        <v>116.033116556717</v>
      </c>
      <c r="AW270" s="96">
        <v>0.5335993483</v>
      </c>
    </row>
    <row r="271" spans="1:49" x14ac:dyDescent="0.25">
      <c r="A271" s="106">
        <v>55000</v>
      </c>
      <c r="B271" s="106">
        <v>73000</v>
      </c>
      <c r="C271" s="106">
        <v>73000</v>
      </c>
      <c r="D271" s="96" t="s">
        <v>291</v>
      </c>
      <c r="E271" s="96" t="s">
        <v>13</v>
      </c>
      <c r="F271" s="96" t="s">
        <v>292</v>
      </c>
      <c r="G271" s="96" t="s">
        <v>293</v>
      </c>
      <c r="H271" s="96">
        <v>0.56000000000000005</v>
      </c>
      <c r="I271" s="96">
        <v>0.48</v>
      </c>
      <c r="J271" s="96" t="s">
        <v>245</v>
      </c>
      <c r="K271" s="96">
        <v>0.18886241694389</v>
      </c>
      <c r="L271" s="96">
        <v>3991.6506135695699</v>
      </c>
      <c r="M271" s="96">
        <v>10.3674989507251</v>
      </c>
      <c r="N271" s="96">
        <v>1.67620081976949</v>
      </c>
      <c r="O271" s="96">
        <v>1.9580309094972499</v>
      </c>
      <c r="P271" s="96">
        <v>0.31657133810499999</v>
      </c>
      <c r="Q271" s="96">
        <v>753.87278247433198</v>
      </c>
      <c r="R271" s="96">
        <v>1200</v>
      </c>
      <c r="S271" s="96" t="s">
        <v>294</v>
      </c>
      <c r="T271" s="96">
        <v>1200</v>
      </c>
      <c r="U271" s="96" t="s">
        <v>295</v>
      </c>
      <c r="V271" s="96" t="s">
        <v>245</v>
      </c>
      <c r="Z271" s="96">
        <v>0</v>
      </c>
      <c r="AA271" s="96">
        <v>1</v>
      </c>
      <c r="AB271" s="96">
        <v>1.9580309094972499</v>
      </c>
      <c r="AC271" s="96">
        <v>0.31657133810499999</v>
      </c>
      <c r="AD271" s="96">
        <v>753.87278247433198</v>
      </c>
      <c r="AF271" s="96">
        <v>-1</v>
      </c>
      <c r="AG271" s="96">
        <v>-1</v>
      </c>
      <c r="AH271" s="96">
        <v>-1</v>
      </c>
      <c r="AI271" s="96">
        <v>-1</v>
      </c>
      <c r="AJ271" s="96">
        <v>0</v>
      </c>
      <c r="AM271" s="96" t="s">
        <v>296</v>
      </c>
      <c r="AN271" s="96">
        <v>-1</v>
      </c>
      <c r="AQ271" s="96">
        <v>636</v>
      </c>
      <c r="AR271" s="96" t="s">
        <v>243</v>
      </c>
      <c r="AS271" s="96" t="s">
        <v>297</v>
      </c>
      <c r="AT271" s="96" t="s">
        <v>245</v>
      </c>
      <c r="AV271" s="96">
        <v>130.586749527601</v>
      </c>
      <c r="AW271" s="96">
        <v>0.61141344890000004</v>
      </c>
    </row>
    <row r="272" spans="1:49" x14ac:dyDescent="0.25">
      <c r="A272" s="106">
        <v>55000</v>
      </c>
      <c r="B272" s="106">
        <v>73000</v>
      </c>
      <c r="C272" s="106">
        <v>73000</v>
      </c>
      <c r="D272" s="96" t="s">
        <v>291</v>
      </c>
      <c r="E272" s="96" t="s">
        <v>13</v>
      </c>
      <c r="F272" s="96" t="s">
        <v>292</v>
      </c>
      <c r="G272" s="96" t="s">
        <v>293</v>
      </c>
      <c r="H272" s="96">
        <v>0.56000000000000005</v>
      </c>
      <c r="I272" s="96">
        <v>0.48</v>
      </c>
      <c r="J272" s="96" t="s">
        <v>245</v>
      </c>
      <c r="K272" s="96">
        <v>0.17734515114216001</v>
      </c>
      <c r="L272" s="96">
        <v>3991.6506135695699</v>
      </c>
      <c r="M272" s="96">
        <v>10.3674989507251</v>
      </c>
      <c r="N272" s="96">
        <v>1.67620081976949</v>
      </c>
      <c r="O272" s="96">
        <v>1.8386256683825899</v>
      </c>
      <c r="P272" s="96">
        <v>0.29726608772663998</v>
      </c>
      <c r="Q272" s="96">
        <v>707.89988137021203</v>
      </c>
      <c r="R272" s="96">
        <v>1330</v>
      </c>
      <c r="S272" s="96" t="s">
        <v>304</v>
      </c>
      <c r="T272" s="96">
        <v>1330</v>
      </c>
      <c r="U272" s="96" t="s">
        <v>295</v>
      </c>
      <c r="V272" s="96" t="s">
        <v>245</v>
      </c>
      <c r="Z272" s="96">
        <v>0</v>
      </c>
      <c r="AA272" s="96">
        <v>1</v>
      </c>
      <c r="AB272" s="96">
        <v>1.8386256683825899</v>
      </c>
      <c r="AC272" s="96">
        <v>0.29726608772663998</v>
      </c>
      <c r="AD272" s="96">
        <v>707.89988137021203</v>
      </c>
      <c r="AF272" s="96">
        <v>-1</v>
      </c>
      <c r="AG272" s="96">
        <v>-1</v>
      </c>
      <c r="AH272" s="96">
        <v>-1</v>
      </c>
      <c r="AI272" s="96">
        <v>-1</v>
      </c>
      <c r="AJ272" s="96">
        <v>0</v>
      </c>
      <c r="AM272" s="96" t="s">
        <v>296</v>
      </c>
      <c r="AN272" s="96">
        <v>-1</v>
      </c>
      <c r="AQ272" s="96">
        <v>636</v>
      </c>
      <c r="AR272" s="96" t="s">
        <v>243</v>
      </c>
      <c r="AS272" s="96" t="s">
        <v>297</v>
      </c>
      <c r="AT272" s="96" t="s">
        <v>245</v>
      </c>
      <c r="AV272" s="96">
        <v>110.501340342311</v>
      </c>
      <c r="AW272" s="96">
        <v>0.57412804650000004</v>
      </c>
    </row>
    <row r="273" spans="1:49" x14ac:dyDescent="0.25">
      <c r="A273" s="106">
        <v>55000</v>
      </c>
      <c r="B273" s="106">
        <v>73000</v>
      </c>
      <c r="C273" s="106">
        <v>73000</v>
      </c>
      <c r="D273" s="96" t="s">
        <v>291</v>
      </c>
      <c r="E273" s="96" t="s">
        <v>13</v>
      </c>
      <c r="F273" s="96" t="s">
        <v>292</v>
      </c>
      <c r="G273" s="96" t="s">
        <v>293</v>
      </c>
      <c r="H273" s="96">
        <v>0.56000000000000005</v>
      </c>
      <c r="I273" s="96">
        <v>0.48</v>
      </c>
      <c r="J273" s="96" t="s">
        <v>245</v>
      </c>
      <c r="K273" s="96">
        <v>0.25155588574294002</v>
      </c>
      <c r="L273" s="96">
        <v>3991.6506135695699</v>
      </c>
      <c r="M273" s="96">
        <v>10.3674989507251</v>
      </c>
      <c r="N273" s="96">
        <v>1.67620081976949</v>
      </c>
      <c r="O273" s="96">
        <v>2.60800538148876</v>
      </c>
      <c r="P273" s="96">
        <v>0.42165818190017001</v>
      </c>
      <c r="Q273" s="96">
        <v>1004.12320567287</v>
      </c>
      <c r="R273" s="96">
        <v>1210</v>
      </c>
      <c r="S273" s="96" t="s">
        <v>298</v>
      </c>
      <c r="T273" s="96">
        <v>1210</v>
      </c>
      <c r="U273" s="96" t="s">
        <v>295</v>
      </c>
      <c r="V273" s="96" t="s">
        <v>245</v>
      </c>
      <c r="Z273" s="96">
        <v>0</v>
      </c>
      <c r="AA273" s="96">
        <v>1</v>
      </c>
      <c r="AB273" s="96">
        <v>2.60800538148876</v>
      </c>
      <c r="AC273" s="96">
        <v>0.42165818190017001</v>
      </c>
      <c r="AD273" s="96">
        <v>1004.12320567287</v>
      </c>
      <c r="AF273" s="96">
        <v>-1</v>
      </c>
      <c r="AG273" s="96">
        <v>-1</v>
      </c>
      <c r="AH273" s="96">
        <v>-1</v>
      </c>
      <c r="AI273" s="96">
        <v>-1</v>
      </c>
      <c r="AJ273" s="96">
        <v>0</v>
      </c>
      <c r="AM273" s="96" t="s">
        <v>296</v>
      </c>
      <c r="AN273" s="96">
        <v>-1</v>
      </c>
      <c r="AQ273" s="96">
        <v>636</v>
      </c>
      <c r="AR273" s="96" t="s">
        <v>243</v>
      </c>
      <c r="AS273" s="96" t="s">
        <v>297</v>
      </c>
      <c r="AT273" s="96" t="s">
        <v>245</v>
      </c>
      <c r="AV273" s="96">
        <v>128.169735296395</v>
      </c>
      <c r="AW273" s="96">
        <v>0.81437405159999998</v>
      </c>
    </row>
    <row r="274" spans="1:49" x14ac:dyDescent="0.25">
      <c r="A274" s="106">
        <v>55000</v>
      </c>
      <c r="B274" s="106">
        <v>74000</v>
      </c>
      <c r="C274" s="106">
        <v>74000</v>
      </c>
      <c r="D274" s="96" t="s">
        <v>291</v>
      </c>
      <c r="E274" s="96" t="s">
        <v>13</v>
      </c>
      <c r="F274" s="96" t="s">
        <v>292</v>
      </c>
      <c r="G274" s="96" t="s">
        <v>293</v>
      </c>
      <c r="H274" s="96">
        <v>0.56000000000000005</v>
      </c>
      <c r="I274" s="96">
        <v>0.48</v>
      </c>
      <c r="J274" s="96" t="s">
        <v>245</v>
      </c>
      <c r="K274" s="96">
        <v>0.11976977635064</v>
      </c>
      <c r="L274" s="96">
        <v>3975.15228157312</v>
      </c>
      <c r="M274" s="96">
        <v>9.86352382296967</v>
      </c>
      <c r="N274" s="96">
        <v>1.4491186030390699</v>
      </c>
      <c r="O274" s="96">
        <v>1.1813520423063699</v>
      </c>
      <c r="P274" s="96">
        <v>0.17356061099155001</v>
      </c>
      <c r="Q274" s="96">
        <v>476.10309972378502</v>
      </c>
      <c r="R274" s="96">
        <v>1200</v>
      </c>
      <c r="S274" s="96" t="s">
        <v>294</v>
      </c>
      <c r="T274" s="96">
        <v>1200</v>
      </c>
      <c r="U274" s="96" t="s">
        <v>295</v>
      </c>
      <c r="V274" s="96" t="s">
        <v>245</v>
      </c>
      <c r="Z274" s="96">
        <v>0</v>
      </c>
      <c r="AA274" s="96">
        <v>1</v>
      </c>
      <c r="AB274" s="96">
        <v>1.1813520423063699</v>
      </c>
      <c r="AC274" s="96">
        <v>0.17356061099155001</v>
      </c>
      <c r="AD274" s="96">
        <v>476.10309972378502</v>
      </c>
      <c r="AF274" s="96">
        <v>-1</v>
      </c>
      <c r="AG274" s="96">
        <v>-1</v>
      </c>
      <c r="AH274" s="96">
        <v>-1</v>
      </c>
      <c r="AI274" s="96">
        <v>-1</v>
      </c>
      <c r="AJ274" s="96">
        <v>0</v>
      </c>
      <c r="AM274" s="96" t="s">
        <v>296</v>
      </c>
      <c r="AN274" s="96">
        <v>-1</v>
      </c>
      <c r="AQ274" s="96">
        <v>636</v>
      </c>
      <c r="AR274" s="96" t="s">
        <v>243</v>
      </c>
      <c r="AS274" s="96" t="s">
        <v>297</v>
      </c>
      <c r="AT274" s="96" t="s">
        <v>245</v>
      </c>
      <c r="AV274" s="96">
        <v>119.319764764529</v>
      </c>
      <c r="AW274" s="96">
        <v>0.38613390079999999</v>
      </c>
    </row>
    <row r="275" spans="1:49" x14ac:dyDescent="0.25">
      <c r="A275" s="106">
        <v>55000</v>
      </c>
      <c r="B275" s="106">
        <v>74000</v>
      </c>
      <c r="C275" s="106">
        <v>74000</v>
      </c>
      <c r="D275" s="96" t="s">
        <v>291</v>
      </c>
      <c r="E275" s="96" t="s">
        <v>13</v>
      </c>
      <c r="F275" s="96" t="s">
        <v>292</v>
      </c>
      <c r="G275" s="96" t="s">
        <v>293</v>
      </c>
      <c r="H275" s="96">
        <v>0.56000000000000005</v>
      </c>
      <c r="I275" s="96">
        <v>0.48</v>
      </c>
      <c r="J275" s="96" t="s">
        <v>245</v>
      </c>
      <c r="K275" s="96">
        <v>0.19217666722532001</v>
      </c>
      <c r="L275" s="96">
        <v>3975.15228157312</v>
      </c>
      <c r="M275" s="96">
        <v>9.86352382296967</v>
      </c>
      <c r="N275" s="96">
        <v>1.4491186030390699</v>
      </c>
      <c r="O275" s="96">
        <v>1.8955391353959401</v>
      </c>
      <c r="P275" s="96">
        <v>0.27848678354626999</v>
      </c>
      <c r="Q275" s="96">
        <v>763.93151718588501</v>
      </c>
      <c r="R275" s="96">
        <v>1210</v>
      </c>
      <c r="S275" s="96" t="s">
        <v>298</v>
      </c>
      <c r="T275" s="96">
        <v>1210</v>
      </c>
      <c r="U275" s="96" t="s">
        <v>295</v>
      </c>
      <c r="V275" s="96" t="s">
        <v>245</v>
      </c>
      <c r="Z275" s="96">
        <v>0</v>
      </c>
      <c r="AA275" s="96">
        <v>1</v>
      </c>
      <c r="AB275" s="96">
        <v>1.8955391353959401</v>
      </c>
      <c r="AC275" s="96">
        <v>0.27848678354626999</v>
      </c>
      <c r="AD275" s="96">
        <v>763.93151718588501</v>
      </c>
      <c r="AF275" s="96">
        <v>-1</v>
      </c>
      <c r="AG275" s="96">
        <v>-1</v>
      </c>
      <c r="AH275" s="96">
        <v>-1</v>
      </c>
      <c r="AI275" s="96">
        <v>-1</v>
      </c>
      <c r="AJ275" s="96">
        <v>0</v>
      </c>
      <c r="AM275" s="96" t="s">
        <v>296</v>
      </c>
      <c r="AN275" s="96">
        <v>-1</v>
      </c>
      <c r="AQ275" s="96">
        <v>636</v>
      </c>
      <c r="AR275" s="96" t="s">
        <v>243</v>
      </c>
      <c r="AS275" s="96" t="s">
        <v>297</v>
      </c>
      <c r="AT275" s="96" t="s">
        <v>245</v>
      </c>
      <c r="AV275" s="96">
        <v>118.625966187478</v>
      </c>
      <c r="AW275" s="96">
        <v>0.61957138460000005</v>
      </c>
    </row>
    <row r="276" spans="1:49" x14ac:dyDescent="0.25">
      <c r="A276" s="106">
        <v>55000</v>
      </c>
      <c r="B276" s="106">
        <v>74000</v>
      </c>
      <c r="C276" s="106">
        <v>74000</v>
      </c>
      <c r="D276" s="96" t="s">
        <v>291</v>
      </c>
      <c r="E276" s="96" t="s">
        <v>13</v>
      </c>
      <c r="F276" s="96" t="s">
        <v>292</v>
      </c>
      <c r="G276" s="96" t="s">
        <v>293</v>
      </c>
      <c r="H276" s="96">
        <v>0.56000000000000005</v>
      </c>
      <c r="I276" s="96">
        <v>0.48</v>
      </c>
      <c r="J276" s="96" t="s">
        <v>245</v>
      </c>
      <c r="K276" s="96">
        <v>0.30581701020699997</v>
      </c>
      <c r="L276" s="96">
        <v>3975.15228157312</v>
      </c>
      <c r="M276" s="96">
        <v>9.86352382296967</v>
      </c>
      <c r="N276" s="96">
        <v>1.4491186030390699</v>
      </c>
      <c r="O276" s="96">
        <v>3.01643336564613</v>
      </c>
      <c r="P276" s="96">
        <v>0.44316511861676</v>
      </c>
      <c r="Q276" s="96">
        <v>1215.66918586824</v>
      </c>
      <c r="R276" s="96">
        <v>1210</v>
      </c>
      <c r="S276" s="96" t="s">
        <v>298</v>
      </c>
      <c r="T276" s="96">
        <v>1210</v>
      </c>
      <c r="U276" s="96" t="s">
        <v>295</v>
      </c>
      <c r="V276" s="96" t="s">
        <v>245</v>
      </c>
      <c r="Z276" s="96">
        <v>0</v>
      </c>
      <c r="AA276" s="96">
        <v>1</v>
      </c>
      <c r="AB276" s="96">
        <v>3.01643336564613</v>
      </c>
      <c r="AC276" s="96">
        <v>0.44316511861676</v>
      </c>
      <c r="AD276" s="96">
        <v>1215.66918586824</v>
      </c>
      <c r="AF276" s="96">
        <v>-1</v>
      </c>
      <c r="AG276" s="96">
        <v>-1</v>
      </c>
      <c r="AH276" s="96">
        <v>-1</v>
      </c>
      <c r="AI276" s="96">
        <v>-1</v>
      </c>
      <c r="AJ276" s="96">
        <v>0</v>
      </c>
      <c r="AM276" s="96" t="s">
        <v>296</v>
      </c>
      <c r="AN276" s="96">
        <v>-1</v>
      </c>
      <c r="AQ276" s="96">
        <v>636</v>
      </c>
      <c r="AR276" s="96" t="s">
        <v>243</v>
      </c>
      <c r="AS276" s="96" t="s">
        <v>297</v>
      </c>
      <c r="AT276" s="96" t="s">
        <v>245</v>
      </c>
      <c r="AV276" s="96">
        <v>142.21831389603301</v>
      </c>
      <c r="AW276" s="96">
        <v>0.98594418969999997</v>
      </c>
    </row>
    <row r="277" spans="1:49" x14ac:dyDescent="0.25">
      <c r="A277" s="106">
        <v>55000</v>
      </c>
      <c r="B277" s="106">
        <v>74000</v>
      </c>
      <c r="C277" s="106">
        <v>74000</v>
      </c>
      <c r="D277" s="96" t="s">
        <v>291</v>
      </c>
      <c r="E277" s="96" t="s">
        <v>13</v>
      </c>
      <c r="F277" s="96" t="s">
        <v>292</v>
      </c>
      <c r="G277" s="96" t="s">
        <v>293</v>
      </c>
      <c r="H277" s="96">
        <v>0.56000000000000005</v>
      </c>
      <c r="I277" s="96">
        <v>0.48</v>
      </c>
      <c r="J277" s="96" t="s">
        <v>299</v>
      </c>
      <c r="K277" s="96">
        <v>1.01231407066E-3</v>
      </c>
      <c r="L277" s="96">
        <v>3906.95234103144</v>
      </c>
      <c r="M277" s="96">
        <v>8.5771839256070503</v>
      </c>
      <c r="N277" s="96">
        <v>1.1245965348701299</v>
      </c>
      <c r="O277" s="96">
        <v>8.6828039745400001E-3</v>
      </c>
      <c r="P277" s="96">
        <v>1.13844489606E-3</v>
      </c>
      <c r="Q277" s="96">
        <v>3.95506282823197</v>
      </c>
      <c r="R277" s="96">
        <v>6170</v>
      </c>
      <c r="S277" s="96" t="s">
        <v>306</v>
      </c>
      <c r="T277" s="96">
        <v>3000</v>
      </c>
      <c r="U277" s="96" t="s">
        <v>295</v>
      </c>
      <c r="V277" s="96" t="s">
        <v>245</v>
      </c>
      <c r="Y277" s="96" t="s">
        <v>299</v>
      </c>
      <c r="Z277" s="96">
        <v>0</v>
      </c>
      <c r="AA277" s="96">
        <v>1</v>
      </c>
      <c r="AB277" s="96">
        <v>8.6828039745400001E-3</v>
      </c>
      <c r="AC277" s="96">
        <v>1.13844489606E-3</v>
      </c>
      <c r="AD277" s="96">
        <v>85.644724336689194</v>
      </c>
      <c r="AF277" s="96">
        <v>-1</v>
      </c>
      <c r="AG277" s="96">
        <v>-1</v>
      </c>
      <c r="AH277" s="96">
        <v>-1</v>
      </c>
      <c r="AI277" s="96">
        <v>-1</v>
      </c>
      <c r="AJ277" s="96">
        <v>0</v>
      </c>
      <c r="AM277" s="96" t="s">
        <v>296</v>
      </c>
      <c r="AN277" s="96">
        <v>-1</v>
      </c>
      <c r="AQ277" s="96">
        <v>636</v>
      </c>
      <c r="AR277" s="96" t="s">
        <v>243</v>
      </c>
      <c r="AS277" s="96" t="s">
        <v>297</v>
      </c>
      <c r="AT277" s="96" t="s">
        <v>245</v>
      </c>
      <c r="AV277" s="96">
        <v>8.1271298517389496</v>
      </c>
      <c r="AW277" s="96">
        <v>6.9460441499999998E-2</v>
      </c>
    </row>
    <row r="278" spans="1:49" x14ac:dyDescent="0.25">
      <c r="A278" s="106">
        <v>55000</v>
      </c>
      <c r="B278" s="106">
        <v>74000</v>
      </c>
      <c r="C278" s="106">
        <v>74000</v>
      </c>
      <c r="D278" s="96" t="s">
        <v>291</v>
      </c>
      <c r="E278" s="96" t="s">
        <v>13</v>
      </c>
      <c r="F278" s="96" t="s">
        <v>292</v>
      </c>
      <c r="G278" s="96" t="s">
        <v>293</v>
      </c>
      <c r="H278" s="96">
        <v>0.56000000000000005</v>
      </c>
      <c r="I278" s="96">
        <v>0.48</v>
      </c>
      <c r="J278" s="96" t="s">
        <v>299</v>
      </c>
      <c r="K278" s="96">
        <v>4.3635285433999999E-4</v>
      </c>
      <c r="L278" s="96">
        <v>3906.95234103144</v>
      </c>
      <c r="M278" s="96">
        <v>8.5771839256070503</v>
      </c>
      <c r="N278" s="96">
        <v>1.1245965348701299</v>
      </c>
      <c r="O278" s="96">
        <v>3.7426786882000002E-3</v>
      </c>
      <c r="P278" s="96">
        <v>4.9072090798000004E-4</v>
      </c>
      <c r="Q278" s="96">
        <v>1.70480980581067</v>
      </c>
      <c r="R278" s="96">
        <v>6170</v>
      </c>
      <c r="S278" s="96" t="s">
        <v>306</v>
      </c>
      <c r="T278" s="96">
        <v>3000</v>
      </c>
      <c r="U278" s="96" t="s">
        <v>300</v>
      </c>
      <c r="V278" s="96" t="s">
        <v>245</v>
      </c>
      <c r="Y278" s="96" t="s">
        <v>299</v>
      </c>
      <c r="Z278" s="96">
        <v>0</v>
      </c>
      <c r="AA278" s="96">
        <v>1</v>
      </c>
      <c r="AB278" s="96">
        <v>3.7426786882000002E-3</v>
      </c>
      <c r="AC278" s="96">
        <v>4.9072090798000004E-4</v>
      </c>
      <c r="AD278" s="96">
        <v>47.665091238575897</v>
      </c>
      <c r="AF278" s="96">
        <v>-1</v>
      </c>
      <c r="AG278" s="96">
        <v>-1</v>
      </c>
      <c r="AH278" s="96">
        <v>-1</v>
      </c>
      <c r="AI278" s="96">
        <v>-1</v>
      </c>
      <c r="AJ278" s="96">
        <v>0</v>
      </c>
      <c r="AM278" s="96" t="s">
        <v>296</v>
      </c>
      <c r="AN278" s="96">
        <v>-1</v>
      </c>
      <c r="AQ278" s="96">
        <v>636</v>
      </c>
      <c r="AR278" s="96" t="s">
        <v>243</v>
      </c>
      <c r="AS278" s="96" t="s">
        <v>297</v>
      </c>
      <c r="AT278" s="96" t="s">
        <v>245</v>
      </c>
      <c r="AV278" s="96">
        <v>5.6015431004985103</v>
      </c>
      <c r="AW278" s="96">
        <v>3.86578193E-2</v>
      </c>
    </row>
    <row r="279" spans="1:49" x14ac:dyDescent="0.25">
      <c r="A279" s="106">
        <v>55000</v>
      </c>
      <c r="B279" s="106">
        <v>74000</v>
      </c>
      <c r="C279" s="106">
        <v>74000</v>
      </c>
      <c r="D279" s="96" t="s">
        <v>291</v>
      </c>
      <c r="E279" s="96" t="s">
        <v>13</v>
      </c>
      <c r="F279" s="96" t="s">
        <v>292</v>
      </c>
      <c r="G279" s="96" t="s">
        <v>293</v>
      </c>
      <c r="H279" s="96">
        <v>0.56000000000000005</v>
      </c>
      <c r="I279" s="96">
        <v>0.48</v>
      </c>
      <c r="J279" s="96" t="s">
        <v>301</v>
      </c>
      <c r="K279" s="96">
        <v>5.448691189E-5</v>
      </c>
      <c r="L279" s="96">
        <v>3906.95234103144</v>
      </c>
      <c r="M279" s="96">
        <v>8.5771839256070503</v>
      </c>
      <c r="N279" s="96">
        <v>1.1245965348701299</v>
      </c>
      <c r="O279" s="96">
        <v>4.6734426486999997E-4</v>
      </c>
      <c r="P279" s="96">
        <v>6.1275792309999996E-5</v>
      </c>
      <c r="Q279" s="96">
        <v>0.21287776798765001</v>
      </c>
      <c r="R279" s="96">
        <v>1750</v>
      </c>
      <c r="S279" s="96" t="s">
        <v>303</v>
      </c>
      <c r="T279" s="96">
        <v>1750</v>
      </c>
      <c r="U279" s="96" t="s">
        <v>302</v>
      </c>
      <c r="V279" s="96" t="s">
        <v>301</v>
      </c>
      <c r="Z279" s="96">
        <v>0</v>
      </c>
      <c r="AA279" s="96">
        <v>1</v>
      </c>
      <c r="AB279" s="96">
        <v>4.6734426486999997E-4</v>
      </c>
      <c r="AC279" s="96">
        <v>6.1275792309999996E-5</v>
      </c>
      <c r="AD279" s="96">
        <v>2233.1358094247198</v>
      </c>
      <c r="AF279" s="96">
        <v>-1</v>
      </c>
      <c r="AG279" s="96">
        <v>-1</v>
      </c>
      <c r="AH279" s="96">
        <v>-1</v>
      </c>
      <c r="AI279" s="96">
        <v>-1</v>
      </c>
      <c r="AJ279" s="96">
        <v>0</v>
      </c>
      <c r="AM279" s="96" t="s">
        <v>296</v>
      </c>
      <c r="AN279" s="96">
        <v>-1</v>
      </c>
      <c r="AQ279" s="96">
        <v>636</v>
      </c>
      <c r="AR279" s="96" t="s">
        <v>243</v>
      </c>
      <c r="AS279" s="96" t="s">
        <v>297</v>
      </c>
      <c r="AT279" s="96" t="s">
        <v>245</v>
      </c>
      <c r="AV279" s="96">
        <v>3.8969696912552099</v>
      </c>
      <c r="AW279" s="96">
        <v>1.8111401536</v>
      </c>
    </row>
    <row r="280" spans="1:49" x14ac:dyDescent="0.25">
      <c r="A280" s="106">
        <v>55000</v>
      </c>
      <c r="B280" s="106">
        <v>74000</v>
      </c>
      <c r="C280" s="106">
        <v>74000</v>
      </c>
      <c r="D280" s="96" t="s">
        <v>291</v>
      </c>
      <c r="E280" s="96" t="s">
        <v>13</v>
      </c>
      <c r="F280" s="96" t="s">
        <v>292</v>
      </c>
      <c r="G280" s="96" t="s">
        <v>293</v>
      </c>
      <c r="H280" s="96">
        <v>0.56000000000000005</v>
      </c>
      <c r="I280" s="96">
        <v>0.48</v>
      </c>
      <c r="J280" s="96" t="s">
        <v>245</v>
      </c>
      <c r="K280" s="96">
        <v>4.4255086028999999E-4</v>
      </c>
      <c r="L280" s="96">
        <v>3906.95234103144</v>
      </c>
      <c r="M280" s="96">
        <v>8.5771839256070503</v>
      </c>
      <c r="N280" s="96">
        <v>1.1245965348701299</v>
      </c>
      <c r="O280" s="96">
        <v>3.7958401252099999E-3</v>
      </c>
      <c r="P280" s="96">
        <v>4.9769116399000005E-4</v>
      </c>
      <c r="Q280" s="96">
        <v>1.7290251196667501</v>
      </c>
      <c r="R280" s="96">
        <v>1750</v>
      </c>
      <c r="S280" s="96" t="s">
        <v>303</v>
      </c>
      <c r="T280" s="96">
        <v>1750</v>
      </c>
      <c r="U280" s="96" t="s">
        <v>300</v>
      </c>
      <c r="V280" s="96" t="s">
        <v>245</v>
      </c>
      <c r="Z280" s="96">
        <v>0</v>
      </c>
      <c r="AA280" s="96">
        <v>1</v>
      </c>
      <c r="AB280" s="96">
        <v>3.7958401252099999E-3</v>
      </c>
      <c r="AC280" s="96">
        <v>4.9769116399000005E-4</v>
      </c>
      <c r="AD280" s="96">
        <v>47.126745885714399</v>
      </c>
      <c r="AF280" s="96">
        <v>-1</v>
      </c>
      <c r="AG280" s="96">
        <v>-1</v>
      </c>
      <c r="AH280" s="96">
        <v>-1</v>
      </c>
      <c r="AI280" s="96">
        <v>-1</v>
      </c>
      <c r="AJ280" s="96">
        <v>0</v>
      </c>
      <c r="AM280" s="96" t="s">
        <v>296</v>
      </c>
      <c r="AN280" s="96">
        <v>-1</v>
      </c>
      <c r="AQ280" s="96">
        <v>636</v>
      </c>
      <c r="AR280" s="96" t="s">
        <v>243</v>
      </c>
      <c r="AS280" s="96" t="s">
        <v>297</v>
      </c>
      <c r="AT280" s="96" t="s">
        <v>245</v>
      </c>
      <c r="AV280" s="96">
        <v>5.6203644760964302</v>
      </c>
      <c r="AW280" s="96">
        <v>3.8221205100000002E-2</v>
      </c>
    </row>
    <row r="281" spans="1:49" x14ac:dyDescent="0.25">
      <c r="A281" s="106">
        <v>55000</v>
      </c>
      <c r="B281" s="106">
        <v>74000</v>
      </c>
      <c r="C281" s="106">
        <v>74000</v>
      </c>
      <c r="D281" s="96" t="s">
        <v>291</v>
      </c>
      <c r="E281" s="96" t="s">
        <v>13</v>
      </c>
      <c r="F281" s="96" t="s">
        <v>292</v>
      </c>
      <c r="G281" s="96" t="s">
        <v>293</v>
      </c>
      <c r="H281" s="96">
        <v>0.56000000000000005</v>
      </c>
      <c r="I281" s="96">
        <v>0.48</v>
      </c>
      <c r="J281" s="96" t="s">
        <v>245</v>
      </c>
      <c r="K281" s="96">
        <v>0.15910446413575999</v>
      </c>
      <c r="L281" s="96">
        <v>3975.15228201738</v>
      </c>
      <c r="M281" s="96">
        <v>9.8635238240720007</v>
      </c>
      <c r="N281" s="96">
        <v>1.4491186032010299</v>
      </c>
      <c r="O281" s="96">
        <v>1.5693306725192999</v>
      </c>
      <c r="P281" s="96">
        <v>0.23056123883146001</v>
      </c>
      <c r="Q281" s="96">
        <v>632.46447368843099</v>
      </c>
      <c r="R281" s="96">
        <v>1200</v>
      </c>
      <c r="S281" s="96" t="s">
        <v>294</v>
      </c>
      <c r="T281" s="96">
        <v>1200</v>
      </c>
      <c r="U281" s="96" t="s">
        <v>295</v>
      </c>
      <c r="V281" s="96" t="s">
        <v>245</v>
      </c>
      <c r="Z281" s="96">
        <v>0</v>
      </c>
      <c r="AA281" s="96">
        <v>1</v>
      </c>
      <c r="AB281" s="96">
        <v>1.5693306725192999</v>
      </c>
      <c r="AC281" s="96">
        <v>0.23056123883146001</v>
      </c>
      <c r="AD281" s="96">
        <v>632.46447368843099</v>
      </c>
      <c r="AF281" s="96">
        <v>-1</v>
      </c>
      <c r="AG281" s="96">
        <v>-1</v>
      </c>
      <c r="AH281" s="96">
        <v>-1</v>
      </c>
      <c r="AI281" s="96">
        <v>-1</v>
      </c>
      <c r="AJ281" s="96">
        <v>0</v>
      </c>
      <c r="AM281" s="96" t="s">
        <v>296</v>
      </c>
      <c r="AN281" s="96">
        <v>-1</v>
      </c>
      <c r="AQ281" s="96">
        <v>636</v>
      </c>
      <c r="AR281" s="96" t="s">
        <v>243</v>
      </c>
      <c r="AS281" s="96" t="s">
        <v>297</v>
      </c>
      <c r="AT281" s="96" t="s">
        <v>245</v>
      </c>
      <c r="AV281" s="96">
        <v>125.769679152731</v>
      </c>
      <c r="AW281" s="96">
        <v>0.51294766719999996</v>
      </c>
    </row>
    <row r="282" spans="1:49" x14ac:dyDescent="0.25">
      <c r="A282" s="106">
        <v>55000</v>
      </c>
      <c r="B282" s="106">
        <v>74000</v>
      </c>
      <c r="C282" s="106">
        <v>74000</v>
      </c>
      <c r="D282" s="96" t="s">
        <v>291</v>
      </c>
      <c r="E282" s="96" t="s">
        <v>13</v>
      </c>
      <c r="F282" s="96" t="s">
        <v>292</v>
      </c>
      <c r="G282" s="96" t="s">
        <v>293</v>
      </c>
      <c r="H282" s="96">
        <v>0.56000000000000005</v>
      </c>
      <c r="I282" s="96">
        <v>0.48</v>
      </c>
      <c r="J282" s="96" t="s">
        <v>245</v>
      </c>
      <c r="K282" s="96">
        <v>0.18574599262690999</v>
      </c>
      <c r="L282" s="96">
        <v>3975.15228201738</v>
      </c>
      <c r="M282" s="96">
        <v>9.8635238240720007</v>
      </c>
      <c r="N282" s="96">
        <v>1.4491186032010299</v>
      </c>
      <c r="O282" s="96">
        <v>1.83211002350144</v>
      </c>
      <c r="P282" s="96">
        <v>0.26916797338568998</v>
      </c>
      <c r="Q282" s="96">
        <v>738.36860646644902</v>
      </c>
      <c r="R282" s="96">
        <v>1210</v>
      </c>
      <c r="S282" s="96" t="s">
        <v>298</v>
      </c>
      <c r="T282" s="96">
        <v>1210</v>
      </c>
      <c r="U282" s="96" t="s">
        <v>295</v>
      </c>
      <c r="V282" s="96" t="s">
        <v>245</v>
      </c>
      <c r="Z282" s="96">
        <v>0</v>
      </c>
      <c r="AA282" s="96">
        <v>1</v>
      </c>
      <c r="AB282" s="96">
        <v>1.83211002350144</v>
      </c>
      <c r="AC282" s="96">
        <v>0.26916797338568998</v>
      </c>
      <c r="AD282" s="96">
        <v>738.36860646644902</v>
      </c>
      <c r="AF282" s="96">
        <v>-1</v>
      </c>
      <c r="AG282" s="96">
        <v>-1</v>
      </c>
      <c r="AH282" s="96">
        <v>-1</v>
      </c>
      <c r="AI282" s="96">
        <v>-1</v>
      </c>
      <c r="AJ282" s="96">
        <v>0</v>
      </c>
      <c r="AM282" s="96" t="s">
        <v>296</v>
      </c>
      <c r="AN282" s="96">
        <v>-1</v>
      </c>
      <c r="AQ282" s="96">
        <v>636</v>
      </c>
      <c r="AR282" s="96" t="s">
        <v>243</v>
      </c>
      <c r="AS282" s="96" t="s">
        <v>297</v>
      </c>
      <c r="AT282" s="96" t="s">
        <v>245</v>
      </c>
      <c r="AV282" s="96">
        <v>115.080322279397</v>
      </c>
      <c r="AW282" s="96">
        <v>0.59883909690000003</v>
      </c>
    </row>
    <row r="283" spans="1:49" x14ac:dyDescent="0.25">
      <c r="A283" s="106">
        <v>55000</v>
      </c>
      <c r="B283" s="106">
        <v>74000</v>
      </c>
      <c r="C283" s="106">
        <v>74000</v>
      </c>
      <c r="D283" s="96" t="s">
        <v>291</v>
      </c>
      <c r="E283" s="96" t="s">
        <v>13</v>
      </c>
      <c r="F283" s="96" t="s">
        <v>292</v>
      </c>
      <c r="G283" s="96" t="s">
        <v>293</v>
      </c>
      <c r="H283" s="96">
        <v>0.56000000000000005</v>
      </c>
      <c r="I283" s="96">
        <v>0.48</v>
      </c>
      <c r="J283" s="96" t="s">
        <v>245</v>
      </c>
      <c r="K283" s="96">
        <v>0.27291299690524001</v>
      </c>
      <c r="L283" s="96">
        <v>3975.15228201738</v>
      </c>
      <c r="M283" s="96">
        <v>9.8635238240720007</v>
      </c>
      <c r="N283" s="96">
        <v>1.4491186032010299</v>
      </c>
      <c r="O283" s="96">
        <v>2.6918838468737198</v>
      </c>
      <c r="P283" s="96">
        <v>0.39548330087071998</v>
      </c>
      <c r="Q283" s="96">
        <v>1084.87072244006</v>
      </c>
      <c r="R283" s="96">
        <v>1210</v>
      </c>
      <c r="S283" s="96" t="s">
        <v>298</v>
      </c>
      <c r="T283" s="96">
        <v>1210</v>
      </c>
      <c r="U283" s="96" t="s">
        <v>295</v>
      </c>
      <c r="V283" s="96" t="s">
        <v>245</v>
      </c>
      <c r="Z283" s="96">
        <v>0</v>
      </c>
      <c r="AA283" s="96">
        <v>1</v>
      </c>
      <c r="AB283" s="96">
        <v>2.6918838468737198</v>
      </c>
      <c r="AC283" s="96">
        <v>0.39548330087071998</v>
      </c>
      <c r="AD283" s="96">
        <v>1084.87072244006</v>
      </c>
      <c r="AF283" s="96">
        <v>-1</v>
      </c>
      <c r="AG283" s="96">
        <v>-1</v>
      </c>
      <c r="AH283" s="96">
        <v>-1</v>
      </c>
      <c r="AI283" s="96">
        <v>-1</v>
      </c>
      <c r="AJ283" s="96">
        <v>0</v>
      </c>
      <c r="AM283" s="96" t="s">
        <v>296</v>
      </c>
      <c r="AN283" s="96">
        <v>-1</v>
      </c>
      <c r="AQ283" s="96">
        <v>636</v>
      </c>
      <c r="AR283" s="96" t="s">
        <v>243</v>
      </c>
      <c r="AS283" s="96" t="s">
        <v>297</v>
      </c>
      <c r="AT283" s="96" t="s">
        <v>245</v>
      </c>
      <c r="AV283" s="96">
        <v>133.65939605781799</v>
      </c>
      <c r="AW283" s="96">
        <v>0.8798627108</v>
      </c>
    </row>
    <row r="284" spans="1:49" x14ac:dyDescent="0.25">
      <c r="A284" s="106">
        <v>55000</v>
      </c>
      <c r="B284" s="106">
        <v>75000</v>
      </c>
      <c r="C284" s="106">
        <v>75000</v>
      </c>
      <c r="D284" s="96" t="s">
        <v>291</v>
      </c>
      <c r="E284" s="96" t="s">
        <v>13</v>
      </c>
      <c r="F284" s="96" t="s">
        <v>292</v>
      </c>
      <c r="G284" s="96" t="s">
        <v>293</v>
      </c>
      <c r="H284" s="96">
        <v>0.56000000000000005</v>
      </c>
      <c r="I284" s="96">
        <v>0.48</v>
      </c>
      <c r="J284" s="96" t="s">
        <v>245</v>
      </c>
      <c r="K284" s="96">
        <v>0.28583953649994998</v>
      </c>
      <c r="L284" s="96">
        <v>3979.0763766917898</v>
      </c>
      <c r="M284" s="96">
        <v>9.8727879737313309</v>
      </c>
      <c r="N284" s="96">
        <v>1.4504635289469101</v>
      </c>
      <c r="O284" s="96">
        <v>2.82203313837373</v>
      </c>
      <c r="P284" s="96">
        <v>0.41459982282427998</v>
      </c>
      <c r="Q284" s="96">
        <v>1137.3773472115099</v>
      </c>
      <c r="R284" s="96">
        <v>1200</v>
      </c>
      <c r="S284" s="96" t="s">
        <v>294</v>
      </c>
      <c r="T284" s="96">
        <v>1200</v>
      </c>
      <c r="U284" s="96" t="s">
        <v>295</v>
      </c>
      <c r="V284" s="96" t="s">
        <v>245</v>
      </c>
      <c r="Z284" s="96">
        <v>0</v>
      </c>
      <c r="AA284" s="96">
        <v>1</v>
      </c>
      <c r="AB284" s="96">
        <v>2.82203313837373</v>
      </c>
      <c r="AC284" s="96">
        <v>0.41459982282427998</v>
      </c>
      <c r="AD284" s="96">
        <v>1137.3773472115099</v>
      </c>
      <c r="AF284" s="96">
        <v>-1</v>
      </c>
      <c r="AG284" s="96">
        <v>-1</v>
      </c>
      <c r="AH284" s="96">
        <v>-1</v>
      </c>
      <c r="AI284" s="96">
        <v>-1</v>
      </c>
      <c r="AJ284" s="96">
        <v>0</v>
      </c>
      <c r="AM284" s="96" t="s">
        <v>296</v>
      </c>
      <c r="AN284" s="96">
        <v>-1</v>
      </c>
      <c r="AQ284" s="96">
        <v>636</v>
      </c>
      <c r="AR284" s="96" t="s">
        <v>243</v>
      </c>
      <c r="AS284" s="96" t="s">
        <v>297</v>
      </c>
      <c r="AT284" s="96" t="s">
        <v>245</v>
      </c>
      <c r="AV284" s="96">
        <v>145.37901070215</v>
      </c>
      <c r="AW284" s="96">
        <v>0.92244715909999997</v>
      </c>
    </row>
    <row r="285" spans="1:49" x14ac:dyDescent="0.25">
      <c r="A285" s="106">
        <v>55000</v>
      </c>
      <c r="B285" s="106">
        <v>75000</v>
      </c>
      <c r="C285" s="106">
        <v>75000</v>
      </c>
      <c r="D285" s="96" t="s">
        <v>291</v>
      </c>
      <c r="E285" s="96" t="s">
        <v>13</v>
      </c>
      <c r="F285" s="96" t="s">
        <v>292</v>
      </c>
      <c r="G285" s="96" t="s">
        <v>293</v>
      </c>
      <c r="H285" s="96">
        <v>0.56000000000000005</v>
      </c>
      <c r="I285" s="96">
        <v>0.48</v>
      </c>
      <c r="J285" s="96" t="s">
        <v>245</v>
      </c>
      <c r="K285" s="96">
        <v>7.0010396226499998E-3</v>
      </c>
      <c r="L285" s="96">
        <v>3979.0763766917898</v>
      </c>
      <c r="M285" s="96">
        <v>9.8727879737313309</v>
      </c>
      <c r="N285" s="96">
        <v>1.4504635289469101</v>
      </c>
      <c r="O285" s="96">
        <v>6.9119779790159999E-2</v>
      </c>
      <c r="P285" s="96">
        <v>1.015475263737E-2</v>
      </c>
      <c r="Q285" s="96">
        <v>27.8576713747897</v>
      </c>
      <c r="R285" s="96">
        <v>1210</v>
      </c>
      <c r="S285" s="96" t="s">
        <v>298</v>
      </c>
      <c r="T285" s="96">
        <v>1210</v>
      </c>
      <c r="U285" s="96" t="s">
        <v>295</v>
      </c>
      <c r="V285" s="96" t="s">
        <v>245</v>
      </c>
      <c r="Z285" s="96">
        <v>0</v>
      </c>
      <c r="AA285" s="96">
        <v>1</v>
      </c>
      <c r="AB285" s="96">
        <v>6.9119779790159999E-2</v>
      </c>
      <c r="AC285" s="96">
        <v>1.015475263737E-2</v>
      </c>
      <c r="AD285" s="96">
        <v>27.8576713747909</v>
      </c>
      <c r="AF285" s="96">
        <v>-1</v>
      </c>
      <c r="AG285" s="96">
        <v>-1</v>
      </c>
      <c r="AH285" s="96">
        <v>-1</v>
      </c>
      <c r="AI285" s="96">
        <v>-1</v>
      </c>
      <c r="AJ285" s="96">
        <v>0</v>
      </c>
      <c r="AM285" s="96" t="s">
        <v>296</v>
      </c>
      <c r="AN285" s="96">
        <v>-1</v>
      </c>
      <c r="AQ285" s="96">
        <v>636</v>
      </c>
      <c r="AR285" s="96" t="s">
        <v>243</v>
      </c>
      <c r="AS285" s="96" t="s">
        <v>297</v>
      </c>
      <c r="AT285" s="96" t="s">
        <v>245</v>
      </c>
      <c r="AV285" s="96">
        <v>37.492073362817699</v>
      </c>
      <c r="AW285" s="96">
        <v>2.2593407400000001E-2</v>
      </c>
    </row>
    <row r="286" spans="1:49" x14ac:dyDescent="0.25">
      <c r="A286" s="106">
        <v>55000</v>
      </c>
      <c r="B286" s="106">
        <v>75000</v>
      </c>
      <c r="C286" s="106">
        <v>75000</v>
      </c>
      <c r="D286" s="96" t="s">
        <v>291</v>
      </c>
      <c r="E286" s="96" t="s">
        <v>13</v>
      </c>
      <c r="F286" s="96" t="s">
        <v>292</v>
      </c>
      <c r="G286" s="96" t="s">
        <v>293</v>
      </c>
      <c r="H286" s="96">
        <v>0.56000000000000005</v>
      </c>
      <c r="I286" s="96">
        <v>0.48</v>
      </c>
      <c r="J286" s="96" t="s">
        <v>245</v>
      </c>
      <c r="K286" s="96">
        <v>0.18841219758135999</v>
      </c>
      <c r="L286" s="96">
        <v>3979.0763766917898</v>
      </c>
      <c r="M286" s="96">
        <v>9.8727879737313309</v>
      </c>
      <c r="N286" s="96">
        <v>1.4504635289469101</v>
      </c>
      <c r="O286" s="96">
        <v>1.8601536783855701</v>
      </c>
      <c r="P286" s="96">
        <v>0.27328502100050001</v>
      </c>
      <c r="Q286" s="96">
        <v>749.70652447658904</v>
      </c>
      <c r="R286" s="96">
        <v>1210</v>
      </c>
      <c r="S286" s="96" t="s">
        <v>298</v>
      </c>
      <c r="T286" s="96">
        <v>1210</v>
      </c>
      <c r="U286" s="96" t="s">
        <v>295</v>
      </c>
      <c r="V286" s="96" t="s">
        <v>245</v>
      </c>
      <c r="Z286" s="96">
        <v>0</v>
      </c>
      <c r="AA286" s="96">
        <v>1</v>
      </c>
      <c r="AB286" s="96">
        <v>1.8601536783855701</v>
      </c>
      <c r="AC286" s="96">
        <v>0.27328502100050001</v>
      </c>
      <c r="AD286" s="96">
        <v>749.70652447658904</v>
      </c>
      <c r="AF286" s="96">
        <v>-1</v>
      </c>
      <c r="AG286" s="96">
        <v>-1</v>
      </c>
      <c r="AH286" s="96">
        <v>-1</v>
      </c>
      <c r="AI286" s="96">
        <v>-1</v>
      </c>
      <c r="AJ286" s="96">
        <v>0</v>
      </c>
      <c r="AM286" s="96" t="s">
        <v>296</v>
      </c>
      <c r="AN286" s="96">
        <v>-1</v>
      </c>
      <c r="AQ286" s="96">
        <v>636</v>
      </c>
      <c r="AR286" s="96" t="s">
        <v>243</v>
      </c>
      <c r="AS286" s="96" t="s">
        <v>297</v>
      </c>
      <c r="AT286" s="96" t="s">
        <v>245</v>
      </c>
      <c r="AV286" s="96">
        <v>121.024238253638</v>
      </c>
      <c r="AW286" s="96">
        <v>0.60803448859999998</v>
      </c>
    </row>
    <row r="287" spans="1:49" x14ac:dyDescent="0.25">
      <c r="A287" s="106">
        <v>55000</v>
      </c>
      <c r="B287" s="106">
        <v>75000</v>
      </c>
      <c r="C287" s="106">
        <v>75000</v>
      </c>
      <c r="D287" s="96" t="s">
        <v>291</v>
      </c>
      <c r="E287" s="96" t="s">
        <v>13</v>
      </c>
      <c r="F287" s="96" t="s">
        <v>292</v>
      </c>
      <c r="G287" s="96" t="s">
        <v>293</v>
      </c>
      <c r="H287" s="96">
        <v>0.56000000000000005</v>
      </c>
      <c r="I287" s="96">
        <v>0.48</v>
      </c>
      <c r="J287" s="96" t="s">
        <v>245</v>
      </c>
      <c r="K287" s="96">
        <v>0.10944904707991</v>
      </c>
      <c r="L287" s="96">
        <v>3979.0763766917898</v>
      </c>
      <c r="M287" s="96">
        <v>9.8727879737313309</v>
      </c>
      <c r="N287" s="96">
        <v>1.4504635289469101</v>
      </c>
      <c r="O287" s="96">
        <v>1.08056723574692</v>
      </c>
      <c r="P287" s="96">
        <v>0.1587518510674</v>
      </c>
      <c r="Q287" s="96">
        <v>435.506117687114</v>
      </c>
      <c r="R287" s="96">
        <v>1210</v>
      </c>
      <c r="S287" s="96" t="s">
        <v>298</v>
      </c>
      <c r="T287" s="96">
        <v>1210</v>
      </c>
      <c r="U287" s="96" t="s">
        <v>295</v>
      </c>
      <c r="V287" s="96" t="s">
        <v>245</v>
      </c>
      <c r="Z287" s="96">
        <v>0</v>
      </c>
      <c r="AA287" s="96">
        <v>1</v>
      </c>
      <c r="AB287" s="96">
        <v>1.08056723574692</v>
      </c>
      <c r="AC287" s="96">
        <v>0.1587518510674</v>
      </c>
      <c r="AD287" s="96">
        <v>435.506117687114</v>
      </c>
      <c r="AF287" s="96">
        <v>-1</v>
      </c>
      <c r="AG287" s="96">
        <v>-1</v>
      </c>
      <c r="AH287" s="96">
        <v>-1</v>
      </c>
      <c r="AI287" s="96">
        <v>-1</v>
      </c>
      <c r="AJ287" s="96">
        <v>0</v>
      </c>
      <c r="AM287" s="96" t="s">
        <v>296</v>
      </c>
      <c r="AN287" s="96">
        <v>-1</v>
      </c>
      <c r="AQ287" s="96">
        <v>636</v>
      </c>
      <c r="AR287" s="96" t="s">
        <v>243</v>
      </c>
      <c r="AS287" s="96" t="s">
        <v>297</v>
      </c>
      <c r="AT287" s="96" t="s">
        <v>245</v>
      </c>
      <c r="AV287" s="96">
        <v>84.374360932292703</v>
      </c>
      <c r="AW287" s="96">
        <v>0.35320853019999998</v>
      </c>
    </row>
    <row r="288" spans="1:49" x14ac:dyDescent="0.25">
      <c r="A288" s="106">
        <v>55000</v>
      </c>
      <c r="B288" s="106">
        <v>75000</v>
      </c>
      <c r="C288" s="106">
        <v>75000</v>
      </c>
      <c r="D288" s="96" t="s">
        <v>291</v>
      </c>
      <c r="E288" s="96" t="s">
        <v>13</v>
      </c>
      <c r="F288" s="96" t="s">
        <v>292</v>
      </c>
      <c r="G288" s="96" t="s">
        <v>293</v>
      </c>
      <c r="H288" s="96">
        <v>0.56000000000000005</v>
      </c>
      <c r="I288" s="96">
        <v>0.48</v>
      </c>
      <c r="J288" s="96" t="s">
        <v>245</v>
      </c>
      <c r="K288" s="96">
        <v>2.7061632930039999E-2</v>
      </c>
      <c r="L288" s="96">
        <v>3979.0763766917898</v>
      </c>
      <c r="M288" s="96">
        <v>9.8727879737313309</v>
      </c>
      <c r="N288" s="96">
        <v>1.4504635289469101</v>
      </c>
      <c r="O288" s="96">
        <v>0.26717376414131999</v>
      </c>
      <c r="P288" s="96">
        <v>3.9251911598779998E-2</v>
      </c>
      <c r="Q288" s="96">
        <v>107.68030430666199</v>
      </c>
      <c r="R288" s="96">
        <v>1210</v>
      </c>
      <c r="S288" s="96" t="s">
        <v>298</v>
      </c>
      <c r="T288" s="96">
        <v>1210</v>
      </c>
      <c r="U288" s="96" t="s">
        <v>295</v>
      </c>
      <c r="V288" s="96" t="s">
        <v>245</v>
      </c>
      <c r="Z288" s="96">
        <v>0</v>
      </c>
      <c r="AA288" s="96">
        <v>1</v>
      </c>
      <c r="AB288" s="96">
        <v>0.26717376414131999</v>
      </c>
      <c r="AC288" s="96">
        <v>3.9251911598779998E-2</v>
      </c>
      <c r="AD288" s="96">
        <v>107.680304306661</v>
      </c>
      <c r="AF288" s="96">
        <v>-1</v>
      </c>
      <c r="AG288" s="96">
        <v>-1</v>
      </c>
      <c r="AH288" s="96">
        <v>-1</v>
      </c>
      <c r="AI288" s="96">
        <v>-1</v>
      </c>
      <c r="AJ288" s="96">
        <v>0</v>
      </c>
      <c r="AM288" s="96" t="s">
        <v>296</v>
      </c>
      <c r="AN288" s="96">
        <v>-1</v>
      </c>
      <c r="AQ288" s="96">
        <v>636</v>
      </c>
      <c r="AR288" s="96" t="s">
        <v>243</v>
      </c>
      <c r="AS288" s="96" t="s">
        <v>297</v>
      </c>
      <c r="AT288" s="96" t="s">
        <v>245</v>
      </c>
      <c r="AV288" s="96">
        <v>42.479732149081698</v>
      </c>
      <c r="AW288" s="96">
        <v>8.7331958099999996E-2</v>
      </c>
    </row>
    <row r="289" spans="1:49" x14ac:dyDescent="0.25">
      <c r="A289" s="106">
        <v>55000</v>
      </c>
      <c r="B289" s="106">
        <v>75000</v>
      </c>
      <c r="C289" s="106">
        <v>75000</v>
      </c>
      <c r="D289" s="96" t="s">
        <v>291</v>
      </c>
      <c r="E289" s="96" t="s">
        <v>13</v>
      </c>
      <c r="F289" s="96" t="s">
        <v>292</v>
      </c>
      <c r="G289" s="96" t="s">
        <v>293</v>
      </c>
      <c r="H289" s="96">
        <v>0.56000000000000005</v>
      </c>
      <c r="I289" s="96">
        <v>0.48</v>
      </c>
      <c r="J289" s="96" t="s">
        <v>245</v>
      </c>
      <c r="K289" s="96">
        <v>0.10050176113868001</v>
      </c>
      <c r="L289" s="96">
        <v>3975.1522812769499</v>
      </c>
      <c r="M289" s="96">
        <v>9.8635238222347805</v>
      </c>
      <c r="N289" s="96">
        <v>1.4491186029311101</v>
      </c>
      <c r="O289" s="96">
        <v>0.99130151516792997</v>
      </c>
      <c r="P289" s="96">
        <v>0.14563897169340001</v>
      </c>
      <c r="Q289" s="96">
        <v>399.50980506277898</v>
      </c>
      <c r="R289" s="96">
        <v>1200</v>
      </c>
      <c r="S289" s="96" t="s">
        <v>294</v>
      </c>
      <c r="T289" s="96">
        <v>1200</v>
      </c>
      <c r="U289" s="96" t="s">
        <v>295</v>
      </c>
      <c r="V289" s="96" t="s">
        <v>245</v>
      </c>
      <c r="Z289" s="96">
        <v>0</v>
      </c>
      <c r="AA289" s="96">
        <v>1</v>
      </c>
      <c r="AB289" s="96">
        <v>0.99130151516792997</v>
      </c>
      <c r="AC289" s="96">
        <v>0.14563897169340001</v>
      </c>
      <c r="AD289" s="96">
        <v>1230.99483583646</v>
      </c>
      <c r="AF289" s="96">
        <v>-1</v>
      </c>
      <c r="AG289" s="96">
        <v>-1</v>
      </c>
      <c r="AH289" s="96">
        <v>-1</v>
      </c>
      <c r="AI289" s="96">
        <v>-1</v>
      </c>
      <c r="AJ289" s="96">
        <v>0</v>
      </c>
      <c r="AM289" s="96" t="s">
        <v>296</v>
      </c>
      <c r="AN289" s="96">
        <v>-1</v>
      </c>
      <c r="AQ289" s="96">
        <v>636</v>
      </c>
      <c r="AR289" s="96" t="s">
        <v>243</v>
      </c>
      <c r="AS289" s="96" t="s">
        <v>297</v>
      </c>
      <c r="AT289" s="96" t="s">
        <v>245</v>
      </c>
      <c r="AV289" s="96">
        <v>116.294796117966</v>
      </c>
      <c r="AW289" s="96">
        <v>0.99837375169999998</v>
      </c>
    </row>
    <row r="290" spans="1:49" x14ac:dyDescent="0.25">
      <c r="A290" s="106">
        <v>55000</v>
      </c>
      <c r="B290" s="106">
        <v>75000</v>
      </c>
      <c r="C290" s="106">
        <v>75000</v>
      </c>
      <c r="D290" s="96" t="s">
        <v>291</v>
      </c>
      <c r="E290" s="96" t="s">
        <v>13</v>
      </c>
      <c r="F290" s="96" t="s">
        <v>292</v>
      </c>
      <c r="G290" s="96" t="s">
        <v>293</v>
      </c>
      <c r="H290" s="96">
        <v>0.56000000000000005</v>
      </c>
      <c r="I290" s="96">
        <v>0.48</v>
      </c>
      <c r="J290" s="96" t="s">
        <v>299</v>
      </c>
      <c r="K290" s="96">
        <v>0.11245929264319</v>
      </c>
      <c r="L290" s="96">
        <v>3979.5311917372001</v>
      </c>
      <c r="M290" s="96">
        <v>9.8738161717619395</v>
      </c>
      <c r="N290" s="96">
        <v>1.4506111639038199</v>
      </c>
      <c r="O290" s="96">
        <v>1.11040238236532</v>
      </c>
      <c r="P290" s="96">
        <v>0.16313470539295</v>
      </c>
      <c r="Q290" s="96">
        <v>447.53526287431299</v>
      </c>
      <c r="R290" s="96">
        <v>1200</v>
      </c>
      <c r="S290" s="96" t="s">
        <v>294</v>
      </c>
      <c r="T290" s="96">
        <v>3000</v>
      </c>
      <c r="U290" s="96" t="s">
        <v>295</v>
      </c>
      <c r="V290" s="96" t="s">
        <v>245</v>
      </c>
      <c r="Z290" s="96">
        <v>0</v>
      </c>
      <c r="AA290" s="96">
        <v>1</v>
      </c>
      <c r="AB290" s="96">
        <v>1.11040238236532</v>
      </c>
      <c r="AC290" s="96">
        <v>0.16313470539295</v>
      </c>
      <c r="AD290" s="96">
        <v>447.53526287431299</v>
      </c>
      <c r="AF290" s="96">
        <v>-1</v>
      </c>
      <c r="AG290" s="96">
        <v>-1</v>
      </c>
      <c r="AH290" s="96">
        <v>-1</v>
      </c>
      <c r="AI290" s="96">
        <v>-1</v>
      </c>
      <c r="AJ290" s="96">
        <v>0</v>
      </c>
      <c r="AM290" s="96" t="s">
        <v>296</v>
      </c>
      <c r="AN290" s="96">
        <v>-1</v>
      </c>
      <c r="AQ290" s="96">
        <v>636</v>
      </c>
      <c r="AR290" s="96" t="s">
        <v>243</v>
      </c>
      <c r="AS290" s="96" t="s">
        <v>297</v>
      </c>
      <c r="AT290" s="96" t="s">
        <v>245</v>
      </c>
      <c r="AV290" s="96">
        <v>127.12285344457599</v>
      </c>
      <c r="AW290" s="96">
        <v>0.3629645279</v>
      </c>
    </row>
    <row r="291" spans="1:49" x14ac:dyDescent="0.25">
      <c r="A291" s="106">
        <v>55000</v>
      </c>
      <c r="B291" s="106">
        <v>75000</v>
      </c>
      <c r="C291" s="106">
        <v>75000</v>
      </c>
      <c r="D291" s="96" t="s">
        <v>291</v>
      </c>
      <c r="E291" s="96" t="s">
        <v>13</v>
      </c>
      <c r="F291" s="96" t="s">
        <v>292</v>
      </c>
      <c r="G291" s="96" t="s">
        <v>293</v>
      </c>
      <c r="H291" s="96">
        <v>0.56000000000000005</v>
      </c>
      <c r="I291" s="96">
        <v>0.48</v>
      </c>
      <c r="J291" s="96" t="s">
        <v>245</v>
      </c>
      <c r="K291" s="96">
        <v>3.0290377791000002E-4</v>
      </c>
      <c r="L291" s="96">
        <v>3979.5311917372001</v>
      </c>
      <c r="M291" s="96">
        <v>9.8738161717619395</v>
      </c>
      <c r="N291" s="96">
        <v>1.4506111639038199</v>
      </c>
      <c r="O291" s="96">
        <v>2.9908162208500001E-3</v>
      </c>
      <c r="P291" s="96">
        <v>4.3939560182999998E-4</v>
      </c>
      <c r="Q291" s="96">
        <v>1.2054150323038</v>
      </c>
      <c r="R291" s="96">
        <v>1210</v>
      </c>
      <c r="S291" s="96" t="s">
        <v>298</v>
      </c>
      <c r="T291" s="96">
        <v>1210</v>
      </c>
      <c r="U291" s="96" t="s">
        <v>295</v>
      </c>
      <c r="V291" s="96" t="s">
        <v>245</v>
      </c>
      <c r="Z291" s="96">
        <v>0</v>
      </c>
      <c r="AA291" s="96">
        <v>1</v>
      </c>
      <c r="AB291" s="96">
        <v>2.9908162208500001E-3</v>
      </c>
      <c r="AC291" s="96">
        <v>4.3939560182999998E-4</v>
      </c>
      <c r="AD291" s="96">
        <v>1.20541503230374</v>
      </c>
      <c r="AF291" s="96">
        <v>-1</v>
      </c>
      <c r="AG291" s="96">
        <v>-1</v>
      </c>
      <c r="AH291" s="96">
        <v>-1</v>
      </c>
      <c r="AI291" s="96">
        <v>-1</v>
      </c>
      <c r="AJ291" s="96">
        <v>0</v>
      </c>
      <c r="AM291" s="96" t="s">
        <v>296</v>
      </c>
      <c r="AN291" s="96">
        <v>-1</v>
      </c>
      <c r="AQ291" s="96">
        <v>636</v>
      </c>
      <c r="AR291" s="96" t="s">
        <v>243</v>
      </c>
      <c r="AS291" s="96" t="s">
        <v>297</v>
      </c>
      <c r="AT291" s="96" t="s">
        <v>245</v>
      </c>
      <c r="AV291" s="96">
        <v>20.341945483203101</v>
      </c>
      <c r="AW291" s="96">
        <v>9.7762780000000007E-4</v>
      </c>
    </row>
    <row r="292" spans="1:49" x14ac:dyDescent="0.25">
      <c r="A292" s="106">
        <v>55000</v>
      </c>
      <c r="B292" s="106">
        <v>75000</v>
      </c>
      <c r="C292" s="106">
        <v>75000</v>
      </c>
      <c r="D292" s="96" t="s">
        <v>291</v>
      </c>
      <c r="E292" s="96" t="s">
        <v>13</v>
      </c>
      <c r="F292" s="96" t="s">
        <v>292</v>
      </c>
      <c r="G292" s="96" t="s">
        <v>293</v>
      </c>
      <c r="H292" s="96">
        <v>0.56000000000000005</v>
      </c>
      <c r="I292" s="96">
        <v>0.48</v>
      </c>
      <c r="J292" s="96" t="s">
        <v>245</v>
      </c>
      <c r="K292" s="96">
        <v>4.9351404615999997E-3</v>
      </c>
      <c r="L292" s="96">
        <v>3979.5311917372001</v>
      </c>
      <c r="M292" s="96">
        <v>9.8738161717619395</v>
      </c>
      <c r="N292" s="96">
        <v>1.4506111639038199</v>
      </c>
      <c r="O292" s="96">
        <v>4.8728669699739997E-2</v>
      </c>
      <c r="P292" s="96">
        <v>7.15896984904E-3</v>
      </c>
      <c r="Q292" s="96">
        <v>19.6395454025734</v>
      </c>
      <c r="R292" s="96">
        <v>1210</v>
      </c>
      <c r="S292" s="96" t="s">
        <v>298</v>
      </c>
      <c r="T292" s="96">
        <v>1210</v>
      </c>
      <c r="U292" s="96" t="s">
        <v>295</v>
      </c>
      <c r="V292" s="96" t="s">
        <v>245</v>
      </c>
      <c r="Z292" s="96">
        <v>0</v>
      </c>
      <c r="AA292" s="96">
        <v>1</v>
      </c>
      <c r="AB292" s="96">
        <v>4.8728669699739997E-2</v>
      </c>
      <c r="AC292" s="96">
        <v>7.15896984904E-3</v>
      </c>
      <c r="AD292" s="96">
        <v>19.639545402575099</v>
      </c>
      <c r="AF292" s="96">
        <v>-1</v>
      </c>
      <c r="AG292" s="96">
        <v>-1</v>
      </c>
      <c r="AH292" s="96">
        <v>-1</v>
      </c>
      <c r="AI292" s="96">
        <v>-1</v>
      </c>
      <c r="AJ292" s="96">
        <v>0</v>
      </c>
      <c r="AM292" s="96" t="s">
        <v>296</v>
      </c>
      <c r="AN292" s="96">
        <v>-1</v>
      </c>
      <c r="AQ292" s="96">
        <v>636</v>
      </c>
      <c r="AR292" s="96" t="s">
        <v>243</v>
      </c>
      <c r="AS292" s="96" t="s">
        <v>297</v>
      </c>
      <c r="AT292" s="96" t="s">
        <v>245</v>
      </c>
      <c r="AV292" s="96">
        <v>64.7387343851086</v>
      </c>
      <c r="AW292" s="96">
        <v>1.5928260699999999E-2</v>
      </c>
    </row>
    <row r="293" spans="1:49" x14ac:dyDescent="0.25">
      <c r="A293" s="106">
        <v>55000</v>
      </c>
      <c r="B293" s="106">
        <v>75000</v>
      </c>
      <c r="C293" s="106">
        <v>75000</v>
      </c>
      <c r="D293" s="96" t="s">
        <v>291</v>
      </c>
      <c r="E293" s="96" t="s">
        <v>13</v>
      </c>
      <c r="F293" s="96" t="s">
        <v>292</v>
      </c>
      <c r="G293" s="96" t="s">
        <v>293</v>
      </c>
      <c r="H293" s="96">
        <v>0.56000000000000005</v>
      </c>
      <c r="I293" s="96">
        <v>0.48</v>
      </c>
      <c r="J293" s="96" t="s">
        <v>245</v>
      </c>
      <c r="K293" s="96">
        <v>0.32556297720971999</v>
      </c>
      <c r="L293" s="96">
        <v>3979.5311917372001</v>
      </c>
      <c r="M293" s="96">
        <v>9.8738161717619395</v>
      </c>
      <c r="N293" s="96">
        <v>1.4506111639038199</v>
      </c>
      <c r="O293" s="96">
        <v>3.2145489893003298</v>
      </c>
      <c r="P293" s="96">
        <v>0.47226528929418998</v>
      </c>
      <c r="Q293" s="96">
        <v>1295.5880226809199</v>
      </c>
      <c r="R293" s="96">
        <v>1210</v>
      </c>
      <c r="S293" s="96" t="s">
        <v>298</v>
      </c>
      <c r="T293" s="96">
        <v>1210</v>
      </c>
      <c r="U293" s="96" t="s">
        <v>295</v>
      </c>
      <c r="V293" s="96" t="s">
        <v>245</v>
      </c>
      <c r="Z293" s="96">
        <v>0</v>
      </c>
      <c r="AA293" s="96">
        <v>1</v>
      </c>
      <c r="AB293" s="96">
        <v>3.2145489893003298</v>
      </c>
      <c r="AC293" s="96">
        <v>0.47226528929418998</v>
      </c>
      <c r="AD293" s="96">
        <v>1295.5880226809199</v>
      </c>
      <c r="AF293" s="96">
        <v>-1</v>
      </c>
      <c r="AG293" s="96">
        <v>-1</v>
      </c>
      <c r="AH293" s="96">
        <v>-1</v>
      </c>
      <c r="AI293" s="96">
        <v>-1</v>
      </c>
      <c r="AJ293" s="96">
        <v>0</v>
      </c>
      <c r="AM293" s="96" t="s">
        <v>296</v>
      </c>
      <c r="AN293" s="96">
        <v>-1</v>
      </c>
      <c r="AQ293" s="96">
        <v>636</v>
      </c>
      <c r="AR293" s="96" t="s">
        <v>243</v>
      </c>
      <c r="AS293" s="96" t="s">
        <v>297</v>
      </c>
      <c r="AT293" s="96" t="s">
        <v>245</v>
      </c>
      <c r="AV293" s="96">
        <v>156.764373157199</v>
      </c>
      <c r="AW293" s="96">
        <v>1.0507607645000001</v>
      </c>
    </row>
    <row r="294" spans="1:49" x14ac:dyDescent="0.25">
      <c r="A294" s="106">
        <v>55000</v>
      </c>
      <c r="B294" s="106">
        <v>75000</v>
      </c>
      <c r="C294" s="106">
        <v>75000</v>
      </c>
      <c r="D294" s="96" t="s">
        <v>291</v>
      </c>
      <c r="E294" s="96" t="s">
        <v>13</v>
      </c>
      <c r="F294" s="96" t="s">
        <v>292</v>
      </c>
      <c r="G294" s="96" t="s">
        <v>293</v>
      </c>
      <c r="H294" s="96">
        <v>0.56000000000000005</v>
      </c>
      <c r="I294" s="96">
        <v>0.48</v>
      </c>
      <c r="J294" s="96" t="s">
        <v>245</v>
      </c>
      <c r="K294" s="96">
        <v>0.17450326676167</v>
      </c>
      <c r="L294" s="96">
        <v>3979.5311917372001</v>
      </c>
      <c r="M294" s="96">
        <v>9.8738161717619395</v>
      </c>
      <c r="N294" s="96">
        <v>1.4506111639038199</v>
      </c>
      <c r="O294" s="96">
        <v>1.7230131773766599</v>
      </c>
      <c r="P294" s="96">
        <v>0.25313638690216</v>
      </c>
      <c r="Q294" s="96">
        <v>694.44119313810404</v>
      </c>
      <c r="R294" s="96">
        <v>1210</v>
      </c>
      <c r="S294" s="96" t="s">
        <v>298</v>
      </c>
      <c r="T294" s="96">
        <v>1210</v>
      </c>
      <c r="U294" s="96" t="s">
        <v>295</v>
      </c>
      <c r="V294" s="96" t="s">
        <v>245</v>
      </c>
      <c r="Z294" s="96">
        <v>0</v>
      </c>
      <c r="AA294" s="96">
        <v>1</v>
      </c>
      <c r="AB294" s="96">
        <v>1.7230131773766599</v>
      </c>
      <c r="AC294" s="96">
        <v>0.25313638690216</v>
      </c>
      <c r="AD294" s="96">
        <v>694.44119313810404</v>
      </c>
      <c r="AF294" s="96">
        <v>-1</v>
      </c>
      <c r="AG294" s="96">
        <v>-1</v>
      </c>
      <c r="AH294" s="96">
        <v>-1</v>
      </c>
      <c r="AI294" s="96">
        <v>-1</v>
      </c>
      <c r="AJ294" s="96">
        <v>0</v>
      </c>
      <c r="AM294" s="96" t="s">
        <v>296</v>
      </c>
      <c r="AN294" s="96">
        <v>-1</v>
      </c>
      <c r="AQ294" s="96">
        <v>636</v>
      </c>
      <c r="AR294" s="96" t="s">
        <v>243</v>
      </c>
      <c r="AS294" s="96" t="s">
        <v>297</v>
      </c>
      <c r="AT294" s="96" t="s">
        <v>245</v>
      </c>
      <c r="AV294" s="96">
        <v>125.544548333853</v>
      </c>
      <c r="AW294" s="96">
        <v>0.56321264650000002</v>
      </c>
    </row>
    <row r="295" spans="1:49" x14ac:dyDescent="0.25">
      <c r="A295" s="106">
        <v>56000</v>
      </c>
      <c r="B295" s="106">
        <v>76000</v>
      </c>
      <c r="C295" s="106">
        <v>76000</v>
      </c>
      <c r="D295" s="96" t="s">
        <v>291</v>
      </c>
      <c r="E295" s="96" t="s">
        <v>13</v>
      </c>
      <c r="F295" s="96" t="s">
        <v>292</v>
      </c>
      <c r="G295" s="96" t="s">
        <v>293</v>
      </c>
      <c r="H295" s="96">
        <v>0.56000000000000005</v>
      </c>
      <c r="I295" s="96">
        <v>0.48</v>
      </c>
      <c r="J295" s="96" t="s">
        <v>245</v>
      </c>
      <c r="K295" s="96">
        <v>0.16836712550263999</v>
      </c>
      <c r="L295" s="96">
        <v>3982.65160961625</v>
      </c>
      <c r="M295" s="96">
        <v>9.8811733538056306</v>
      </c>
      <c r="N295" s="96">
        <v>1.4516789000175201</v>
      </c>
      <c r="O295" s="96">
        <v>1.6636647541735401</v>
      </c>
      <c r="P295" s="96">
        <v>0.24441500354878001</v>
      </c>
      <c r="Q295" s="96">
        <v>670.54760338955498</v>
      </c>
      <c r="R295" s="96">
        <v>1200</v>
      </c>
      <c r="S295" s="96" t="s">
        <v>294</v>
      </c>
      <c r="T295" s="96">
        <v>1200</v>
      </c>
      <c r="U295" s="96" t="s">
        <v>295</v>
      </c>
      <c r="V295" s="96" t="s">
        <v>245</v>
      </c>
      <c r="Z295" s="96">
        <v>0</v>
      </c>
      <c r="AA295" s="96">
        <v>1</v>
      </c>
      <c r="AB295" s="96">
        <v>1.6636647541735401</v>
      </c>
      <c r="AC295" s="96">
        <v>0.24441500354878001</v>
      </c>
      <c r="AD295" s="96">
        <v>749.59946256013302</v>
      </c>
      <c r="AF295" s="96">
        <v>-1</v>
      </c>
      <c r="AG295" s="96">
        <v>-1</v>
      </c>
      <c r="AH295" s="96">
        <v>-1</v>
      </c>
      <c r="AI295" s="96">
        <v>-1</v>
      </c>
      <c r="AJ295" s="96">
        <v>0</v>
      </c>
      <c r="AM295" s="96" t="s">
        <v>296</v>
      </c>
      <c r="AN295" s="96">
        <v>-1</v>
      </c>
      <c r="AQ295" s="96">
        <v>636</v>
      </c>
      <c r="AR295" s="96" t="s">
        <v>243</v>
      </c>
      <c r="AS295" s="96" t="s">
        <v>297</v>
      </c>
      <c r="AT295" s="96" t="s">
        <v>245</v>
      </c>
      <c r="AV295" s="96">
        <v>127.360767568274</v>
      </c>
      <c r="AW295" s="96">
        <v>0.60794765819999996</v>
      </c>
    </row>
    <row r="296" spans="1:49" x14ac:dyDescent="0.25">
      <c r="A296" s="106">
        <v>56000</v>
      </c>
      <c r="B296" s="106">
        <v>76000</v>
      </c>
      <c r="C296" s="106">
        <v>76000</v>
      </c>
      <c r="D296" s="96" t="s">
        <v>291</v>
      </c>
      <c r="E296" s="96" t="s">
        <v>13</v>
      </c>
      <c r="F296" s="96" t="s">
        <v>292</v>
      </c>
      <c r="G296" s="96" t="s">
        <v>293</v>
      </c>
      <c r="H296" s="96">
        <v>0.56000000000000005</v>
      </c>
      <c r="I296" s="96">
        <v>0.48</v>
      </c>
      <c r="J296" s="96" t="s">
        <v>245</v>
      </c>
      <c r="K296" s="96">
        <v>3.8463198561320001E-2</v>
      </c>
      <c r="L296" s="96">
        <v>3982.65160961625</v>
      </c>
      <c r="M296" s="96">
        <v>9.8811733538056306</v>
      </c>
      <c r="N296" s="96">
        <v>1.4516789000175201</v>
      </c>
      <c r="O296" s="96">
        <v>0.38006153272629001</v>
      </c>
      <c r="P296" s="96">
        <v>5.5836213778650001E-2</v>
      </c>
      <c r="Q296" s="96">
        <v>153.18551966124599</v>
      </c>
      <c r="R296" s="96">
        <v>1210</v>
      </c>
      <c r="S296" s="96" t="s">
        <v>298</v>
      </c>
      <c r="T296" s="96">
        <v>1210</v>
      </c>
      <c r="U296" s="96" t="s">
        <v>295</v>
      </c>
      <c r="V296" s="96" t="s">
        <v>245</v>
      </c>
      <c r="Z296" s="96">
        <v>0</v>
      </c>
      <c r="AA296" s="96">
        <v>1</v>
      </c>
      <c r="AB296" s="96">
        <v>0.38006153272629001</v>
      </c>
      <c r="AC296" s="96">
        <v>5.5836213778650001E-2</v>
      </c>
      <c r="AD296" s="96">
        <v>153.18551966124801</v>
      </c>
      <c r="AF296" s="96">
        <v>-1</v>
      </c>
      <c r="AG296" s="96">
        <v>-1</v>
      </c>
      <c r="AH296" s="96">
        <v>-1</v>
      </c>
      <c r="AI296" s="96">
        <v>-1</v>
      </c>
      <c r="AJ296" s="96">
        <v>0</v>
      </c>
      <c r="AM296" s="96" t="s">
        <v>296</v>
      </c>
      <c r="AN296" s="96">
        <v>-1</v>
      </c>
      <c r="AQ296" s="96">
        <v>636</v>
      </c>
      <c r="AR296" s="96" t="s">
        <v>243</v>
      </c>
      <c r="AS296" s="96" t="s">
        <v>297</v>
      </c>
      <c r="AT296" s="96" t="s">
        <v>245</v>
      </c>
      <c r="AV296" s="96">
        <v>63.716458735671303</v>
      </c>
      <c r="AW296" s="96">
        <v>0.1242380533</v>
      </c>
    </row>
    <row r="297" spans="1:49" x14ac:dyDescent="0.25">
      <c r="A297" s="106">
        <v>56000</v>
      </c>
      <c r="B297" s="106">
        <v>76000</v>
      </c>
      <c r="C297" s="106">
        <v>76000</v>
      </c>
      <c r="D297" s="96" t="s">
        <v>291</v>
      </c>
      <c r="E297" s="96" t="s">
        <v>13</v>
      </c>
      <c r="F297" s="96" t="s">
        <v>292</v>
      </c>
      <c r="G297" s="96" t="s">
        <v>293</v>
      </c>
      <c r="H297" s="96">
        <v>0.56000000000000005</v>
      </c>
      <c r="I297" s="96">
        <v>0.48</v>
      </c>
      <c r="J297" s="96" t="s">
        <v>245</v>
      </c>
      <c r="K297" s="96">
        <v>0.19341613966901</v>
      </c>
      <c r="L297" s="96">
        <v>3982.65160961625</v>
      </c>
      <c r="M297" s="96">
        <v>9.8811733538056306</v>
      </c>
      <c r="N297" s="96">
        <v>1.4516789000175201</v>
      </c>
      <c r="O297" s="96">
        <v>1.91117840549343</v>
      </c>
      <c r="P297" s="96">
        <v>0.28077812888034998</v>
      </c>
      <c r="Q297" s="96">
        <v>770.30909997857304</v>
      </c>
      <c r="R297" s="96">
        <v>1210</v>
      </c>
      <c r="S297" s="96" t="s">
        <v>298</v>
      </c>
      <c r="T297" s="96">
        <v>1210</v>
      </c>
      <c r="U297" s="96" t="s">
        <v>295</v>
      </c>
      <c r="V297" s="96" t="s">
        <v>245</v>
      </c>
      <c r="Z297" s="96">
        <v>0</v>
      </c>
      <c r="AA297" s="96">
        <v>1</v>
      </c>
      <c r="AB297" s="96">
        <v>1.91117840549343</v>
      </c>
      <c r="AC297" s="96">
        <v>0.28077812888034998</v>
      </c>
      <c r="AD297" s="96">
        <v>770.30909997857304</v>
      </c>
      <c r="AF297" s="96">
        <v>-1</v>
      </c>
      <c r="AG297" s="96">
        <v>-1</v>
      </c>
      <c r="AH297" s="96">
        <v>-1</v>
      </c>
      <c r="AI297" s="96">
        <v>-1</v>
      </c>
      <c r="AJ297" s="96">
        <v>0</v>
      </c>
      <c r="AM297" s="96" t="s">
        <v>296</v>
      </c>
      <c r="AN297" s="96">
        <v>-1</v>
      </c>
      <c r="AQ297" s="96">
        <v>636</v>
      </c>
      <c r="AR297" s="96" t="s">
        <v>243</v>
      </c>
      <c r="AS297" s="96" t="s">
        <v>297</v>
      </c>
      <c r="AT297" s="96" t="s">
        <v>245</v>
      </c>
      <c r="AV297" s="96">
        <v>112.160135703908</v>
      </c>
      <c r="AW297" s="96">
        <v>0.62474379560000004</v>
      </c>
    </row>
    <row r="298" spans="1:49" x14ac:dyDescent="0.25">
      <c r="A298" s="106">
        <v>56000</v>
      </c>
      <c r="B298" s="106">
        <v>76000</v>
      </c>
      <c r="C298" s="106">
        <v>76000</v>
      </c>
      <c r="D298" s="96" t="s">
        <v>291</v>
      </c>
      <c r="E298" s="96" t="s">
        <v>13</v>
      </c>
      <c r="F298" s="96" t="s">
        <v>292</v>
      </c>
      <c r="G298" s="96" t="s">
        <v>293</v>
      </c>
      <c r="H298" s="96">
        <v>0.56000000000000005</v>
      </c>
      <c r="I298" s="96">
        <v>0.48</v>
      </c>
      <c r="J298" s="96" t="s">
        <v>245</v>
      </c>
      <c r="K298" s="96">
        <v>9.3442209121030004E-2</v>
      </c>
      <c r="L298" s="96">
        <v>3982.65160961625</v>
      </c>
      <c r="M298" s="96">
        <v>9.8811733538056306</v>
      </c>
      <c r="N298" s="96">
        <v>1.4516789000175201</v>
      </c>
      <c r="O298" s="96">
        <v>0.92331866688747</v>
      </c>
      <c r="P298" s="96">
        <v>0.13564808335202</v>
      </c>
      <c r="Q298" s="96">
        <v>372.147764561977</v>
      </c>
      <c r="R298" s="96">
        <v>1210</v>
      </c>
      <c r="S298" s="96" t="s">
        <v>298</v>
      </c>
      <c r="T298" s="96">
        <v>1210</v>
      </c>
      <c r="U298" s="96" t="s">
        <v>295</v>
      </c>
      <c r="V298" s="96" t="s">
        <v>245</v>
      </c>
      <c r="Z298" s="96">
        <v>0</v>
      </c>
      <c r="AA298" s="96">
        <v>1</v>
      </c>
      <c r="AB298" s="96">
        <v>0.92331866688747</v>
      </c>
      <c r="AC298" s="96">
        <v>0.13564808335202</v>
      </c>
      <c r="AD298" s="96">
        <v>372.14776456197802</v>
      </c>
      <c r="AF298" s="96">
        <v>-1</v>
      </c>
      <c r="AG298" s="96">
        <v>-1</v>
      </c>
      <c r="AH298" s="96">
        <v>-1</v>
      </c>
      <c r="AI298" s="96">
        <v>-1</v>
      </c>
      <c r="AJ298" s="96">
        <v>0</v>
      </c>
      <c r="AM298" s="96" t="s">
        <v>296</v>
      </c>
      <c r="AN298" s="96">
        <v>-1</v>
      </c>
      <c r="AQ298" s="96">
        <v>636</v>
      </c>
      <c r="AR298" s="96" t="s">
        <v>243</v>
      </c>
      <c r="AS298" s="96" t="s">
        <v>297</v>
      </c>
      <c r="AT298" s="96" t="s">
        <v>245</v>
      </c>
      <c r="AV298" s="96">
        <v>81.755570230235605</v>
      </c>
      <c r="AW298" s="96">
        <v>0.30182300449999999</v>
      </c>
    </row>
    <row r="299" spans="1:49" x14ac:dyDescent="0.25">
      <c r="A299" s="106">
        <v>56000</v>
      </c>
      <c r="B299" s="106">
        <v>76000</v>
      </c>
      <c r="C299" s="106">
        <v>76000</v>
      </c>
      <c r="D299" s="96" t="s">
        <v>291</v>
      </c>
      <c r="E299" s="96" t="s">
        <v>13</v>
      </c>
      <c r="F299" s="96" t="s">
        <v>292</v>
      </c>
      <c r="G299" s="96" t="s">
        <v>293</v>
      </c>
      <c r="H299" s="96">
        <v>0.56000000000000005</v>
      </c>
      <c r="I299" s="96">
        <v>0.48</v>
      </c>
      <c r="J299" s="96" t="s">
        <v>245</v>
      </c>
      <c r="K299" s="96">
        <v>3.3774790487769997E-2</v>
      </c>
      <c r="L299" s="96">
        <v>4002.8144277175202</v>
      </c>
      <c r="M299" s="96">
        <v>11.0261988296963</v>
      </c>
      <c r="N299" s="96">
        <v>1.98105126719309</v>
      </c>
      <c r="O299" s="96">
        <v>0.37240755534948</v>
      </c>
      <c r="P299" s="96">
        <v>6.690959149497E-2</v>
      </c>
      <c r="Q299" s="96">
        <v>135.19421865758201</v>
      </c>
      <c r="R299" s="96">
        <v>1200</v>
      </c>
      <c r="S299" s="96" t="s">
        <v>294</v>
      </c>
      <c r="T299" s="96">
        <v>1200</v>
      </c>
      <c r="U299" s="96" t="s">
        <v>295</v>
      </c>
      <c r="V299" s="96" t="s">
        <v>245</v>
      </c>
      <c r="Z299" s="96">
        <v>0</v>
      </c>
      <c r="AA299" s="96">
        <v>1</v>
      </c>
      <c r="AB299" s="96">
        <v>0.37240755534948</v>
      </c>
      <c r="AC299" s="96">
        <v>6.690959149497E-2</v>
      </c>
      <c r="AD299" s="96">
        <v>135.19421865758301</v>
      </c>
      <c r="AF299" s="96">
        <v>-1</v>
      </c>
      <c r="AG299" s="96">
        <v>-1</v>
      </c>
      <c r="AH299" s="96">
        <v>-1</v>
      </c>
      <c r="AI299" s="96">
        <v>-1</v>
      </c>
      <c r="AJ299" s="96">
        <v>0</v>
      </c>
      <c r="AM299" s="96" t="s">
        <v>296</v>
      </c>
      <c r="AN299" s="96">
        <v>-1</v>
      </c>
      <c r="AQ299" s="96">
        <v>636</v>
      </c>
      <c r="AR299" s="96" t="s">
        <v>243</v>
      </c>
      <c r="AS299" s="96" t="s">
        <v>297</v>
      </c>
      <c r="AT299" s="96" t="s">
        <v>245</v>
      </c>
      <c r="AV299" s="96">
        <v>105.48200222545999</v>
      </c>
      <c r="AW299" s="96">
        <v>0.1096465683</v>
      </c>
    </row>
    <row r="300" spans="1:49" x14ac:dyDescent="0.25">
      <c r="A300" s="106">
        <v>56000</v>
      </c>
      <c r="B300" s="106">
        <v>76000</v>
      </c>
      <c r="C300" s="106">
        <v>76000</v>
      </c>
      <c r="D300" s="96" t="s">
        <v>291</v>
      </c>
      <c r="E300" s="96" t="s">
        <v>13</v>
      </c>
      <c r="F300" s="96" t="s">
        <v>292</v>
      </c>
      <c r="G300" s="96" t="s">
        <v>293</v>
      </c>
      <c r="H300" s="96">
        <v>0.56000000000000005</v>
      </c>
      <c r="I300" s="96">
        <v>0.48</v>
      </c>
      <c r="J300" s="96" t="s">
        <v>245</v>
      </c>
      <c r="K300" s="96">
        <v>0.16521511099354</v>
      </c>
      <c r="L300" s="96">
        <v>4002.8144277175202</v>
      </c>
      <c r="M300" s="96">
        <v>11.0261988296963</v>
      </c>
      <c r="N300" s="96">
        <v>1.98105126719309</v>
      </c>
      <c r="O300" s="96">
        <v>1.8216946634851201</v>
      </c>
      <c r="P300" s="96">
        <v>0.32729960499319999</v>
      </c>
      <c r="Q300" s="96">
        <v>661.32542996189295</v>
      </c>
      <c r="R300" s="96">
        <v>1210</v>
      </c>
      <c r="S300" s="96" t="s">
        <v>298</v>
      </c>
      <c r="T300" s="96">
        <v>1210</v>
      </c>
      <c r="U300" s="96" t="s">
        <v>295</v>
      </c>
      <c r="V300" s="96" t="s">
        <v>245</v>
      </c>
      <c r="Z300" s="96">
        <v>0</v>
      </c>
      <c r="AA300" s="96">
        <v>1</v>
      </c>
      <c r="AB300" s="96">
        <v>1.8216946634851201</v>
      </c>
      <c r="AC300" s="96">
        <v>0.32729960499319999</v>
      </c>
      <c r="AD300" s="96">
        <v>661.32542996189295</v>
      </c>
      <c r="AF300" s="96">
        <v>-1</v>
      </c>
      <c r="AG300" s="96">
        <v>-1</v>
      </c>
      <c r="AH300" s="96">
        <v>-1</v>
      </c>
      <c r="AI300" s="96">
        <v>-1</v>
      </c>
      <c r="AJ300" s="96">
        <v>0</v>
      </c>
      <c r="AM300" s="96" t="s">
        <v>296</v>
      </c>
      <c r="AN300" s="96">
        <v>-1</v>
      </c>
      <c r="AQ300" s="96">
        <v>636</v>
      </c>
      <c r="AR300" s="96" t="s">
        <v>243</v>
      </c>
      <c r="AS300" s="96" t="s">
        <v>297</v>
      </c>
      <c r="AT300" s="96" t="s">
        <v>245</v>
      </c>
      <c r="AV300" s="96">
        <v>123.439928241545</v>
      </c>
      <c r="AW300" s="96">
        <v>0.53635476879999999</v>
      </c>
    </row>
    <row r="301" spans="1:49" x14ac:dyDescent="0.25">
      <c r="A301" s="106">
        <v>56000</v>
      </c>
      <c r="B301" s="106">
        <v>76000</v>
      </c>
      <c r="C301" s="106">
        <v>76000</v>
      </c>
      <c r="D301" s="96" t="s">
        <v>291</v>
      </c>
      <c r="E301" s="96" t="s">
        <v>13</v>
      </c>
      <c r="F301" s="96" t="s">
        <v>292</v>
      </c>
      <c r="G301" s="96" t="s">
        <v>293</v>
      </c>
      <c r="H301" s="96">
        <v>0.56000000000000005</v>
      </c>
      <c r="I301" s="96">
        <v>0.48</v>
      </c>
      <c r="J301" s="96" t="s">
        <v>245</v>
      </c>
      <c r="K301" s="96">
        <v>0.41877355230167002</v>
      </c>
      <c r="L301" s="96">
        <v>4002.8144277175202</v>
      </c>
      <c r="M301" s="96">
        <v>11.0261988296963</v>
      </c>
      <c r="N301" s="96">
        <v>1.98105126719309</v>
      </c>
      <c r="O301" s="96">
        <v>4.6174804522964701</v>
      </c>
      <c r="P301" s="96">
        <v>0.82961187645418</v>
      </c>
      <c r="Q301" s="96">
        <v>1676.27281709964</v>
      </c>
      <c r="R301" s="96">
        <v>1330</v>
      </c>
      <c r="S301" s="96" t="s">
        <v>304</v>
      </c>
      <c r="T301" s="96">
        <v>1330</v>
      </c>
      <c r="U301" s="96" t="s">
        <v>295</v>
      </c>
      <c r="V301" s="96" t="s">
        <v>245</v>
      </c>
      <c r="Z301" s="96">
        <v>0</v>
      </c>
      <c r="AA301" s="96">
        <v>1</v>
      </c>
      <c r="AB301" s="96">
        <v>4.6174804522964701</v>
      </c>
      <c r="AC301" s="96">
        <v>0.82961187645418</v>
      </c>
      <c r="AD301" s="96">
        <v>1676.27281709964</v>
      </c>
      <c r="AF301" s="96">
        <v>-1</v>
      </c>
      <c r="AG301" s="96">
        <v>-1</v>
      </c>
      <c r="AH301" s="96">
        <v>-1</v>
      </c>
      <c r="AI301" s="96">
        <v>-1</v>
      </c>
      <c r="AJ301" s="96">
        <v>0</v>
      </c>
      <c r="AM301" s="96" t="s">
        <v>296</v>
      </c>
      <c r="AN301" s="96">
        <v>-1</v>
      </c>
      <c r="AQ301" s="96">
        <v>636</v>
      </c>
      <c r="AR301" s="96" t="s">
        <v>243</v>
      </c>
      <c r="AS301" s="96" t="s">
        <v>297</v>
      </c>
      <c r="AT301" s="96" t="s">
        <v>245</v>
      </c>
      <c r="AV301" s="96">
        <v>166.168761630582</v>
      </c>
      <c r="AW301" s="96">
        <v>1.3595075564000001</v>
      </c>
    </row>
    <row r="302" spans="1:49" x14ac:dyDescent="0.25">
      <c r="A302" s="106">
        <v>56000</v>
      </c>
      <c r="B302" s="106">
        <v>76000</v>
      </c>
      <c r="C302" s="106">
        <v>76000</v>
      </c>
      <c r="D302" s="96" t="s">
        <v>291</v>
      </c>
      <c r="E302" s="96" t="s">
        <v>13</v>
      </c>
      <c r="F302" s="96" t="s">
        <v>292</v>
      </c>
      <c r="G302" s="96" t="s">
        <v>293</v>
      </c>
      <c r="H302" s="96">
        <v>0.56000000000000005</v>
      </c>
      <c r="I302" s="96">
        <v>0.48</v>
      </c>
      <c r="J302" s="96" t="s">
        <v>299</v>
      </c>
      <c r="K302" s="96">
        <v>0.23645508617368999</v>
      </c>
      <c r="L302" s="96">
        <v>3973.7131552311898</v>
      </c>
      <c r="M302" s="96">
        <v>9.8602091766081408</v>
      </c>
      <c r="N302" s="96">
        <v>1.4486403722282</v>
      </c>
      <c r="O302" s="96">
        <v>2.3314966105454902</v>
      </c>
      <c r="P302" s="96">
        <v>0.3425383840499</v>
      </c>
      <c r="Q302" s="96">
        <v>939.60468654972203</v>
      </c>
      <c r="R302" s="96">
        <v>1200</v>
      </c>
      <c r="S302" s="96" t="s">
        <v>294</v>
      </c>
      <c r="T302" s="96">
        <v>3000</v>
      </c>
      <c r="U302" s="96" t="s">
        <v>295</v>
      </c>
      <c r="V302" s="96" t="s">
        <v>245</v>
      </c>
      <c r="Z302" s="96">
        <v>0</v>
      </c>
      <c r="AA302" s="96">
        <v>1</v>
      </c>
      <c r="AB302" s="96">
        <v>2.3314966105454902</v>
      </c>
      <c r="AC302" s="96">
        <v>0.3425383840499</v>
      </c>
      <c r="AD302" s="96">
        <v>939.60468654972203</v>
      </c>
      <c r="AF302" s="96">
        <v>-1</v>
      </c>
      <c r="AG302" s="96">
        <v>-1</v>
      </c>
      <c r="AH302" s="96">
        <v>-1</v>
      </c>
      <c r="AI302" s="96">
        <v>-1</v>
      </c>
      <c r="AJ302" s="96">
        <v>0</v>
      </c>
      <c r="AM302" s="96" t="s">
        <v>296</v>
      </c>
      <c r="AN302" s="96">
        <v>-1</v>
      </c>
      <c r="AQ302" s="96">
        <v>636</v>
      </c>
      <c r="AR302" s="96" t="s">
        <v>243</v>
      </c>
      <c r="AS302" s="96" t="s">
        <v>297</v>
      </c>
      <c r="AT302" s="96" t="s">
        <v>245</v>
      </c>
      <c r="AV302" s="96">
        <v>154.57408152449199</v>
      </c>
      <c r="AW302" s="96">
        <v>0.76204759659999999</v>
      </c>
    </row>
    <row r="303" spans="1:49" x14ac:dyDescent="0.25">
      <c r="A303" s="106">
        <v>56000</v>
      </c>
      <c r="B303" s="106">
        <v>76000</v>
      </c>
      <c r="C303" s="106">
        <v>76000</v>
      </c>
      <c r="D303" s="96" t="s">
        <v>291</v>
      </c>
      <c r="E303" s="96" t="s">
        <v>13</v>
      </c>
      <c r="F303" s="96" t="s">
        <v>292</v>
      </c>
      <c r="G303" s="96" t="s">
        <v>293</v>
      </c>
      <c r="H303" s="96">
        <v>0.56000000000000005</v>
      </c>
      <c r="I303" s="96">
        <v>0.48</v>
      </c>
      <c r="J303" s="96" t="s">
        <v>245</v>
      </c>
      <c r="K303" s="96">
        <v>0.23820686438527</v>
      </c>
      <c r="L303" s="96">
        <v>3973.7131552311898</v>
      </c>
      <c r="M303" s="96">
        <v>9.8602091766081408</v>
      </c>
      <c r="N303" s="96">
        <v>1.4486403722282</v>
      </c>
      <c r="O303" s="96">
        <v>2.3487695101427501</v>
      </c>
      <c r="P303" s="96">
        <v>0.34507608069040002</v>
      </c>
      <c r="Q303" s="96">
        <v>946.56575067414894</v>
      </c>
      <c r="R303" s="96">
        <v>1210</v>
      </c>
      <c r="S303" s="96" t="s">
        <v>298</v>
      </c>
      <c r="T303" s="96">
        <v>1210</v>
      </c>
      <c r="U303" s="96" t="s">
        <v>295</v>
      </c>
      <c r="V303" s="96" t="s">
        <v>245</v>
      </c>
      <c r="Z303" s="96">
        <v>0</v>
      </c>
      <c r="AA303" s="96">
        <v>1</v>
      </c>
      <c r="AB303" s="96">
        <v>2.3487695101427501</v>
      </c>
      <c r="AC303" s="96">
        <v>0.34507608069040002</v>
      </c>
      <c r="AD303" s="96">
        <v>946.56575067414894</v>
      </c>
      <c r="AF303" s="96">
        <v>-1</v>
      </c>
      <c r="AG303" s="96">
        <v>-1</v>
      </c>
      <c r="AH303" s="96">
        <v>-1</v>
      </c>
      <c r="AI303" s="96">
        <v>-1</v>
      </c>
      <c r="AJ303" s="96">
        <v>0</v>
      </c>
      <c r="AM303" s="96" t="s">
        <v>296</v>
      </c>
      <c r="AN303" s="96">
        <v>-1</v>
      </c>
      <c r="AQ303" s="96">
        <v>636</v>
      </c>
      <c r="AR303" s="96" t="s">
        <v>243</v>
      </c>
      <c r="AS303" s="96" t="s">
        <v>297</v>
      </c>
      <c r="AT303" s="96" t="s">
        <v>245</v>
      </c>
      <c r="AV303" s="96">
        <v>150.700005780818</v>
      </c>
      <c r="AW303" s="96">
        <v>0.76769322839999998</v>
      </c>
    </row>
    <row r="304" spans="1:49" x14ac:dyDescent="0.25">
      <c r="A304" s="106">
        <v>56000</v>
      </c>
      <c r="B304" s="106">
        <v>76000</v>
      </c>
      <c r="C304" s="106">
        <v>76000</v>
      </c>
      <c r="D304" s="96" t="s">
        <v>291</v>
      </c>
      <c r="E304" s="96" t="s">
        <v>13</v>
      </c>
      <c r="F304" s="96" t="s">
        <v>292</v>
      </c>
      <c r="G304" s="96" t="s">
        <v>293</v>
      </c>
      <c r="H304" s="96">
        <v>0.56000000000000005</v>
      </c>
      <c r="I304" s="96">
        <v>0.48</v>
      </c>
      <c r="J304" s="96" t="s">
        <v>245</v>
      </c>
      <c r="K304" s="96">
        <v>1.0642856957E-4</v>
      </c>
      <c r="L304" s="96">
        <v>3973.7131552311898</v>
      </c>
      <c r="M304" s="96">
        <v>9.8602091766081408</v>
      </c>
      <c r="N304" s="96">
        <v>1.4486403722282</v>
      </c>
      <c r="O304" s="96">
        <v>1.0494079583599999E-3</v>
      </c>
      <c r="P304" s="96">
        <v>1.5417672264000001E-4</v>
      </c>
      <c r="Q304" s="96">
        <v>0.42291660700863998</v>
      </c>
      <c r="R304" s="96">
        <v>1210</v>
      </c>
      <c r="S304" s="96" t="s">
        <v>298</v>
      </c>
      <c r="T304" s="96">
        <v>1210</v>
      </c>
      <c r="U304" s="96" t="s">
        <v>295</v>
      </c>
      <c r="V304" s="96" t="s">
        <v>245</v>
      </c>
      <c r="Z304" s="96">
        <v>0</v>
      </c>
      <c r="AA304" s="96">
        <v>1</v>
      </c>
      <c r="AB304" s="96">
        <v>1.0494079583599999E-3</v>
      </c>
      <c r="AC304" s="96">
        <v>1.5417672264000001E-4</v>
      </c>
      <c r="AD304" s="96">
        <v>0.42291660700976003</v>
      </c>
      <c r="AF304" s="96">
        <v>-1</v>
      </c>
      <c r="AG304" s="96">
        <v>-1</v>
      </c>
      <c r="AH304" s="96">
        <v>-1</v>
      </c>
      <c r="AI304" s="96">
        <v>-1</v>
      </c>
      <c r="AJ304" s="96">
        <v>0</v>
      </c>
      <c r="AM304" s="96" t="s">
        <v>296</v>
      </c>
      <c r="AN304" s="96">
        <v>-1</v>
      </c>
      <c r="AQ304" s="96">
        <v>636</v>
      </c>
      <c r="AR304" s="96" t="s">
        <v>243</v>
      </c>
      <c r="AS304" s="96" t="s">
        <v>297</v>
      </c>
      <c r="AT304" s="96" t="s">
        <v>245</v>
      </c>
      <c r="AV304" s="96">
        <v>3.177291126928</v>
      </c>
      <c r="AW304" s="96">
        <v>3.4299809999999999E-4</v>
      </c>
    </row>
    <row r="305" spans="1:49" x14ac:dyDescent="0.25">
      <c r="A305" s="106">
        <v>56000</v>
      </c>
      <c r="B305" s="106">
        <v>76000</v>
      </c>
      <c r="C305" s="106">
        <v>76000</v>
      </c>
      <c r="D305" s="96" t="s">
        <v>291</v>
      </c>
      <c r="E305" s="96" t="s">
        <v>13</v>
      </c>
      <c r="F305" s="96" t="s">
        <v>292</v>
      </c>
      <c r="G305" s="96" t="s">
        <v>293</v>
      </c>
      <c r="H305" s="96">
        <v>0.56000000000000005</v>
      </c>
      <c r="I305" s="96">
        <v>0.48</v>
      </c>
      <c r="J305" s="96" t="s">
        <v>245</v>
      </c>
      <c r="K305" s="96">
        <v>0.14299508217474999</v>
      </c>
      <c r="L305" s="96">
        <v>3973.7131552311898</v>
      </c>
      <c r="M305" s="96">
        <v>9.8602091766081408</v>
      </c>
      <c r="N305" s="96">
        <v>1.4486403722282</v>
      </c>
      <c r="O305" s="96">
        <v>1.4099614214693701</v>
      </c>
      <c r="P305" s="96">
        <v>0.20714844906843999</v>
      </c>
      <c r="Q305" s="96">
        <v>568.22143917119797</v>
      </c>
      <c r="R305" s="96">
        <v>1210</v>
      </c>
      <c r="S305" s="96" t="s">
        <v>298</v>
      </c>
      <c r="T305" s="96">
        <v>1210</v>
      </c>
      <c r="U305" s="96" t="s">
        <v>295</v>
      </c>
      <c r="V305" s="96" t="s">
        <v>245</v>
      </c>
      <c r="Z305" s="96">
        <v>0</v>
      </c>
      <c r="AA305" s="96">
        <v>1</v>
      </c>
      <c r="AB305" s="96">
        <v>1.4099614214693701</v>
      </c>
      <c r="AC305" s="96">
        <v>0.20714844906843999</v>
      </c>
      <c r="AD305" s="96">
        <v>568.22143917119797</v>
      </c>
      <c r="AF305" s="96">
        <v>-1</v>
      </c>
      <c r="AG305" s="96">
        <v>-1</v>
      </c>
      <c r="AH305" s="96">
        <v>-1</v>
      </c>
      <c r="AI305" s="96">
        <v>-1</v>
      </c>
      <c r="AJ305" s="96">
        <v>0</v>
      </c>
      <c r="AM305" s="96" t="s">
        <v>296</v>
      </c>
      <c r="AN305" s="96">
        <v>-1</v>
      </c>
      <c r="AQ305" s="96">
        <v>636</v>
      </c>
      <c r="AR305" s="96" t="s">
        <v>243</v>
      </c>
      <c r="AS305" s="96" t="s">
        <v>297</v>
      </c>
      <c r="AT305" s="96" t="s">
        <v>245</v>
      </c>
      <c r="AV305" s="96">
        <v>115.594152418948</v>
      </c>
      <c r="AW305" s="96">
        <v>0.46084463840000001</v>
      </c>
    </row>
    <row r="306" spans="1:49" x14ac:dyDescent="0.25">
      <c r="A306" s="106">
        <v>56000</v>
      </c>
      <c r="B306" s="106">
        <v>77000</v>
      </c>
      <c r="C306" s="106">
        <v>77000</v>
      </c>
      <c r="D306" s="96" t="s">
        <v>291</v>
      </c>
      <c r="E306" s="96" t="s">
        <v>13</v>
      </c>
      <c r="F306" s="96" t="s">
        <v>292</v>
      </c>
      <c r="G306" s="96" t="s">
        <v>293</v>
      </c>
      <c r="H306" s="96">
        <v>0.56000000000000005</v>
      </c>
      <c r="I306" s="96">
        <v>0.48</v>
      </c>
      <c r="J306" s="96" t="s">
        <v>245</v>
      </c>
      <c r="K306" s="96">
        <v>1.108476541789E-2</v>
      </c>
      <c r="L306" s="96">
        <v>3971.6751821820899</v>
      </c>
      <c r="M306" s="96">
        <v>9.8553643486723992</v>
      </c>
      <c r="N306" s="96">
        <v>1.44793582085053</v>
      </c>
      <c r="O306" s="96">
        <v>0.1092444019129</v>
      </c>
      <c r="P306" s="96">
        <v>1.6050028914289999E-2</v>
      </c>
      <c r="Q306" s="96">
        <v>44.025087710559902</v>
      </c>
      <c r="R306" s="96">
        <v>1200</v>
      </c>
      <c r="S306" s="96" t="s">
        <v>294</v>
      </c>
      <c r="T306" s="96">
        <v>1200</v>
      </c>
      <c r="U306" s="96" t="s">
        <v>295</v>
      </c>
      <c r="V306" s="96" t="s">
        <v>245</v>
      </c>
      <c r="Z306" s="96">
        <v>0</v>
      </c>
      <c r="AA306" s="96">
        <v>1</v>
      </c>
      <c r="AB306" s="96">
        <v>0.1092444019129</v>
      </c>
      <c r="AC306" s="96">
        <v>1.6050028914289999E-2</v>
      </c>
      <c r="AD306" s="96">
        <v>44.025087710559497</v>
      </c>
      <c r="AF306" s="96">
        <v>-1</v>
      </c>
      <c r="AG306" s="96">
        <v>-1</v>
      </c>
      <c r="AH306" s="96">
        <v>-1</v>
      </c>
      <c r="AI306" s="96">
        <v>-1</v>
      </c>
      <c r="AJ306" s="96">
        <v>0</v>
      </c>
      <c r="AM306" s="96" t="s">
        <v>296</v>
      </c>
      <c r="AN306" s="96">
        <v>-1</v>
      </c>
      <c r="AQ306" s="96">
        <v>636</v>
      </c>
      <c r="AR306" s="96" t="s">
        <v>243</v>
      </c>
      <c r="AS306" s="96" t="s">
        <v>297</v>
      </c>
      <c r="AT306" s="96" t="s">
        <v>245</v>
      </c>
      <c r="AV306" s="96">
        <v>26.7933649113148</v>
      </c>
      <c r="AW306" s="96">
        <v>3.5705667199999999E-2</v>
      </c>
    </row>
    <row r="307" spans="1:49" x14ac:dyDescent="0.25">
      <c r="A307" s="106">
        <v>56000</v>
      </c>
      <c r="B307" s="106">
        <v>77000</v>
      </c>
      <c r="C307" s="106">
        <v>77000</v>
      </c>
      <c r="D307" s="96" t="s">
        <v>291</v>
      </c>
      <c r="E307" s="96" t="s">
        <v>13</v>
      </c>
      <c r="F307" s="96" t="s">
        <v>292</v>
      </c>
      <c r="G307" s="96" t="s">
        <v>293</v>
      </c>
      <c r="H307" s="96">
        <v>0.56000000000000005</v>
      </c>
      <c r="I307" s="96">
        <v>0.48</v>
      </c>
      <c r="J307" s="96" t="s">
        <v>245</v>
      </c>
      <c r="K307" s="96">
        <v>5.6084221641000004E-4</v>
      </c>
      <c r="L307" s="96">
        <v>3971.6751821820899</v>
      </c>
      <c r="M307" s="96">
        <v>9.8553643486723992</v>
      </c>
      <c r="N307" s="96">
        <v>1.44793582085053</v>
      </c>
      <c r="O307" s="96">
        <v>5.5273043848900003E-3</v>
      </c>
      <c r="P307" s="96">
        <v>8.1206353499000002E-4</v>
      </c>
      <c r="Q307" s="96">
        <v>2.2274831120594198</v>
      </c>
      <c r="R307" s="96">
        <v>1200</v>
      </c>
      <c r="S307" s="96" t="s">
        <v>294</v>
      </c>
      <c r="T307" s="96">
        <v>1200</v>
      </c>
      <c r="U307" s="96" t="s">
        <v>300</v>
      </c>
      <c r="V307" s="96" t="s">
        <v>245</v>
      </c>
      <c r="Z307" s="96">
        <v>0</v>
      </c>
      <c r="AA307" s="96">
        <v>1</v>
      </c>
      <c r="AB307" s="96">
        <v>5.5273043848900003E-3</v>
      </c>
      <c r="AC307" s="96">
        <v>8.1206353499000002E-4</v>
      </c>
      <c r="AD307" s="96">
        <v>2.2274831120593399</v>
      </c>
      <c r="AF307" s="96">
        <v>-1</v>
      </c>
      <c r="AG307" s="96">
        <v>-1</v>
      </c>
      <c r="AH307" s="96">
        <v>-1</v>
      </c>
      <c r="AI307" s="96">
        <v>-1</v>
      </c>
      <c r="AJ307" s="96">
        <v>0</v>
      </c>
      <c r="AM307" s="96" t="s">
        <v>296</v>
      </c>
      <c r="AN307" s="96">
        <v>-1</v>
      </c>
      <c r="AQ307" s="96">
        <v>636</v>
      </c>
      <c r="AR307" s="96" t="s">
        <v>243</v>
      </c>
      <c r="AS307" s="96" t="s">
        <v>297</v>
      </c>
      <c r="AT307" s="96" t="s">
        <v>245</v>
      </c>
      <c r="AV307" s="96">
        <v>14.3476072837397</v>
      </c>
      <c r="AW307" s="96">
        <v>1.8065556E-3</v>
      </c>
    </row>
    <row r="308" spans="1:49" x14ac:dyDescent="0.25">
      <c r="A308" s="106">
        <v>56000</v>
      </c>
      <c r="B308" s="106">
        <v>77000</v>
      </c>
      <c r="C308" s="106">
        <v>77000</v>
      </c>
      <c r="D308" s="96" t="s">
        <v>291</v>
      </c>
      <c r="E308" s="96" t="s">
        <v>13</v>
      </c>
      <c r="F308" s="96" t="s">
        <v>292</v>
      </c>
      <c r="G308" s="96" t="s">
        <v>293</v>
      </c>
      <c r="H308" s="96">
        <v>0.56000000000000005</v>
      </c>
      <c r="I308" s="96">
        <v>0.48</v>
      </c>
      <c r="J308" s="96" t="s">
        <v>301</v>
      </c>
      <c r="K308" s="96">
        <v>1.2348340505500001E-2</v>
      </c>
      <c r="L308" s="96">
        <v>3971.6751821820899</v>
      </c>
      <c r="M308" s="96">
        <v>9.8553643486723992</v>
      </c>
      <c r="N308" s="96">
        <v>1.44793582085053</v>
      </c>
      <c r="O308" s="96">
        <v>0.12169739478325001</v>
      </c>
      <c r="P308" s="96">
        <v>1.7879604545980001E-2</v>
      </c>
      <c r="Q308" s="96">
        <v>49.043597526859998</v>
      </c>
      <c r="R308" s="96">
        <v>1210</v>
      </c>
      <c r="S308" s="96" t="s">
        <v>298</v>
      </c>
      <c r="T308" s="96">
        <v>1210</v>
      </c>
      <c r="U308" s="96" t="s">
        <v>302</v>
      </c>
      <c r="V308" s="96" t="s">
        <v>301</v>
      </c>
      <c r="Z308" s="96">
        <v>0</v>
      </c>
      <c r="AA308" s="96">
        <v>1</v>
      </c>
      <c r="AB308" s="96">
        <v>0.12169739478325001</v>
      </c>
      <c r="AC308" s="96">
        <v>1.7879604545980001E-2</v>
      </c>
      <c r="AD308" s="96">
        <v>1477.06320395534</v>
      </c>
      <c r="AF308" s="96">
        <v>-1</v>
      </c>
      <c r="AG308" s="96">
        <v>-1</v>
      </c>
      <c r="AH308" s="96">
        <v>-1</v>
      </c>
      <c r="AI308" s="96">
        <v>-1</v>
      </c>
      <c r="AJ308" s="96">
        <v>0</v>
      </c>
      <c r="AM308" s="96" t="s">
        <v>296</v>
      </c>
      <c r="AN308" s="96">
        <v>-1</v>
      </c>
      <c r="AQ308" s="96">
        <v>636</v>
      </c>
      <c r="AR308" s="96" t="s">
        <v>243</v>
      </c>
      <c r="AS308" s="96" t="s">
        <v>297</v>
      </c>
      <c r="AT308" s="96" t="s">
        <v>245</v>
      </c>
      <c r="AV308" s="96">
        <v>79.144277834349793</v>
      </c>
      <c r="AW308" s="96">
        <v>1.1979425823000001</v>
      </c>
    </row>
    <row r="309" spans="1:49" x14ac:dyDescent="0.25">
      <c r="A309" s="106">
        <v>56000</v>
      </c>
      <c r="B309" s="106">
        <v>77000</v>
      </c>
      <c r="C309" s="106">
        <v>77000</v>
      </c>
      <c r="D309" s="96" t="s">
        <v>291</v>
      </c>
      <c r="E309" s="96" t="s">
        <v>13</v>
      </c>
      <c r="F309" s="96" t="s">
        <v>292</v>
      </c>
      <c r="G309" s="96" t="s">
        <v>293</v>
      </c>
      <c r="H309" s="96">
        <v>0.56000000000000005</v>
      </c>
      <c r="I309" s="96">
        <v>0.48</v>
      </c>
      <c r="J309" s="96" t="s">
        <v>245</v>
      </c>
      <c r="K309" s="96">
        <v>9.2357023336600008E-3</v>
      </c>
      <c r="L309" s="96">
        <v>3971.6751821820899</v>
      </c>
      <c r="M309" s="96">
        <v>9.8553643486723992</v>
      </c>
      <c r="N309" s="96">
        <v>1.44793582085053</v>
      </c>
      <c r="O309" s="96">
        <v>9.1021211514150005E-2</v>
      </c>
      <c r="P309" s="96">
        <v>1.337270423962E-2</v>
      </c>
      <c r="Q309" s="96">
        <v>36.681209748638501</v>
      </c>
      <c r="R309" s="96">
        <v>1210</v>
      </c>
      <c r="S309" s="96" t="s">
        <v>298</v>
      </c>
      <c r="T309" s="96">
        <v>1210</v>
      </c>
      <c r="U309" s="96" t="s">
        <v>300</v>
      </c>
      <c r="V309" s="96" t="s">
        <v>245</v>
      </c>
      <c r="Z309" s="96">
        <v>0</v>
      </c>
      <c r="AA309" s="96">
        <v>1</v>
      </c>
      <c r="AB309" s="96">
        <v>9.1021211514150005E-2</v>
      </c>
      <c r="AC309" s="96">
        <v>1.337270423962E-2</v>
      </c>
      <c r="AD309" s="96">
        <v>36.681209748640001</v>
      </c>
      <c r="AF309" s="96">
        <v>-1</v>
      </c>
      <c r="AG309" s="96">
        <v>-1</v>
      </c>
      <c r="AH309" s="96">
        <v>-1</v>
      </c>
      <c r="AI309" s="96">
        <v>-1</v>
      </c>
      <c r="AJ309" s="96">
        <v>0</v>
      </c>
      <c r="AM309" s="96" t="s">
        <v>296</v>
      </c>
      <c r="AN309" s="96">
        <v>-1</v>
      </c>
      <c r="AQ309" s="96">
        <v>636</v>
      </c>
      <c r="AR309" s="96" t="s">
        <v>243</v>
      </c>
      <c r="AS309" s="96" t="s">
        <v>297</v>
      </c>
      <c r="AT309" s="96" t="s">
        <v>245</v>
      </c>
      <c r="AV309" s="96">
        <v>78.395794264079896</v>
      </c>
      <c r="AW309" s="96">
        <v>2.9749561800000001E-2</v>
      </c>
    </row>
    <row r="310" spans="1:49" x14ac:dyDescent="0.25">
      <c r="A310" s="106">
        <v>56000</v>
      </c>
      <c r="B310" s="106">
        <v>77000</v>
      </c>
      <c r="C310" s="106">
        <v>77000</v>
      </c>
      <c r="D310" s="96" t="s">
        <v>291</v>
      </c>
      <c r="E310" s="96" t="s">
        <v>13</v>
      </c>
      <c r="F310" s="96" t="s">
        <v>292</v>
      </c>
      <c r="G310" s="96" t="s">
        <v>293</v>
      </c>
      <c r="H310" s="96">
        <v>0.56000000000000005</v>
      </c>
      <c r="I310" s="96">
        <v>0.48</v>
      </c>
      <c r="J310" s="96" t="s">
        <v>245</v>
      </c>
      <c r="K310" s="96">
        <v>4.9003738598889998E-2</v>
      </c>
      <c r="L310" s="96">
        <v>3971.6751821820899</v>
      </c>
      <c r="M310" s="96">
        <v>9.8553643486723992</v>
      </c>
      <c r="N310" s="96">
        <v>1.44793582085053</v>
      </c>
      <c r="O310" s="96">
        <v>0.48294969833917001</v>
      </c>
      <c r="P310" s="96">
        <v>7.0954268472930002E-2</v>
      </c>
      <c r="Q310" s="96">
        <v>194.62693242735401</v>
      </c>
      <c r="R310" s="96">
        <v>1210</v>
      </c>
      <c r="S310" s="96" t="s">
        <v>298</v>
      </c>
      <c r="T310" s="96">
        <v>1210</v>
      </c>
      <c r="U310" s="96" t="s">
        <v>295</v>
      </c>
      <c r="V310" s="96" t="s">
        <v>245</v>
      </c>
      <c r="Z310" s="96">
        <v>0</v>
      </c>
      <c r="AA310" s="96">
        <v>1</v>
      </c>
      <c r="AB310" s="96">
        <v>0.48294969833917001</v>
      </c>
      <c r="AC310" s="96">
        <v>7.0954268472930002E-2</v>
      </c>
      <c r="AD310" s="96">
        <v>194.62693242735301</v>
      </c>
      <c r="AF310" s="96">
        <v>-1</v>
      </c>
      <c r="AG310" s="96">
        <v>-1</v>
      </c>
      <c r="AH310" s="96">
        <v>-1</v>
      </c>
      <c r="AI310" s="96">
        <v>-1</v>
      </c>
      <c r="AJ310" s="96">
        <v>0</v>
      </c>
      <c r="AM310" s="96" t="s">
        <v>296</v>
      </c>
      <c r="AN310" s="96">
        <v>-1</v>
      </c>
      <c r="AQ310" s="96">
        <v>636</v>
      </c>
      <c r="AR310" s="96" t="s">
        <v>243</v>
      </c>
      <c r="AS310" s="96" t="s">
        <v>297</v>
      </c>
      <c r="AT310" s="96" t="s">
        <v>245</v>
      </c>
      <c r="AV310" s="96">
        <v>75.414575523190607</v>
      </c>
      <c r="AW310" s="96">
        <v>0.1578482826</v>
      </c>
    </row>
    <row r="311" spans="1:49" x14ac:dyDescent="0.25">
      <c r="A311" s="106">
        <v>56000</v>
      </c>
      <c r="B311" s="106">
        <v>77000</v>
      </c>
      <c r="C311" s="106">
        <v>77000</v>
      </c>
      <c r="D311" s="96" t="s">
        <v>291</v>
      </c>
      <c r="E311" s="96" t="s">
        <v>13</v>
      </c>
      <c r="F311" s="96" t="s">
        <v>292</v>
      </c>
      <c r="G311" s="96" t="s">
        <v>293</v>
      </c>
      <c r="H311" s="96">
        <v>0.56000000000000005</v>
      </c>
      <c r="I311" s="96">
        <v>0.48</v>
      </c>
      <c r="J311" s="96" t="s">
        <v>245</v>
      </c>
      <c r="K311" s="96">
        <v>3.1055563742399999E-3</v>
      </c>
      <c r="L311" s="96">
        <v>3971.6751821820899</v>
      </c>
      <c r="M311" s="96">
        <v>9.8553643486723992</v>
      </c>
      <c r="N311" s="96">
        <v>1.44793582085053</v>
      </c>
      <c r="O311" s="96">
        <v>3.060638957349E-2</v>
      </c>
      <c r="P311" s="96">
        <v>4.49664631793E-3</v>
      </c>
      <c r="Q311" s="96">
        <v>12.334261178444301</v>
      </c>
      <c r="R311" s="96">
        <v>1210</v>
      </c>
      <c r="S311" s="96" t="s">
        <v>298</v>
      </c>
      <c r="T311" s="96">
        <v>1210</v>
      </c>
      <c r="U311" s="96" t="s">
        <v>300</v>
      </c>
      <c r="V311" s="96" t="s">
        <v>245</v>
      </c>
      <c r="Z311" s="96">
        <v>0</v>
      </c>
      <c r="AA311" s="96">
        <v>1</v>
      </c>
      <c r="AB311" s="96">
        <v>3.060638957349E-2</v>
      </c>
      <c r="AC311" s="96">
        <v>4.49664631793E-3</v>
      </c>
      <c r="AD311" s="96">
        <v>12.3342611784458</v>
      </c>
      <c r="AF311" s="96">
        <v>-1</v>
      </c>
      <c r="AG311" s="96">
        <v>-1</v>
      </c>
      <c r="AH311" s="96">
        <v>-1</v>
      </c>
      <c r="AI311" s="96">
        <v>-1</v>
      </c>
      <c r="AJ311" s="96">
        <v>0</v>
      </c>
      <c r="AM311" s="96" t="s">
        <v>296</v>
      </c>
      <c r="AN311" s="96">
        <v>-1</v>
      </c>
      <c r="AQ311" s="96">
        <v>636</v>
      </c>
      <c r="AR311" s="96" t="s">
        <v>243</v>
      </c>
      <c r="AS311" s="96" t="s">
        <v>297</v>
      </c>
      <c r="AT311" s="96" t="s">
        <v>245</v>
      </c>
      <c r="AV311" s="96">
        <v>63.552904095542601</v>
      </c>
      <c r="AW311" s="96">
        <v>1.00034559E-2</v>
      </c>
    </row>
    <row r="312" spans="1:49" x14ac:dyDescent="0.25">
      <c r="A312" s="106">
        <v>56000</v>
      </c>
      <c r="B312" s="106">
        <v>77000</v>
      </c>
      <c r="C312" s="106">
        <v>77000</v>
      </c>
      <c r="D312" s="96" t="s">
        <v>291</v>
      </c>
      <c r="E312" s="96" t="s">
        <v>13</v>
      </c>
      <c r="F312" s="96" t="s">
        <v>292</v>
      </c>
      <c r="G312" s="96" t="s">
        <v>293</v>
      </c>
      <c r="H312" s="96">
        <v>0.56000000000000005</v>
      </c>
      <c r="I312" s="96">
        <v>0.48</v>
      </c>
      <c r="J312" s="96" t="s">
        <v>301</v>
      </c>
      <c r="K312" s="96">
        <v>3.4836512126400002E-3</v>
      </c>
      <c r="L312" s="96">
        <v>3971.6751821820899</v>
      </c>
      <c r="M312" s="96">
        <v>9.8553643486723992</v>
      </c>
      <c r="N312" s="96">
        <v>1.44793582085053</v>
      </c>
      <c r="O312" s="96">
        <v>3.4332651964259997E-2</v>
      </c>
      <c r="P312" s="96">
        <v>5.0441033781299998E-3</v>
      </c>
      <c r="Q312" s="96">
        <v>13.8359310646208</v>
      </c>
      <c r="R312" s="96">
        <v>1210</v>
      </c>
      <c r="S312" s="96" t="s">
        <v>298</v>
      </c>
      <c r="T312" s="96">
        <v>1210</v>
      </c>
      <c r="U312" s="96" t="s">
        <v>302</v>
      </c>
      <c r="V312" s="96" t="s">
        <v>301</v>
      </c>
      <c r="Z312" s="96">
        <v>0</v>
      </c>
      <c r="AA312" s="96">
        <v>1</v>
      </c>
      <c r="AB312" s="96">
        <v>3.4332651964259997E-2</v>
      </c>
      <c r="AC312" s="96">
        <v>5.0441033781299998E-3</v>
      </c>
      <c r="AD312" s="96">
        <v>432.81549937022498</v>
      </c>
      <c r="AF312" s="96">
        <v>-1</v>
      </c>
      <c r="AG312" s="96">
        <v>-1</v>
      </c>
      <c r="AH312" s="96">
        <v>-1</v>
      </c>
      <c r="AI312" s="96">
        <v>-1</v>
      </c>
      <c r="AJ312" s="96">
        <v>0</v>
      </c>
      <c r="AM312" s="96" t="s">
        <v>296</v>
      </c>
      <c r="AN312" s="96">
        <v>-1</v>
      </c>
      <c r="AQ312" s="96">
        <v>636</v>
      </c>
      <c r="AR312" s="96" t="s">
        <v>243</v>
      </c>
      <c r="AS312" s="96" t="s">
        <v>297</v>
      </c>
      <c r="AT312" s="96" t="s">
        <v>245</v>
      </c>
      <c r="AV312" s="96">
        <v>25.877976818977402</v>
      </c>
      <c r="AW312" s="96">
        <v>0.35102635799999998</v>
      </c>
    </row>
    <row r="313" spans="1:49" x14ac:dyDescent="0.25">
      <c r="A313" s="106">
        <v>56000</v>
      </c>
      <c r="B313" s="106">
        <v>77000</v>
      </c>
      <c r="C313" s="106">
        <v>77000</v>
      </c>
      <c r="D313" s="96" t="s">
        <v>291</v>
      </c>
      <c r="E313" s="96" t="s">
        <v>13</v>
      </c>
      <c r="F313" s="96" t="s">
        <v>292</v>
      </c>
      <c r="G313" s="96" t="s">
        <v>293</v>
      </c>
      <c r="H313" s="96">
        <v>0.56000000000000005</v>
      </c>
      <c r="I313" s="96">
        <v>0.48</v>
      </c>
      <c r="J313" s="96" t="s">
        <v>245</v>
      </c>
      <c r="K313" s="96">
        <v>2.70045393321E-3</v>
      </c>
      <c r="L313" s="96">
        <v>3971.6751821820899</v>
      </c>
      <c r="M313" s="96">
        <v>9.8553643486723992</v>
      </c>
      <c r="N313" s="96">
        <v>1.44793582085053</v>
      </c>
      <c r="O313" s="96">
        <v>2.661395741862E-2</v>
      </c>
      <c r="P313" s="96">
        <v>3.9100839824499998E-3</v>
      </c>
      <c r="Q313" s="96">
        <v>10.725325867172</v>
      </c>
      <c r="R313" s="96">
        <v>1210</v>
      </c>
      <c r="S313" s="96" t="s">
        <v>298</v>
      </c>
      <c r="T313" s="96">
        <v>1210</v>
      </c>
      <c r="U313" s="96" t="s">
        <v>300</v>
      </c>
      <c r="V313" s="96" t="s">
        <v>245</v>
      </c>
      <c r="Z313" s="96">
        <v>0</v>
      </c>
      <c r="AA313" s="96">
        <v>1</v>
      </c>
      <c r="AB313" s="96">
        <v>2.661395741862E-2</v>
      </c>
      <c r="AC313" s="96">
        <v>3.9100839824499998E-3</v>
      </c>
      <c r="AD313" s="96">
        <v>10.7253258671727</v>
      </c>
      <c r="AF313" s="96">
        <v>-1</v>
      </c>
      <c r="AG313" s="96">
        <v>-1</v>
      </c>
      <c r="AH313" s="96">
        <v>-1</v>
      </c>
      <c r="AI313" s="96">
        <v>-1</v>
      </c>
      <c r="AJ313" s="96">
        <v>0</v>
      </c>
      <c r="AM313" s="96" t="s">
        <v>296</v>
      </c>
      <c r="AN313" s="96">
        <v>-1</v>
      </c>
      <c r="AQ313" s="96">
        <v>636</v>
      </c>
      <c r="AR313" s="96" t="s">
        <v>243</v>
      </c>
      <c r="AS313" s="96" t="s">
        <v>297</v>
      </c>
      <c r="AT313" s="96" t="s">
        <v>245</v>
      </c>
      <c r="AV313" s="96">
        <v>25.4344817217894</v>
      </c>
      <c r="AW313" s="96">
        <v>8.6985611000000001E-3</v>
      </c>
    </row>
    <row r="314" spans="1:49" x14ac:dyDescent="0.25">
      <c r="A314" s="106">
        <v>56000</v>
      </c>
      <c r="B314" s="106">
        <v>77000</v>
      </c>
      <c r="C314" s="106">
        <v>77000</v>
      </c>
      <c r="D314" s="96" t="s">
        <v>291</v>
      </c>
      <c r="E314" s="96" t="s">
        <v>13</v>
      </c>
      <c r="F314" s="96" t="s">
        <v>292</v>
      </c>
      <c r="G314" s="96" t="s">
        <v>293</v>
      </c>
      <c r="H314" s="96">
        <v>0.56000000000000005</v>
      </c>
      <c r="I314" s="96">
        <v>0.48</v>
      </c>
      <c r="J314" s="96" t="s">
        <v>245</v>
      </c>
      <c r="K314" s="96">
        <v>1.740825130086E-2</v>
      </c>
      <c r="L314" s="96">
        <v>3971.6751821820899</v>
      </c>
      <c r="M314" s="96">
        <v>9.8553643486723992</v>
      </c>
      <c r="N314" s="96">
        <v>1.44793582085053</v>
      </c>
      <c r="O314" s="96">
        <v>0.17156465924330999</v>
      </c>
      <c r="P314" s="96">
        <v>2.520603063689E-2</v>
      </c>
      <c r="Q314" s="96">
        <v>69.139919656850594</v>
      </c>
      <c r="R314" s="96">
        <v>1210</v>
      </c>
      <c r="S314" s="96" t="s">
        <v>298</v>
      </c>
      <c r="T314" s="96">
        <v>1210</v>
      </c>
      <c r="U314" s="96" t="s">
        <v>295</v>
      </c>
      <c r="V314" s="96" t="s">
        <v>245</v>
      </c>
      <c r="Z314" s="96">
        <v>0</v>
      </c>
      <c r="AA314" s="96">
        <v>1</v>
      </c>
      <c r="AB314" s="96">
        <v>0.17156465924330999</v>
      </c>
      <c r="AC314" s="96">
        <v>2.520603063689E-2</v>
      </c>
      <c r="AD314" s="96">
        <v>69.139919656850594</v>
      </c>
      <c r="AF314" s="96">
        <v>-1</v>
      </c>
      <c r="AG314" s="96">
        <v>-1</v>
      </c>
      <c r="AH314" s="96">
        <v>-1</v>
      </c>
      <c r="AI314" s="96">
        <v>-1</v>
      </c>
      <c r="AJ314" s="96">
        <v>0</v>
      </c>
      <c r="AM314" s="96" t="s">
        <v>296</v>
      </c>
      <c r="AN314" s="96">
        <v>-1</v>
      </c>
      <c r="AQ314" s="96">
        <v>636</v>
      </c>
      <c r="AR314" s="96" t="s">
        <v>243</v>
      </c>
      <c r="AS314" s="96" t="s">
        <v>297</v>
      </c>
      <c r="AT314" s="96" t="s">
        <v>245</v>
      </c>
      <c r="AV314" s="96">
        <v>35.624111983738601</v>
      </c>
      <c r="AW314" s="96">
        <v>5.6074549600000002E-2</v>
      </c>
    </row>
    <row r="315" spans="1:49" x14ac:dyDescent="0.25">
      <c r="A315" s="106">
        <v>56000</v>
      </c>
      <c r="B315" s="106">
        <v>77000</v>
      </c>
      <c r="C315" s="106">
        <v>77000</v>
      </c>
      <c r="D315" s="96" t="s">
        <v>291</v>
      </c>
      <c r="E315" s="96" t="s">
        <v>13</v>
      </c>
      <c r="F315" s="96" t="s">
        <v>292</v>
      </c>
      <c r="G315" s="96" t="s">
        <v>293</v>
      </c>
      <c r="H315" s="96">
        <v>0.56000000000000005</v>
      </c>
      <c r="I315" s="96">
        <v>0.48</v>
      </c>
      <c r="J315" s="96" t="s">
        <v>245</v>
      </c>
      <c r="K315" s="96">
        <v>1.3931142618700001E-3</v>
      </c>
      <c r="L315" s="96">
        <v>3971.6751821820899</v>
      </c>
      <c r="M315" s="96">
        <v>9.8553643486723992</v>
      </c>
      <c r="N315" s="96">
        <v>1.44793582085053</v>
      </c>
      <c r="O315" s="96">
        <v>1.3729648630100001E-2</v>
      </c>
      <c r="P315" s="96">
        <v>2.0171400423E-3</v>
      </c>
      <c r="Q315" s="96">
        <v>5.5329973398288903</v>
      </c>
      <c r="R315" s="96">
        <v>1210</v>
      </c>
      <c r="S315" s="96" t="s">
        <v>298</v>
      </c>
      <c r="T315" s="96">
        <v>1210</v>
      </c>
      <c r="U315" s="96" t="s">
        <v>300</v>
      </c>
      <c r="V315" s="96" t="s">
        <v>245</v>
      </c>
      <c r="Z315" s="96">
        <v>0</v>
      </c>
      <c r="AA315" s="96">
        <v>1</v>
      </c>
      <c r="AB315" s="96">
        <v>1.3729648630100001E-2</v>
      </c>
      <c r="AC315" s="96">
        <v>2.0171400423E-3</v>
      </c>
      <c r="AD315" s="96">
        <v>5.5329973398280199</v>
      </c>
      <c r="AF315" s="96">
        <v>-1</v>
      </c>
      <c r="AG315" s="96">
        <v>-1</v>
      </c>
      <c r="AH315" s="96">
        <v>-1</v>
      </c>
      <c r="AI315" s="96">
        <v>-1</v>
      </c>
      <c r="AJ315" s="96">
        <v>0</v>
      </c>
      <c r="AM315" s="96" t="s">
        <v>296</v>
      </c>
      <c r="AN315" s="96">
        <v>-1</v>
      </c>
      <c r="AQ315" s="96">
        <v>636</v>
      </c>
      <c r="AR315" s="96" t="s">
        <v>243</v>
      </c>
      <c r="AS315" s="96" t="s">
        <v>297</v>
      </c>
      <c r="AT315" s="96" t="s">
        <v>245</v>
      </c>
      <c r="AV315" s="96">
        <v>24.534030057646</v>
      </c>
      <c r="AW315" s="96">
        <v>4.4874269E-3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162</v>
      </c>
      <c r="B1" s="16" t="s">
        <v>18</v>
      </c>
      <c r="C1" s="17" t="s">
        <v>19</v>
      </c>
      <c r="D1" s="16" t="s">
        <v>163</v>
      </c>
      <c r="E1" s="16" t="s">
        <v>164</v>
      </c>
      <c r="F1" s="16" t="s">
        <v>27</v>
      </c>
      <c r="G1" s="16" t="s">
        <v>165</v>
      </c>
      <c r="H1" s="16" t="s">
        <v>166</v>
      </c>
      <c r="I1" s="16" t="s">
        <v>167</v>
      </c>
      <c r="J1" s="16" t="s">
        <v>168</v>
      </c>
      <c r="K1" s="16" t="s">
        <v>169</v>
      </c>
      <c r="L1" s="16" t="s">
        <v>170</v>
      </c>
      <c r="M1" s="16" t="s">
        <v>171</v>
      </c>
      <c r="N1" s="16" t="s">
        <v>172</v>
      </c>
      <c r="O1" s="17" t="s">
        <v>30</v>
      </c>
      <c r="Q1" s="18" t="s">
        <v>31</v>
      </c>
    </row>
    <row r="2" spans="1:17" ht="15.75" x14ac:dyDescent="0.25">
      <c r="A2" s="65"/>
      <c r="B2" s="65"/>
      <c r="C2" s="6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65"/>
      <c r="B3" s="65"/>
      <c r="C3" s="6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65"/>
      <c r="B4" s="65"/>
      <c r="C4" s="6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65"/>
      <c r="B5" s="65"/>
      <c r="C5" s="6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65"/>
      <c r="B6" s="65"/>
      <c r="C6" s="6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65"/>
      <c r="B7" s="65"/>
      <c r="C7" s="6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65"/>
      <c r="B8" s="65"/>
      <c r="C8" s="6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65"/>
      <c r="B9" s="65"/>
      <c r="C9" s="6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65"/>
      <c r="B10" s="65"/>
      <c r="C10" s="6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65"/>
      <c r="B11" s="65"/>
      <c r="C11" s="6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65"/>
      <c r="B12" s="65"/>
      <c r="C12" s="6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65"/>
      <c r="B13" s="65"/>
      <c r="C13" s="6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65"/>
      <c r="B14" s="65"/>
      <c r="C14" s="6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65"/>
      <c r="B15" s="65"/>
      <c r="C15" s="6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65"/>
      <c r="B16" s="65"/>
      <c r="C16" s="6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65"/>
      <c r="B17" s="65"/>
      <c r="C17" s="6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65"/>
      <c r="B18" s="65"/>
      <c r="C18" s="6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65"/>
      <c r="B19" s="65"/>
      <c r="C19" s="6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65"/>
      <c r="B20" s="65"/>
      <c r="C20" s="6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65"/>
      <c r="B21" s="65"/>
      <c r="C21" s="6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65"/>
      <c r="B22" s="65"/>
      <c r="C22" s="6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65"/>
      <c r="B23" s="65"/>
      <c r="C23" s="6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65"/>
      <c r="B24" s="65"/>
      <c r="C24" s="6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65"/>
      <c r="B25" s="65"/>
      <c r="C25" s="6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65"/>
      <c r="B26" s="65"/>
      <c r="C26" s="6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65"/>
      <c r="B27" s="65"/>
      <c r="C27" s="6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65"/>
      <c r="B28" s="65"/>
      <c r="C28" s="6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65"/>
      <c r="B29" s="65"/>
      <c r="C29" s="6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57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57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57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57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57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57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57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57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57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"/>
  <sheetViews>
    <sheetView workbookViewId="0">
      <selection activeCell="F9" sqref="F9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162</v>
      </c>
      <c r="B1" s="16" t="s">
        <v>18</v>
      </c>
      <c r="C1" s="16" t="s">
        <v>19</v>
      </c>
      <c r="D1" s="16" t="s">
        <v>175</v>
      </c>
      <c r="E1" s="16" t="s">
        <v>195</v>
      </c>
      <c r="F1" s="16" t="s">
        <v>189</v>
      </c>
      <c r="G1" s="16" t="s">
        <v>176</v>
      </c>
      <c r="H1" s="16" t="s">
        <v>177</v>
      </c>
      <c r="I1" s="16" t="s">
        <v>178</v>
      </c>
      <c r="J1" s="16" t="s">
        <v>179</v>
      </c>
      <c r="K1" s="16" t="s">
        <v>180</v>
      </c>
      <c r="L1" s="16" t="s">
        <v>181</v>
      </c>
      <c r="M1" s="16" t="s">
        <v>182</v>
      </c>
      <c r="N1" s="16" t="s">
        <v>183</v>
      </c>
      <c r="O1" s="16" t="s">
        <v>184</v>
      </c>
      <c r="P1" s="16" t="s">
        <v>185</v>
      </c>
      <c r="Q1" s="16" t="s">
        <v>186</v>
      </c>
      <c r="R1" s="16" t="s">
        <v>187</v>
      </c>
      <c r="S1" s="16" t="s">
        <v>188</v>
      </c>
    </row>
    <row r="2" spans="1:19" x14ac:dyDescent="0.25">
      <c r="A2" s="10"/>
      <c r="B2" s="10"/>
      <c r="C2" s="69"/>
      <c r="D2" s="10"/>
      <c r="E2" s="10"/>
      <c r="F2" s="58" t="e">
        <f>(((LN(E2))*0.3178)+0.7405)</f>
        <v>#NUM!</v>
      </c>
      <c r="G2" s="74"/>
      <c r="H2" s="74"/>
      <c r="I2" s="70" t="e">
        <f>(F2*G2)/100</f>
        <v>#NUM!</v>
      </c>
      <c r="J2" s="71" t="e">
        <f>(F2*H2)/100</f>
        <v>#NUM!</v>
      </c>
      <c r="K2" s="72" t="e">
        <f>G2-I2</f>
        <v>#NUM!</v>
      </c>
      <c r="L2" s="72" t="e">
        <f>H2-J2</f>
        <v>#NUM!</v>
      </c>
      <c r="M2" s="10"/>
      <c r="N2" s="10"/>
      <c r="O2" s="10"/>
      <c r="P2" s="73" t="e">
        <f>ROUND((K2*N2)/100,1)</f>
        <v>#NUM!</v>
      </c>
      <c r="Q2" s="73" t="e">
        <f>ROUND((L2*O2)/100,1)</f>
        <v>#NUM!</v>
      </c>
      <c r="R2" s="73" t="e">
        <f>P2+I2</f>
        <v>#NUM!</v>
      </c>
      <c r="S2" s="73" t="e">
        <f>Q2+J2</f>
        <v>#NUM!</v>
      </c>
    </row>
    <row r="3" spans="1:19" x14ac:dyDescent="0.25">
      <c r="A3" s="10"/>
      <c r="B3" s="10"/>
      <c r="C3" s="69"/>
      <c r="D3" s="69"/>
      <c r="E3" s="10"/>
      <c r="F3" s="58" t="e">
        <f t="shared" ref="F3:F4" si="0">(((LN(E3))*0.3178)+0.7405)</f>
        <v>#NUM!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25">
      <c r="A4" s="10"/>
      <c r="B4" s="65"/>
      <c r="C4" s="65"/>
      <c r="D4" s="65"/>
      <c r="E4" s="10"/>
      <c r="F4" s="58" t="e">
        <f t="shared" si="0"/>
        <v>#NUM!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8" spans="1:19" x14ac:dyDescent="0.25">
      <c r="A8" s="9" t="s">
        <v>190</v>
      </c>
    </row>
    <row r="9" spans="1:19" ht="60" x14ac:dyDescent="0.25">
      <c r="A9" s="16" t="s">
        <v>191</v>
      </c>
      <c r="B9" s="16"/>
    </row>
    <row r="10" spans="1:19" x14ac:dyDescent="0.25">
      <c r="A10" s="10" t="s">
        <v>192</v>
      </c>
      <c r="B10" s="10">
        <v>2.2000000000000002</v>
      </c>
    </row>
    <row r="11" spans="1:19" x14ac:dyDescent="0.25">
      <c r="A11" s="10" t="s">
        <v>193</v>
      </c>
      <c r="B11" s="10">
        <v>1.6</v>
      </c>
      <c r="C11" s="9" t="s">
        <v>241</v>
      </c>
    </row>
    <row r="12" spans="1:19" ht="75" x14ac:dyDescent="0.25">
      <c r="A12" s="75" t="s">
        <v>194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162</v>
      </c>
      <c r="B1" s="22" t="s">
        <v>18</v>
      </c>
      <c r="C1" s="22" t="s">
        <v>19</v>
      </c>
      <c r="D1" s="22" t="s">
        <v>37</v>
      </c>
      <c r="E1" s="22" t="s">
        <v>173</v>
      </c>
      <c r="F1" s="22" t="s">
        <v>174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66"/>
      <c r="B2" s="65"/>
      <c r="C2" s="65"/>
      <c r="D2" s="65"/>
      <c r="E2" s="66"/>
      <c r="F2" s="66"/>
      <c r="G2" s="67"/>
      <c r="H2" s="67"/>
      <c r="I2" s="68"/>
      <c r="K2" s="6"/>
    </row>
    <row r="3" spans="1:12" x14ac:dyDescent="0.25">
      <c r="A3" s="66"/>
      <c r="B3" s="65"/>
      <c r="C3" s="65"/>
      <c r="D3" s="65"/>
      <c r="E3" s="66"/>
      <c r="F3" s="66"/>
      <c r="G3" s="67"/>
      <c r="H3" s="67"/>
      <c r="I3" s="68"/>
      <c r="K3" s="6"/>
    </row>
    <row r="4" spans="1:12" x14ac:dyDescent="0.25">
      <c r="A4" s="66"/>
      <c r="B4" s="66"/>
      <c r="C4" s="66"/>
      <c r="D4" s="66"/>
      <c r="E4" s="66"/>
      <c r="F4" s="66"/>
      <c r="G4" s="67"/>
      <c r="H4" s="67"/>
      <c r="I4" s="68"/>
      <c r="K4" s="6"/>
    </row>
    <row r="5" spans="1:12" x14ac:dyDescent="0.25">
      <c r="A5" s="66"/>
      <c r="B5" s="66"/>
      <c r="C5" s="66"/>
      <c r="D5" s="66"/>
      <c r="E5" s="66"/>
      <c r="F5" s="66"/>
      <c r="G5" s="67"/>
      <c r="H5" s="67"/>
      <c r="I5" s="68"/>
      <c r="K5" s="6"/>
    </row>
    <row r="6" spans="1:12" x14ac:dyDescent="0.25">
      <c r="A6" s="66"/>
      <c r="B6" s="66"/>
      <c r="C6" s="66"/>
      <c r="D6" s="66"/>
      <c r="E6" s="66"/>
      <c r="F6" s="66"/>
      <c r="G6" s="66"/>
      <c r="H6" s="66"/>
      <c r="I6" s="66"/>
      <c r="K6" s="6"/>
    </row>
    <row r="7" spans="1:12" x14ac:dyDescent="0.25">
      <c r="A7" s="66"/>
      <c r="B7" s="66"/>
      <c r="C7" s="66"/>
      <c r="D7" s="66"/>
      <c r="E7" s="66"/>
      <c r="F7" s="66"/>
      <c r="G7" s="66"/>
      <c r="H7" s="66"/>
      <c r="I7" s="66"/>
      <c r="L7" s="6"/>
    </row>
    <row r="8" spans="1:12" x14ac:dyDescent="0.25">
      <c r="A8" s="66"/>
      <c r="B8" s="66"/>
      <c r="C8" s="66"/>
      <c r="D8" s="66"/>
      <c r="E8" s="66"/>
      <c r="F8" s="66"/>
      <c r="G8" s="66"/>
      <c r="H8" s="66"/>
      <c r="I8" s="66"/>
      <c r="L8" s="6"/>
    </row>
    <row r="9" spans="1:12" x14ac:dyDescent="0.25">
      <c r="A9" s="66"/>
      <c r="B9" s="66"/>
      <c r="C9" s="66"/>
      <c r="D9" s="66"/>
      <c r="E9" s="66"/>
      <c r="F9" s="66"/>
      <c r="G9" s="66"/>
      <c r="H9" s="66"/>
      <c r="I9" s="66"/>
      <c r="L9" s="6"/>
    </row>
    <row r="10" spans="1:12" x14ac:dyDescent="0.25">
      <c r="A10" s="66"/>
      <c r="B10" s="65"/>
      <c r="C10" s="65"/>
      <c r="D10" s="65"/>
      <c r="E10" s="65"/>
      <c r="F10" s="66"/>
      <c r="G10" s="40"/>
      <c r="H10" s="40"/>
      <c r="I10" s="66"/>
      <c r="L10" s="6"/>
    </row>
    <row r="11" spans="1:12" x14ac:dyDescent="0.25">
      <c r="A11" s="66"/>
      <c r="B11" s="65"/>
      <c r="C11" s="65"/>
      <c r="D11" s="65"/>
      <c r="E11" s="65"/>
      <c r="F11" s="66"/>
      <c r="G11" s="40"/>
      <c r="H11" s="40"/>
      <c r="I11" s="66"/>
      <c r="L11" s="6"/>
    </row>
    <row r="12" spans="1:12" x14ac:dyDescent="0.25">
      <c r="A12" s="66"/>
      <c r="B12" s="65"/>
      <c r="C12" s="65"/>
      <c r="D12" s="65"/>
      <c r="E12" s="65"/>
      <c r="F12" s="66"/>
      <c r="G12" s="40"/>
      <c r="H12" s="40"/>
      <c r="I12" s="66"/>
      <c r="L12" s="6"/>
    </row>
    <row r="13" spans="1:12" x14ac:dyDescent="0.25">
      <c r="A13" s="66"/>
      <c r="B13" s="65"/>
      <c r="C13" s="65"/>
      <c r="D13" s="65"/>
      <c r="E13" s="65"/>
      <c r="F13" s="66"/>
      <c r="G13" s="40"/>
      <c r="H13" s="40"/>
      <c r="I13" s="66"/>
      <c r="L13" s="6"/>
    </row>
    <row r="14" spans="1:12" x14ac:dyDescent="0.25">
      <c r="A14" s="66"/>
      <c r="B14" s="65"/>
      <c r="C14" s="65"/>
      <c r="D14" s="65"/>
      <c r="E14" s="65"/>
      <c r="F14" s="66"/>
      <c r="G14" s="40"/>
      <c r="H14" s="40"/>
      <c r="I14" s="66"/>
      <c r="L14" s="6"/>
    </row>
    <row r="15" spans="1:12" x14ac:dyDescent="0.25">
      <c r="A15" s="66"/>
      <c r="B15" s="65"/>
      <c r="C15" s="65"/>
      <c r="D15" s="65"/>
      <c r="E15" s="65"/>
      <c r="F15" s="66"/>
      <c r="G15" s="40"/>
      <c r="H15" s="40"/>
      <c r="I15" s="66"/>
      <c r="L15" s="6"/>
    </row>
    <row r="16" spans="1:12" x14ac:dyDescent="0.25">
      <c r="A16" s="66"/>
      <c r="B16" s="65"/>
      <c r="C16" s="65"/>
      <c r="D16" s="65"/>
      <c r="E16" s="65"/>
      <c r="F16" s="66"/>
      <c r="G16" s="40"/>
      <c r="H16" s="40"/>
      <c r="I16" s="6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New Required Reductions</vt:lpstr>
      <vt:lpstr>CIRL Summary</vt:lpstr>
      <vt:lpstr>20 Pivot Load Summary</vt:lpstr>
      <vt:lpstr>2020 GIS Load Estimation</vt:lpstr>
      <vt:lpstr>Wet Detention Calcs</vt:lpstr>
      <vt:lpstr>Reuse Calcs</vt:lpstr>
      <vt:lpstr>Retention, Trains, and Swales</vt:lpstr>
      <vt:lpstr>Street Sweeping and CO</vt:lpstr>
      <vt:lpstr>Education</vt:lpstr>
      <vt:lpstr>Exfil Trenches</vt:lpstr>
      <vt:lpstr>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2020-11-02T13:56:39Z</dcterms:modified>
</cp:coreProperties>
</file>